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3 Progression" sheetId="24" state="visible" r:id="rId24"/>
    <sheet xmlns:r="http://schemas.openxmlformats.org/officeDocument/2006/relationships" name="Split 1 Plan Check" sheetId="25" state="visible" r:id="rId25"/>
    <sheet xmlns:r="http://schemas.openxmlformats.org/officeDocument/2006/relationships" name="Pokemon Availability" sheetId="26" state="visible" r:id="rId26"/>
    <sheet xmlns:r="http://schemas.openxmlformats.org/officeDocument/2006/relationships" name="Gifts &amp; Trades" sheetId="27" state="visible" r:id="rId27"/>
    <sheet xmlns:r="http://schemas.openxmlformats.org/officeDocument/2006/relationships" name="TM &amp; HM Locations" sheetId="28" state="visible" r:id="rId28"/>
    <sheet xmlns:r="http://schemas.openxmlformats.org/officeDocument/2006/relationships" name="Items" sheetId="29" state="visible" r:id="rId29"/>
    <sheet xmlns:r="http://schemas.openxmlformats.org/officeDocument/2006/relationships" name="Item Locations" sheetId="30" state="visible" r:id="rId30"/>
    <sheet xmlns:r="http://schemas.openxmlformats.org/officeDocument/2006/relationships" name="Balance Issues" sheetId="31" state="visible" r:id="rId31"/>
    <sheet xmlns:r="http://schemas.openxmlformats.org/officeDocument/2006/relationships" name="Change Log" sheetId="32" state="visible" r:id="rId32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3" hidden="1">'Split 3 Progression'!$A$1:$F$8</definedName>
    <definedName name="_xlnm._FilterDatabase" localSheetId="25" hidden="1">'Pokemon Availability'!$A$1:$H$226</definedName>
    <definedName name="_xlnm._FilterDatabase" localSheetId="26" hidden="1">'Gifts &amp; Trades'!$A$1:$K$19</definedName>
    <definedName name="_xlnm._FilterDatabase" localSheetId="27" hidden="1">'TM &amp; HM Locations'!$A$1:$G$47</definedName>
    <definedName name="_xlnm._FilterDatabase" localSheetId="28" hidden="1">'Items'!$A$1:$F$589</definedName>
    <definedName name="_xlnm._FilterDatabase" localSheetId="29" hidden="1">'Item Locations'!$A$1:$F$491</definedName>
    <definedName name="_xlnm._FilterDatabase" localSheetId="30" hidden="1">'Balance Issues'!$A$1:$I$3</definedName>
    <definedName name="_xlnm._FilterDatabase" localSheetId="31" hidden="1">'Change Log'!$A$1:$G$8262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3 Progression'!A1" TargetMode="External" Id="rId23"/><Relationship Type="http://schemas.openxmlformats.org/officeDocument/2006/relationships/hyperlink" Target="#'Split 1 Plan Check'!A1" TargetMode="External" Id="rId24"/><Relationship Type="http://schemas.openxmlformats.org/officeDocument/2006/relationships/hyperlink" Target="#'Pokemon Availability'!A1" TargetMode="External" Id="rId25"/><Relationship Type="http://schemas.openxmlformats.org/officeDocument/2006/relationships/hyperlink" Target="#'Gifts &amp; Trades'!A1" TargetMode="External" Id="rId26"/><Relationship Type="http://schemas.openxmlformats.org/officeDocument/2006/relationships/hyperlink" Target="#'TM &amp; HM Locations'!A1" TargetMode="External" Id="rId27"/><Relationship Type="http://schemas.openxmlformats.org/officeDocument/2006/relationships/hyperlink" Target="#'Items'!A1" TargetMode="External" Id="rId28"/><Relationship Type="http://schemas.openxmlformats.org/officeDocument/2006/relationships/hyperlink" Target="#'Item Locations'!A1" TargetMode="External" Id="rId29"/><Relationship Type="http://schemas.openxmlformats.org/officeDocument/2006/relationships/hyperlink" Target="#'Balance Issues'!A1" TargetMode="External" Id="rId30"/><Relationship Type="http://schemas.openxmlformats.org/officeDocument/2006/relationships/hyperlink" Target="#'Change Log'!A1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3 Progression</t>
        </is>
      </c>
      <c r="C26" s="4" t="inlineStr">
        <is>
          <t>Split 3 route and trainer structure (Rusturf -&gt; Wraithwood -&gt; Hollowbrook -&gt; Granite Cave -&gt; Dewford); Brawly cap Lv34 tentative; teams TBD</t>
        </is>
      </c>
    </row>
    <row r="27">
      <c r="B27" s="3" t="inlineStr">
        <is>
          <t>Split 1 Plan Check</t>
        </is>
      </c>
      <c r="C27" s="4" t="inlineStr">
        <is>
          <t>Trainer counts per area and every open decision (read this first)</t>
        </is>
      </c>
    </row>
    <row r="28">
      <c r="B28" s="3" t="inlineStr">
        <is>
          <t>Pokemon Availability</t>
        </is>
      </c>
      <c r="C28" s="4" t="inlineStr"/>
    </row>
    <row r="29">
      <c r="B29" s="3" t="inlineStr">
        <is>
          <t>Gifts &amp; Trades</t>
        </is>
      </c>
      <c r="C29" s="4" t="inlineStr"/>
    </row>
    <row r="30">
      <c r="B30" s="3" t="inlineStr">
        <is>
          <t>TM &amp; HM Locations</t>
        </is>
      </c>
      <c r="C30" s="4" t="inlineStr"/>
    </row>
    <row r="31">
      <c r="B31" s="3" t="inlineStr">
        <is>
          <t>Items</t>
        </is>
      </c>
      <c r="C31" s="4" t="inlineStr">
        <is>
          <t>Every Gen 1-6 item: pocket, price, fling power, description and where to find it</t>
        </is>
      </c>
    </row>
    <row r="32">
      <c r="B32" s="3" t="inlineStr">
        <is>
          <t>Item Locations</t>
        </is>
      </c>
      <c r="C32" s="4" t="inlineStr"/>
    </row>
    <row r="33">
      <c r="B33" s="3" t="inlineStr">
        <is>
          <t>Balance Issues</t>
        </is>
      </c>
      <c r="C33" s="4" t="inlineStr"/>
    </row>
    <row r="34">
      <c r="B34" s="3" t="inlineStr">
        <is>
          <t>Change Log</t>
        </is>
      </c>
      <c r="C34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28" t="inlineStr">
        <is>
          <t>QUILAVA</t>
        </is>
      </c>
      <c r="B88" s="29" t="inlineStr">
        <is>
          <t>Level Up</t>
        </is>
      </c>
      <c r="C88" s="29" t="n">
        <v>32</v>
      </c>
      <c r="D88" s="29" t="inlineStr">
        <is>
          <t>TYPHLOSION</t>
        </is>
      </c>
      <c r="AF88" s="27" t="inlineStr">
        <is>
          <t>Lv 36 -&gt; Typhlosion; None -&gt; Typhlosion Hisui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28" t="inlineStr">
        <is>
          <t>CROCONAW</t>
        </is>
      </c>
      <c r="B90" s="29" t="inlineStr">
        <is>
          <t>Level Up</t>
        </is>
      </c>
      <c r="C90" s="29" t="n">
        <v>32</v>
      </c>
      <c r="D90" s="29" t="inlineStr">
        <is>
          <t>FERALIGATR</t>
        </is>
      </c>
      <c r="AF90" s="27" t="inlineStr">
        <is>
          <t>Lv 30 -&gt; 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Quick Feet</t>
        </is>
      </c>
      <c r="G10" s="48" t="inlineStr">
        <is>
          <t>Adamant</t>
        </is>
      </c>
      <c r="H10" s="48" t="inlineStr">
        <is>
          <t>Vital Spirit</t>
        </is>
      </c>
      <c r="I10" s="48" t="inlineStr">
        <is>
          <t>Adamant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Unnerve</t>
        </is>
      </c>
      <c r="G20" s="48" t="inlineStr">
        <is>
          <t>Adamant</t>
        </is>
      </c>
      <c r="H20" s="48" t="inlineStr">
        <is>
          <t>Tinted Lens</t>
        </is>
      </c>
      <c r="I20" s="48" t="inlineStr">
        <is>
          <t>Adamant</t>
        </is>
      </c>
      <c r="J20" s="48" t="inlineStr">
        <is>
          <t>Shield Dust</t>
        </is>
      </c>
      <c r="K20" s="48" t="inlineStr">
        <is>
          <t>Adamant</t>
        </is>
      </c>
      <c r="L20" s="48" t="inlineStr">
        <is>
          <t>Swarm</t>
        </is>
      </c>
      <c r="M20" s="48" t="inlineStr">
        <is>
          <t>Adamant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Adamant</t>
        </is>
      </c>
      <c r="F31" s="48" t="inlineStr">
        <is>
          <t>Keen Eye</t>
        </is>
      </c>
      <c r="G31" s="48" t="inlineStr">
        <is>
          <t>Lonely</t>
        </is>
      </c>
      <c r="H31" s="48" t="inlineStr">
        <is>
          <t>Intimidate</t>
        </is>
      </c>
      <c r="I31" s="48" t="inlineStr">
        <is>
          <t>Lonely</t>
        </is>
      </c>
      <c r="J31" s="48" t="inlineStr">
        <is>
          <t>Huge Power</t>
        </is>
      </c>
      <c r="K31" s="48" t="inlineStr">
        <is>
          <t>Impish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Adamant</t>
        </is>
      </c>
      <c r="F41" s="48" t="inlineStr">
        <is>
          <t>Gluttony</t>
        </is>
      </c>
      <c r="G41" s="48" t="inlineStr">
        <is>
          <t>Adamant</t>
        </is>
      </c>
      <c r="H41" s="48" t="inlineStr">
        <is>
          <t>Adaptability</t>
        </is>
      </c>
      <c r="I41" s="48" t="inlineStr">
        <is>
          <t>Modest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Bold</t>
        </is>
      </c>
      <c r="F53" s="48" t="inlineStr">
        <is>
          <t>Water Absorb</t>
        </is>
      </c>
      <c r="G53" s="48" t="inlineStr">
        <is>
          <t>Adamant</t>
        </is>
      </c>
      <c r="H53" s="48" t="inlineStr">
        <is>
          <t>Sturdy</t>
        </is>
      </c>
      <c r="I53" s="48" t="inlineStr">
        <is>
          <t>Modest</t>
        </is>
      </c>
      <c r="J53" s="48" t="inlineStr">
        <is>
          <t>Swift Swim</t>
        </is>
      </c>
      <c r="K53" s="48" t="inlineStr">
        <is>
          <t>Naughty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Careful</t>
        </is>
      </c>
      <c r="F64" s="48" t="inlineStr">
        <is>
          <t>Insomnia</t>
        </is>
      </c>
      <c r="G64" s="48" t="inlineStr">
        <is>
          <t>Adamant</t>
        </is>
      </c>
      <c r="H64" s="48" t="inlineStr">
        <is>
          <t>Poison Point</t>
        </is>
      </c>
      <c r="I64" s="48" t="inlineStr">
        <is>
          <t>Adamant</t>
        </is>
      </c>
      <c r="J64" s="48" t="inlineStr">
        <is>
          <t>Iron Fist</t>
        </is>
      </c>
      <c r="K64" s="48" t="inlineStr">
        <is>
          <t>Rash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Modest</t>
        </is>
      </c>
      <c r="F75" s="48" t="inlineStr">
        <is>
          <t>Drought</t>
        </is>
      </c>
      <c r="G75" s="48" t="inlineStr">
        <is>
          <t>Adamant</t>
        </is>
      </c>
      <c r="H75" s="48" t="inlineStr">
        <is>
          <t>Simple</t>
        </is>
      </c>
      <c r="I75" s="48" t="inlineStr">
        <is>
          <t>Adamant</t>
        </is>
      </c>
      <c r="J75" s="48" t="inlineStr">
        <is>
          <t>Battle Armor</t>
        </is>
      </c>
      <c r="K75" s="48" t="inlineStr">
        <is>
          <t>Mild</t>
        </is>
      </c>
      <c r="L75" s="48" t="inlineStr">
        <is>
          <t>Flash Fire</t>
        </is>
      </c>
      <c r="M75" s="48" t="inlineStr">
        <is>
          <t>Adamant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Rash</t>
        </is>
      </c>
      <c r="F86" s="48" t="inlineStr">
        <is>
          <t>Drizzle</t>
        </is>
      </c>
      <c r="G86" s="48" t="inlineStr">
        <is>
          <t>Adamant</t>
        </is>
      </c>
      <c r="H86" s="48" t="inlineStr">
        <is>
          <t>Dry Skin</t>
        </is>
      </c>
      <c r="I86" s="48" t="inlineStr">
        <is>
          <t>Naughty</t>
        </is>
      </c>
      <c r="J86" s="48" t="inlineStr">
        <is>
          <t>Levitate</t>
        </is>
      </c>
      <c r="K86" s="48" t="inlineStr">
        <is>
          <t>Modest</t>
        </is>
      </c>
      <c r="L86" s="48" t="inlineStr">
        <is>
          <t>Dry Skin</t>
        </is>
      </c>
      <c r="M86" s="48" t="inlineStr">
        <is>
          <t>Adamant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Adamant</t>
        </is>
      </c>
      <c r="F99" s="48" t="inlineStr">
        <is>
          <t>Sturdy</t>
        </is>
      </c>
      <c r="G99" s="48" t="inlineStr">
        <is>
          <t>Rash</t>
        </is>
      </c>
      <c r="H99" s="48" t="inlineStr">
        <is>
          <t>Unnerve</t>
        </is>
      </c>
      <c r="I99" s="48" t="inlineStr">
        <is>
          <t>Adamant</t>
        </is>
      </c>
      <c r="J99" s="48" t="inlineStr">
        <is>
          <t>Poison Point</t>
        </is>
      </c>
      <c r="K99" s="48" t="inlineStr">
        <is>
          <t>Adamant</t>
        </is>
      </c>
      <c r="L99" s="48" t="inlineStr">
        <is>
          <t>Sturdy</t>
        </is>
      </c>
      <c r="M99" s="48" t="inlineStr">
        <is>
          <t>Adamant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Inner Focus</t>
        </is>
      </c>
      <c r="G110" s="48" t="inlineStr">
        <is>
          <t>Adamant</t>
        </is>
      </c>
      <c r="H110" s="48" t="inlineStr">
        <is>
          <t>Compound Eyes</t>
        </is>
      </c>
      <c r="I110" s="48" t="inlineStr">
        <is>
          <t>Adamant</t>
        </is>
      </c>
      <c r="J110" s="48" t="inlineStr">
        <is>
          <t>Poison Point</t>
        </is>
      </c>
      <c r="K110" s="48" t="inlineStr">
        <is>
          <t>Adamant</t>
        </is>
      </c>
      <c r="L110" s="48" t="inlineStr">
        <is>
          <t>Vital Spirit</t>
        </is>
      </c>
      <c r="M110" s="48" t="inlineStr">
        <is>
          <t>Adamant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Modest</t>
        </is>
      </c>
      <c r="F121" s="48" t="inlineStr">
        <is>
          <t>Synchronize</t>
        </is>
      </c>
      <c r="G121" s="48" t="inlineStr">
        <is>
          <t>Impish</t>
        </is>
      </c>
      <c r="H121" s="48" t="inlineStr">
        <is>
          <t>Contrary</t>
        </is>
      </c>
      <c r="I121" s="48" t="inlineStr">
        <is>
          <t>Adamant</t>
        </is>
      </c>
      <c r="J121" s="48" t="inlineStr">
        <is>
          <t>Thick Fat</t>
        </is>
      </c>
      <c r="K121" s="48" t="inlineStr">
        <is>
          <t>Adamant</t>
        </is>
      </c>
      <c r="L121" s="48" t="inlineStr">
        <is>
          <t>Shell Armor</t>
        </is>
      </c>
      <c r="M121" s="48" t="inlineStr">
        <is>
          <t>Adamant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Sturdy</t>
        </is>
      </c>
      <c r="G134" s="48" t="inlineStr">
        <is>
          <t>Adamant</t>
        </is>
      </c>
      <c r="H134" s="48" t="inlineStr">
        <is>
          <t>Swarm</t>
        </is>
      </c>
      <c r="I134" s="48" t="inlineStr">
        <is>
          <t>Mild</t>
        </is>
      </c>
      <c r="J134" s="48" t="inlineStr">
        <is>
          <t>Swift Swim</t>
        </is>
      </c>
      <c r="K134" s="48" t="inlineStr">
        <is>
          <t>Adamant</t>
        </is>
      </c>
      <c r="L134" s="48" t="inlineStr">
        <is>
          <t>Sturdy</t>
        </is>
      </c>
      <c r="M134" s="48" t="inlineStr">
        <is>
          <t>Modest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Modest</t>
        </is>
      </c>
      <c r="F145" s="48" t="inlineStr">
        <is>
          <t>Magic Guard</t>
        </is>
      </c>
      <c r="G145" s="48" t="inlineStr">
        <is>
          <t>Modest</t>
        </is>
      </c>
      <c r="H145" s="48" t="inlineStr">
        <is>
          <t>Chlorophyll</t>
        </is>
      </c>
      <c r="I145" s="48" t="inlineStr">
        <is>
          <t>Mild</t>
        </is>
      </c>
      <c r="J145" s="48" t="inlineStr">
        <is>
          <t>Blaze</t>
        </is>
      </c>
      <c r="K145" s="48" t="inlineStr">
        <is>
          <t>Modest</t>
        </is>
      </c>
      <c r="L145" s="48" t="inlineStr">
        <is>
          <t>Torrent</t>
        </is>
      </c>
      <c r="M145" s="48" t="inlineStr">
        <is>
          <t>Adamant</t>
        </is>
      </c>
      <c r="N145" s="48" t="inlineStr">
        <is>
          <t>Swarm</t>
        </is>
      </c>
      <c r="O145" s="48" t="inlineStr">
        <is>
          <t>Modest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Mild</t>
        </is>
      </c>
      <c r="F158" s="48" t="inlineStr">
        <is>
          <t>Infiltrator</t>
        </is>
      </c>
      <c r="G158" s="48" t="inlineStr">
        <is>
          <t>Adamant</t>
        </is>
      </c>
      <c r="H158" s="48" t="inlineStr">
        <is>
          <t>Bulletproof</t>
        </is>
      </c>
      <c r="I158" s="48" t="inlineStr">
        <is>
          <t>Mild</t>
        </is>
      </c>
      <c r="J158" s="48" t="inlineStr">
        <is>
          <t>Blaze</t>
        </is>
      </c>
      <c r="K158" s="48" t="inlineStr">
        <is>
          <t>Mild</t>
        </is>
      </c>
      <c r="L158" s="48" t="inlineStr">
        <is>
          <t>Protean</t>
        </is>
      </c>
      <c r="M158" s="48" t="inlineStr">
        <is>
          <t>Naughty</t>
        </is>
      </c>
      <c r="N158" s="48" t="inlineStr">
        <is>
          <t>Contrary</t>
        </is>
      </c>
      <c r="O158" s="48" t="inlineStr">
        <is>
          <t>Adamant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Mild</t>
        </is>
      </c>
      <c r="F169" s="48" t="inlineStr">
        <is>
          <t>Infiltrator</t>
        </is>
      </c>
      <c r="G169" s="48" t="inlineStr">
        <is>
          <t>Adamant</t>
        </is>
      </c>
      <c r="H169" s="48" t="inlineStr">
        <is>
          <t>Bulletproof</t>
        </is>
      </c>
      <c r="I169" s="48" t="inlineStr">
        <is>
          <t>Mild</t>
        </is>
      </c>
      <c r="J169" s="48" t="inlineStr">
        <is>
          <t>Blaze</t>
        </is>
      </c>
      <c r="K169" s="48" t="inlineStr">
        <is>
          <t>Mild</t>
        </is>
      </c>
      <c r="L169" s="48" t="inlineStr">
        <is>
          <t>Protean</t>
        </is>
      </c>
      <c r="M169" s="48" t="inlineStr">
        <is>
          <t>Naughty</t>
        </is>
      </c>
      <c r="N169" s="48" t="inlineStr">
        <is>
          <t>Contrary</t>
        </is>
      </c>
      <c r="O169" s="48" t="inlineStr">
        <is>
          <t>Adamant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Mild</t>
        </is>
      </c>
      <c r="F180" s="48" t="inlineStr">
        <is>
          <t>Infiltrator</t>
        </is>
      </c>
      <c r="G180" s="48" t="inlineStr">
        <is>
          <t>Adamant</t>
        </is>
      </c>
      <c r="H180" s="48" t="inlineStr">
        <is>
          <t>Bulletproof</t>
        </is>
      </c>
      <c r="I180" s="48" t="inlineStr">
        <is>
          <t>Mild</t>
        </is>
      </c>
      <c r="J180" s="48" t="inlineStr">
        <is>
          <t>Blaze</t>
        </is>
      </c>
      <c r="K180" s="48" t="inlineStr">
        <is>
          <t>Mild</t>
        </is>
      </c>
      <c r="L180" s="48" t="inlineStr">
        <is>
          <t>Protean</t>
        </is>
      </c>
      <c r="M180" s="48" t="inlineStr">
        <is>
          <t>Naughty</t>
        </is>
      </c>
      <c r="N180" s="48" t="inlineStr">
        <is>
          <t>Contrary</t>
        </is>
      </c>
      <c r="O180" s="48" t="inlineStr">
        <is>
          <t>Adamant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Mild</t>
        </is>
      </c>
      <c r="F191" s="48" t="inlineStr">
        <is>
          <t>Infiltrator</t>
        </is>
      </c>
      <c r="G191" s="48" t="inlineStr">
        <is>
          <t>Adamant</t>
        </is>
      </c>
      <c r="H191" s="48" t="inlineStr">
        <is>
          <t>Bulletproof</t>
        </is>
      </c>
      <c r="I191" s="48" t="inlineStr">
        <is>
          <t>Mild</t>
        </is>
      </c>
      <c r="J191" s="48" t="inlineStr">
        <is>
          <t>Blaze</t>
        </is>
      </c>
      <c r="K191" s="48" t="inlineStr">
        <is>
          <t>Mild</t>
        </is>
      </c>
      <c r="L191" s="48" t="inlineStr">
        <is>
          <t>Protean</t>
        </is>
      </c>
      <c r="M191" s="48" t="inlineStr">
        <is>
          <t>Naughty</t>
        </is>
      </c>
      <c r="N191" s="48" t="inlineStr">
        <is>
          <t>Contrary</t>
        </is>
      </c>
      <c r="O191" s="48" t="inlineStr">
        <is>
          <t>Adamant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Mild</t>
        </is>
      </c>
      <c r="F202" s="48" t="inlineStr">
        <is>
          <t>Infiltrator</t>
        </is>
      </c>
      <c r="G202" s="48" t="inlineStr">
        <is>
          <t>Adamant</t>
        </is>
      </c>
      <c r="H202" s="48" t="inlineStr">
        <is>
          <t>Bulletproof</t>
        </is>
      </c>
      <c r="I202" s="48" t="inlineStr">
        <is>
          <t>Mild</t>
        </is>
      </c>
      <c r="J202" s="48" t="inlineStr">
        <is>
          <t>Blaze</t>
        </is>
      </c>
      <c r="K202" s="48" t="inlineStr">
        <is>
          <t>Mild</t>
        </is>
      </c>
      <c r="L202" s="48" t="inlineStr">
        <is>
          <t>Protean</t>
        </is>
      </c>
      <c r="M202" s="48" t="inlineStr">
        <is>
          <t>Naughty</t>
        </is>
      </c>
      <c r="N202" s="48" t="inlineStr">
        <is>
          <t>Contrary</t>
        </is>
      </c>
      <c r="O202" s="48" t="inlineStr">
        <is>
          <t>Adamant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Mild</t>
        </is>
      </c>
      <c r="F213" s="48" t="inlineStr">
        <is>
          <t>Infiltrator</t>
        </is>
      </c>
      <c r="G213" s="48" t="inlineStr">
        <is>
          <t>Adamant</t>
        </is>
      </c>
      <c r="H213" s="48" t="inlineStr">
        <is>
          <t>Bulletproof</t>
        </is>
      </c>
      <c r="I213" s="48" t="inlineStr">
        <is>
          <t>Mild</t>
        </is>
      </c>
      <c r="J213" s="48" t="inlineStr">
        <is>
          <t>Blaze</t>
        </is>
      </c>
      <c r="K213" s="48" t="inlineStr">
        <is>
          <t>Mild</t>
        </is>
      </c>
      <c r="L213" s="48" t="inlineStr">
        <is>
          <t>Protean</t>
        </is>
      </c>
      <c r="M213" s="48" t="inlineStr">
        <is>
          <t>Naughty</t>
        </is>
      </c>
      <c r="N213" s="48" t="inlineStr">
        <is>
          <t>Contrary</t>
        </is>
      </c>
      <c r="O213" s="48" t="inlineStr">
        <is>
          <t>Adamant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Technician</t>
        </is>
      </c>
      <c r="G226" s="48" t="inlineStr">
        <is>
          <t>Adamant</t>
        </is>
      </c>
      <c r="H226" s="48" t="inlineStr">
        <is>
          <t>Skill Link</t>
        </is>
      </c>
      <c r="I226" s="48" t="inlineStr">
        <is>
          <t>Naughty</t>
        </is>
      </c>
      <c r="J226" s="48" t="inlineStr">
        <is>
          <t>Soundproof</t>
        </is>
      </c>
      <c r="K226" s="48" t="inlineStr">
        <is>
          <t>Adamant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Adamant</t>
        </is>
      </c>
      <c r="F237" s="48" t="inlineStr">
        <is>
          <t>Limber</t>
        </is>
      </c>
      <c r="G237" s="48" t="inlineStr">
        <is>
          <t>Careful</t>
        </is>
      </c>
      <c r="H237" s="48" t="inlineStr">
        <is>
          <t>Natural Cure</t>
        </is>
      </c>
      <c r="I237" s="48" t="inlineStr">
        <is>
          <t>Modest</t>
        </is>
      </c>
      <c r="J237" s="48" t="inlineStr">
        <is>
          <t>Magic Guard</t>
        </is>
      </c>
      <c r="K237" s="48" t="inlineStr">
        <is>
          <t>Impish</t>
        </is>
      </c>
      <c r="L237" s="48" t="inlineStr">
        <is>
          <t>Overcoat</t>
        </is>
      </c>
      <c r="M237" s="48" t="inlineStr">
        <is>
          <t>Adamant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Technician</t>
        </is>
      </c>
      <c r="G248" s="48" t="inlineStr">
        <is>
          <t>Adamant</t>
        </is>
      </c>
      <c r="H248" s="48" t="inlineStr">
        <is>
          <t>Regenerator</t>
        </is>
      </c>
      <c r="I248" s="48" t="inlineStr">
        <is>
          <t>Lonely</t>
        </is>
      </c>
      <c r="J248" s="48" t="inlineStr">
        <is>
          <t>Natural Cure</t>
        </is>
      </c>
      <c r="K248" s="48" t="inlineStr">
        <is>
          <t>Modest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IFERROR(_xlfn.IMAGE("https://play.pokemonshowdown.com/sprites/gen5/slakoth.png"),"")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Slakoth</t>
        </is>
      </c>
      <c r="P258" s="46" t="n"/>
      <c r="Q258" s="47" t="inlineStr">
        <is>
          <t>Pokémon</t>
        </is>
      </c>
    </row>
    <row r="259">
      <c r="E259" s="48" t="inlineStr">
        <is>
          <t>Jolly</t>
        </is>
      </c>
      <c r="F259" s="48" t="inlineStr">
        <is>
          <t>Own Tempo</t>
        </is>
      </c>
      <c r="G259" s="48" t="inlineStr">
        <is>
          <t>Naughty</t>
        </is>
      </c>
      <c r="H259" s="48" t="inlineStr">
        <is>
          <t>Own Tempo</t>
        </is>
      </c>
      <c r="I259" s="48" t="inlineStr">
        <is>
          <t>Adamant</t>
        </is>
      </c>
      <c r="J259" s="48" t="inlineStr">
        <is>
          <t>Poison Point</t>
        </is>
      </c>
      <c r="K259" s="48" t="inlineStr">
        <is>
          <t>Adamant</t>
        </is>
      </c>
      <c r="L259" s="48" t="inlineStr">
        <is>
          <t>Intimidate</t>
        </is>
      </c>
      <c r="M259" s="48" t="inlineStr">
        <is>
          <t>Adamant</t>
        </is>
      </c>
      <c r="N259" s="48" t="inlineStr">
        <is>
          <t>Guts</t>
        </is>
      </c>
      <c r="O259" s="48" t="inlineStr">
        <is>
          <t>Adamant</t>
        </is>
      </c>
      <c r="P259" s="48" t="inlineStr">
        <is>
          <t>Truant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Life Orb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Return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Crunch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Sap Sipper</t>
        </is>
      </c>
      <c r="G10" s="48" t="inlineStr">
        <is>
          <t>Adamant</t>
        </is>
      </c>
      <c r="H10" s="48" t="inlineStr">
        <is>
          <t>Compound Eyes</t>
        </is>
      </c>
      <c r="I10" s="48" t="inlineStr">
        <is>
          <t>Calm</t>
        </is>
      </c>
      <c r="J10" s="48" t="inlineStr">
        <is>
          <t>Insomnia</t>
        </is>
      </c>
      <c r="K10" s="48" t="inlineStr">
        <is>
          <t>Adamant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Rain Dish</t>
        </is>
      </c>
      <c r="G21" s="48" t="inlineStr">
        <is>
          <t>Adamant</t>
        </is>
      </c>
      <c r="H21" s="48" t="inlineStr">
        <is>
          <t>Swift Swim</t>
        </is>
      </c>
      <c r="I21" s="48" t="inlineStr">
        <is>
          <t>Modest</t>
        </is>
      </c>
      <c r="J21" s="48" t="inlineStr">
        <is>
          <t>Hydration</t>
        </is>
      </c>
      <c r="K21" s="48" t="inlineStr">
        <is>
          <t>Adamant</t>
        </is>
      </c>
      <c r="L21" s="48" t="inlineStr">
        <is>
          <t>Poison Point</t>
        </is>
      </c>
      <c r="M21" s="48" t="inlineStr">
        <is>
          <t>Modest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Bold</t>
        </is>
      </c>
      <c r="F32" s="48" t="inlineStr">
        <is>
          <t>Aftermath</t>
        </is>
      </c>
      <c r="G32" s="48" t="inlineStr">
        <is>
          <t>Bold</t>
        </is>
      </c>
      <c r="H32" s="48" t="inlineStr">
        <is>
          <t>Regenerator</t>
        </is>
      </c>
      <c r="I32" s="48" t="inlineStr">
        <is>
          <t>Impish</t>
        </is>
      </c>
      <c r="J32" s="48" t="inlineStr">
        <is>
          <t>Iron Barbs</t>
        </is>
      </c>
      <c r="K32" s="48" t="inlineStr">
        <is>
          <t>Modest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Intimidate</t>
        </is>
      </c>
      <c r="G43" s="48" t="inlineStr">
        <is>
          <t>Adamant</t>
        </is>
      </c>
      <c r="H43" s="48" t="inlineStr">
        <is>
          <t>Moxie</t>
        </is>
      </c>
      <c r="I43" s="48" t="inlineStr">
        <is>
          <t>Modest</t>
        </is>
      </c>
      <c r="J43" s="48" t="inlineStr">
        <is>
          <t>Poison Point</t>
        </is>
      </c>
      <c r="K43" s="48" t="inlineStr">
        <is>
          <t>Modest</t>
        </is>
      </c>
      <c r="L43" s="48" t="inlineStr">
        <is>
          <t>Sturdy</t>
        </is>
      </c>
      <c r="M43" s="48" t="inlineStr">
        <is>
          <t>Adamant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Jolly</t>
        </is>
      </c>
      <c r="F56" s="48" t="inlineStr">
        <is>
          <t>Technician</t>
        </is>
      </c>
      <c r="G56" s="48" t="inlineStr">
        <is>
          <t>Adamant</t>
        </is>
      </c>
      <c r="H56" s="48" t="inlineStr">
        <is>
          <t>Speed Boost</t>
        </is>
      </c>
      <c r="I56" s="48" t="inlineStr">
        <is>
          <t>Modest</t>
        </is>
      </c>
      <c r="J56" s="48" t="inlineStr">
        <is>
          <t>Natural Cure</t>
        </is>
      </c>
      <c r="K56" s="48" t="inlineStr">
        <is>
          <t>Adamant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Modest</t>
        </is>
      </c>
      <c r="F67" s="48" t="inlineStr">
        <is>
          <t>Chlorophyll</t>
        </is>
      </c>
      <c r="G67" s="48" t="inlineStr">
        <is>
          <t>Modest</t>
        </is>
      </c>
      <c r="H67" s="48" t="inlineStr">
        <is>
          <t>Chlorophyll</t>
        </is>
      </c>
      <c r="I67" s="48" t="inlineStr">
        <is>
          <t>Naughty</t>
        </is>
      </c>
      <c r="J67" s="48" t="inlineStr">
        <is>
          <t>Hustle</t>
        </is>
      </c>
      <c r="K67" s="48" t="inlineStr">
        <is>
          <t>Modest</t>
        </is>
      </c>
      <c r="L67" s="48" t="inlineStr">
        <is>
          <t>Aroma Veil</t>
        </is>
      </c>
      <c r="M67" s="48" t="inlineStr">
        <is>
          <t>Modest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Timid</t>
        </is>
      </c>
      <c r="F78" s="48" t="inlineStr">
        <is>
          <t>Plus</t>
        </is>
      </c>
      <c r="G78" s="48" t="inlineStr">
        <is>
          <t>Adamant</t>
        </is>
      </c>
      <c r="H78" s="48" t="inlineStr">
        <is>
          <t>Motor Drive</t>
        </is>
      </c>
      <c r="I78" s="48" t="inlineStr">
        <is>
          <t>Timid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Modest</t>
        </is>
      </c>
      <c r="F89" s="48" t="inlineStr">
        <is>
          <t>Static</t>
        </is>
      </c>
      <c r="G89" s="48" t="inlineStr">
        <is>
          <t>Timid</t>
        </is>
      </c>
      <c r="H89" s="48" t="inlineStr">
        <is>
          <t>Levitate</t>
        </is>
      </c>
      <c r="I89" s="48" t="inlineStr">
        <is>
          <t>Modest</t>
        </is>
      </c>
      <c r="J89" s="48" t="inlineStr">
        <is>
          <t>Trace</t>
        </is>
      </c>
      <c r="K89" s="48" t="inlineStr">
        <is>
          <t>Adamant</t>
        </is>
      </c>
      <c r="L89" s="48" t="inlineStr">
        <is>
          <t>Thick Fat</t>
        </is>
      </c>
      <c r="M89" s="48" t="inlineStr">
        <is>
          <t>Adamant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Sand Stream</t>
        </is>
      </c>
      <c r="G102" s="48" t="inlineStr">
        <is>
          <t>Rash</t>
        </is>
      </c>
      <c r="H102" s="48" t="inlineStr">
        <is>
          <t>Storm Drain</t>
        </is>
      </c>
      <c r="I102" s="48" t="inlineStr">
        <is>
          <t>Adamant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Adamant</t>
        </is>
      </c>
      <c r="F113" s="48" t="inlineStr">
        <is>
          <t>Sand Rush</t>
        </is>
      </c>
      <c r="G113" s="48" t="inlineStr">
        <is>
          <t>Timid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Calm</t>
        </is>
      </c>
      <c r="F124" s="48" t="inlineStr">
        <is>
          <t>Snow Warning</t>
        </is>
      </c>
      <c r="G124" s="48" t="inlineStr">
        <is>
          <t>Modest</t>
        </is>
      </c>
      <c r="H124" s="48" t="inlineStr">
        <is>
          <t>Snow Cloak</t>
        </is>
      </c>
      <c r="I124" s="48" t="inlineStr">
        <is>
          <t>Bold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Adamant</t>
        </is>
      </c>
      <c r="F135" s="48" t="inlineStr">
        <is>
          <t>Slush Rush</t>
        </is>
      </c>
      <c r="G135" s="48" t="inlineStr">
        <is>
          <t>Modest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Quiet</t>
        </is>
      </c>
      <c r="F146" s="48" t="inlineStr">
        <is>
          <t>Magic Guard</t>
        </is>
      </c>
      <c r="G146" s="48" t="inlineStr">
        <is>
          <t>Brave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Adamant</t>
        </is>
      </c>
      <c r="F157" s="48" t="inlineStr">
        <is>
          <t>Effect Spore</t>
        </is>
      </c>
      <c r="G157" s="48" t="inlineStr">
        <is>
          <t>Modest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Adamant</t>
        </is>
      </c>
      <c r="F168" s="48" t="inlineStr">
        <is>
          <t>Defiant</t>
        </is>
      </c>
      <c r="G168" s="48" t="inlineStr">
        <is>
          <t>Adamant</t>
        </is>
      </c>
      <c r="H168" s="48" t="inlineStr">
        <is>
          <t>Clear Body</t>
        </is>
      </c>
      <c r="I168" s="48" t="inlineStr">
        <is>
          <t>Modest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Adamant</t>
        </is>
      </c>
      <c r="F179" s="48" t="inlineStr">
        <is>
          <t>Guts</t>
        </is>
      </c>
      <c r="G179" s="48" t="inlineStr">
        <is>
          <t>Adamant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Intimidate</t>
        </is>
      </c>
      <c r="G190" s="48" t="inlineStr">
        <is>
          <t>Impish</t>
        </is>
      </c>
      <c r="H190" s="48" t="inlineStr">
        <is>
          <t>Overcoat</t>
        </is>
      </c>
      <c r="I190" s="48" t="inlineStr">
        <is>
          <t>Naughty</t>
        </is>
      </c>
      <c r="J190" s="48" t="inlineStr">
        <is>
          <t>Hustle</t>
        </is>
      </c>
      <c r="K190" s="48" t="inlineStr">
        <is>
          <t>Adamant</t>
        </is>
      </c>
      <c r="L190" s="48" t="inlineStr">
        <is>
          <t>Intimidate</t>
        </is>
      </c>
      <c r="M190" s="48" t="inlineStr">
        <is>
          <t>Adamant</t>
        </is>
      </c>
      <c r="N190" s="48" t="inlineStr">
        <is>
          <t>Moxie</t>
        </is>
      </c>
      <c r="O190" s="48" t="inlineStr">
        <is>
          <t>Modest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Adamant</t>
        </is>
      </c>
      <c r="F203" s="48" t="inlineStr">
        <is>
          <t>Sturdy</t>
        </is>
      </c>
      <c r="G203" s="48" t="inlineStr">
        <is>
          <t>Lonely</t>
        </is>
      </c>
      <c r="H203" s="48" t="inlineStr">
        <is>
          <t>Inner Focus</t>
        </is>
      </c>
      <c r="I203" s="48" t="inlineStr">
        <is>
          <t>Mild</t>
        </is>
      </c>
      <c r="J203" s="48" t="inlineStr">
        <is>
          <t>Refrigerate</t>
        </is>
      </c>
      <c r="K203" s="48" t="inlineStr">
        <is>
          <t>Adamant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Modest</t>
        </is>
      </c>
      <c r="F214" s="48" t="inlineStr">
        <is>
          <t>Swift Swim</t>
        </is>
      </c>
      <c r="G214" s="48" t="inlineStr">
        <is>
          <t>Adamant</t>
        </is>
      </c>
      <c r="H214" s="48" t="inlineStr">
        <is>
          <t>Battle Armor</t>
        </is>
      </c>
      <c r="I214" s="48" t="inlineStr">
        <is>
          <t>Timid</t>
        </is>
      </c>
      <c r="J214" s="48" t="inlineStr">
        <is>
          <t>Speed Boost</t>
        </is>
      </c>
      <c r="K214" s="48" t="inlineStr">
        <is>
          <t>Adamant</t>
        </is>
      </c>
      <c r="L214" s="48" t="inlineStr">
        <is>
          <t>Rock Head</t>
        </is>
      </c>
      <c r="M214" s="48" t="inlineStr">
        <is>
          <t>Adamant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Impish</t>
        </is>
      </c>
      <c r="F225" s="48" t="inlineStr">
        <is>
          <t>Sturdy</t>
        </is>
      </c>
      <c r="G225" s="48" t="inlineStr">
        <is>
          <t>Adamant</t>
        </is>
      </c>
      <c r="H225" s="48" t="inlineStr">
        <is>
          <t>Sand Veil</t>
        </is>
      </c>
      <c r="I225" s="48" t="inlineStr">
        <is>
          <t>Modest</t>
        </is>
      </c>
      <c r="J225" s="48" t="inlineStr">
        <is>
          <t>Storm Drain</t>
        </is>
      </c>
      <c r="K225" s="48" t="inlineStr">
        <is>
          <t>Adamant</t>
        </is>
      </c>
      <c r="L225" s="48" t="inlineStr">
        <is>
          <t>Sand Rush</t>
        </is>
      </c>
      <c r="M225" s="48" t="inlineStr">
        <is>
          <t>Adamant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Impish</t>
        </is>
      </c>
      <c r="F236" s="48" t="inlineStr">
        <is>
          <t>Sturdy</t>
        </is>
      </c>
      <c r="G236" s="48" t="inlineStr">
        <is>
          <t>Modest</t>
        </is>
      </c>
      <c r="H236" s="48" t="inlineStr">
        <is>
          <t>Solid Rock</t>
        </is>
      </c>
      <c r="I236" s="48" t="inlineStr">
        <is>
          <t>Jolly</t>
        </is>
      </c>
      <c r="J236" s="48" t="inlineStr">
        <is>
          <t>Hyper Cutter</t>
        </is>
      </c>
      <c r="K236" s="48" t="inlineStr">
        <is>
          <t>Adamant</t>
        </is>
      </c>
      <c r="L236" s="48" t="inlineStr">
        <is>
          <t>Battle Armor</t>
        </is>
      </c>
      <c r="M236" s="48" t="inlineStr">
        <is>
          <t>Naughty</t>
        </is>
      </c>
      <c r="N236" s="48" t="inlineStr">
        <is>
          <t>Rough Skin</t>
        </is>
      </c>
      <c r="O236" s="48" t="inlineStr">
        <is>
          <t>Jolly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8" t="inlineStr">
        <is>
          <t>Will-O-Wisp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Modest</t>
        </is>
      </c>
      <c r="F249" s="48" t="inlineStr">
        <is>
          <t>Gluttony</t>
        </is>
      </c>
      <c r="G249" s="48" t="inlineStr">
        <is>
          <t>Modest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Modest</t>
        </is>
      </c>
      <c r="F259" s="48" t="inlineStr">
        <is>
          <t>Magma Armor</t>
        </is>
      </c>
      <c r="G259" s="48" t="inlineStr">
        <is>
          <t>Adamant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Modest</t>
        </is>
      </c>
      <c r="F269" s="48" t="inlineStr">
        <is>
          <t>Swift Swim</t>
        </is>
      </c>
      <c r="G269" s="48" t="inlineStr">
        <is>
          <t>Modest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Adamant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Modest</t>
        </is>
      </c>
      <c r="F293" s="48" t="inlineStr">
        <is>
          <t>Gluttony</t>
        </is>
      </c>
      <c r="G293" s="48" t="inlineStr">
        <is>
          <t>Modest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Adamant</t>
        </is>
      </c>
      <c r="F303" s="48" t="inlineStr">
        <is>
          <t>White Smoke</t>
        </is>
      </c>
      <c r="G303" s="48" t="inlineStr">
        <is>
          <t>Adamant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Modest</t>
        </is>
      </c>
      <c r="F313" s="48" t="inlineStr">
        <is>
          <t>Swift Swim</t>
        </is>
      </c>
      <c r="G313" s="48" t="inlineStr">
        <is>
          <t>Modest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IFERROR(_xlfn.IMAGE("https://play.pokemonshowdown.com/sprites/gen5/trubbish.png"),"")</f>
        <v/>
      </c>
      <c r="G323" s="43">
        <f>IFERROR(_xlfn.IMAGE("https://play.pokemonshowdown.com/sprites/gen5/simipour.png"),"")</f>
        <v/>
      </c>
      <c r="I323" s="43">
        <f>IFERROR(_xlfn.IMAGE("https://play.pokemonshowdown.com/sprites/gen5/umbreon.png"),"")</f>
        <v/>
      </c>
      <c r="K323" s="43">
        <f>IFERROR(_xlfn.IMAGE("https://play.pokemonshowdown.com/sprites/gen5/emolga.png"),"")</f>
        <v/>
      </c>
      <c r="M323" s="43">
        <f>IFERROR(_xlfn.IMAGE("https://play.pokemonshowdown.com/sprites/gen5/fraxure.png"),"")</f>
        <v/>
      </c>
      <c r="Q323" s="44" t="inlineStr">
        <is>
          <t>Optional</t>
        </is>
      </c>
    </row>
    <row r="324">
      <c r="E324" s="45" t="inlineStr">
        <is>
          <t>Lv 26 Trubbish</t>
        </is>
      </c>
      <c r="F324" s="46" t="n"/>
      <c r="G324" s="45" t="inlineStr">
        <is>
          <t>Lv 26 Simipour</t>
        </is>
      </c>
      <c r="H324" s="46" t="n"/>
      <c r="I324" s="45" t="inlineStr">
        <is>
          <t>Lv 26 Umbreon</t>
        </is>
      </c>
      <c r="J324" s="46" t="n"/>
      <c r="K324" s="45" t="inlineStr">
        <is>
          <t>Lv 26 Emolga</t>
        </is>
      </c>
      <c r="L324" s="46" t="n"/>
      <c r="M324" s="45" t="inlineStr">
        <is>
          <t>Lv 26 Fraxure</t>
        </is>
      </c>
      <c r="N324" s="46" t="n"/>
      <c r="Q324" s="47" t="inlineStr">
        <is>
          <t>Pokémon</t>
        </is>
      </c>
    </row>
    <row r="325">
      <c r="E325" s="48" t="inlineStr">
        <is>
          <t>Bold</t>
        </is>
      </c>
      <c r="F325" s="48" t="inlineStr">
        <is>
          <t>Aftermath</t>
        </is>
      </c>
      <c r="G325" s="48" t="inlineStr">
        <is>
          <t>Timid</t>
        </is>
      </c>
      <c r="H325" s="48" t="inlineStr">
        <is>
          <t>Torrent</t>
        </is>
      </c>
      <c r="I325" s="48" t="inlineStr">
        <is>
          <t>Careful</t>
        </is>
      </c>
      <c r="J325" s="48" t="inlineStr">
        <is>
          <t>Synchronize</t>
        </is>
      </c>
      <c r="K325" s="48" t="inlineStr">
        <is>
          <t>Timid</t>
        </is>
      </c>
      <c r="L325" s="48" t="inlineStr">
        <is>
          <t>Motor Drive</t>
        </is>
      </c>
      <c r="M325" s="48" t="inlineStr">
        <is>
          <t>Jolly</t>
        </is>
      </c>
      <c r="N325" s="48" t="inlineStr">
        <is>
          <t>Mold Breaker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Focus Sash</t>
        </is>
      </c>
      <c r="F326" s="46" t="n"/>
      <c r="G326" s="49" t="inlineStr">
        <is>
          <t>Mystic Water</t>
        </is>
      </c>
      <c r="H326" s="46" t="n"/>
      <c r="I326" s="49" t="inlineStr">
        <is>
          <t>Leftovers</t>
        </is>
      </c>
      <c r="J326" s="46" t="n"/>
      <c r="K326" s="49" t="inlineStr">
        <is>
          <t>Sitrus Berry</t>
        </is>
      </c>
      <c r="L326" s="46" t="n"/>
      <c r="M326" s="49" t="inlineStr">
        <is>
          <t>Dragon Fang</t>
        </is>
      </c>
      <c r="N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5" t="inlineStr">
        <is>
          <t>Toxic Spikes</t>
        </is>
      </c>
      <c r="F327" s="46" t="n"/>
      <c r="G327" s="61" t="inlineStr">
        <is>
          <t>Water Pulse</t>
        </is>
      </c>
      <c r="H327" s="46" t="n"/>
      <c r="I327" s="50" t="inlineStr">
        <is>
          <t>Foul Play</t>
        </is>
      </c>
      <c r="J327" s="46" t="n"/>
      <c r="K327" s="52" t="inlineStr">
        <is>
          <t>Discharge</t>
        </is>
      </c>
      <c r="L327" s="46" t="n"/>
      <c r="M327" s="68" t="inlineStr">
        <is>
          <t>Dragon Claw</t>
        </is>
      </c>
      <c r="N327" s="46" t="n"/>
      <c r="Q327" s="47" t="inlineStr">
        <is>
          <t>Moves</t>
        </is>
      </c>
    </row>
    <row r="328">
      <c r="E328" s="55" t="inlineStr">
        <is>
          <t>Sludge Bomb</t>
        </is>
      </c>
      <c r="F328" s="46" t="n"/>
      <c r="G328" s="64" t="inlineStr">
        <is>
          <t>Icy Wind</t>
        </is>
      </c>
      <c r="H328" s="46" t="n"/>
      <c r="I328" s="51" t="inlineStr">
        <is>
          <t>Moonlight</t>
        </is>
      </c>
      <c r="J328" s="46" t="n"/>
      <c r="K328" s="60" t="inlineStr">
        <is>
          <t>Air Slash</t>
        </is>
      </c>
      <c r="L328" s="46" t="n"/>
      <c r="M328" s="68" t="inlineStr">
        <is>
          <t>Dual Chop</t>
        </is>
      </c>
      <c r="N328" s="46" t="n"/>
    </row>
    <row r="329">
      <c r="E329" s="62" t="inlineStr">
        <is>
          <t>Rock Blast</t>
        </is>
      </c>
      <c r="F329" s="46" t="n"/>
      <c r="G329" s="59" t="inlineStr">
        <is>
          <t>Grass Knot</t>
        </is>
      </c>
      <c r="H329" s="46" t="n"/>
      <c r="I329" s="55" t="inlineStr">
        <is>
          <t>Toxic</t>
        </is>
      </c>
      <c r="J329" s="46" t="n"/>
      <c r="K329" s="51" t="inlineStr">
        <is>
          <t>Encore</t>
        </is>
      </c>
      <c r="L329" s="46" t="n"/>
      <c r="M329" s="62" t="inlineStr">
        <is>
          <t>Rock Tomb</t>
        </is>
      </c>
      <c r="N329" s="46" t="n"/>
    </row>
    <row r="330">
      <c r="E330" s="51" t="inlineStr">
        <is>
          <t>Explosion</t>
        </is>
      </c>
      <c r="F330" s="46" t="n"/>
      <c r="G330" s="50" t="inlineStr">
        <is>
          <t>Taunt</t>
        </is>
      </c>
      <c r="H330" s="46" t="n"/>
      <c r="I330" s="51" t="inlineStr">
        <is>
          <t>Protect</t>
        </is>
      </c>
      <c r="J330" s="46" t="n"/>
      <c r="K330" s="54" t="inlineStr">
        <is>
          <t>U-turn</t>
        </is>
      </c>
      <c r="L330" s="46" t="n"/>
      <c r="M330" s="68" t="inlineStr">
        <is>
          <t>Dragon Dance</t>
        </is>
      </c>
      <c r="N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Adamant</t>
        </is>
      </c>
      <c r="F335" s="48" t="inlineStr">
        <is>
          <t>Rock Head</t>
        </is>
      </c>
      <c r="G335" s="48" t="inlineStr">
        <is>
          <t>Adamant</t>
        </is>
      </c>
      <c r="H335" s="48" t="inlineStr">
        <is>
          <t>Rock Head</t>
        </is>
      </c>
      <c r="I335" s="48" t="inlineStr">
        <is>
          <t>Adamant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90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328:J328"/>
    <mergeCell ref="K328:L328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M323:N323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G329:H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K326:L326"/>
    <mergeCell ref="B23:D26"/>
    <mergeCell ref="M326:N3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M330:N330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M329:N329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M324:N324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G328:H32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G323:H323"/>
    <mergeCell ref="E59:F59"/>
    <mergeCell ref="I323:J323"/>
    <mergeCell ref="B114:D114"/>
    <mergeCell ref="K323:L323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I329:J329"/>
    <mergeCell ref="K87:L87"/>
    <mergeCell ref="K329:L329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K324:L324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I330:J330"/>
    <mergeCell ref="K330:L330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K327:L327"/>
    <mergeCell ref="E25:F25"/>
    <mergeCell ref="M327:N327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M328:N328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G326:H326"/>
    <mergeCell ref="Q34:Q37"/>
    <mergeCell ref="B12:D15"/>
    <mergeCell ref="I326:J326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G324:H324"/>
    <mergeCell ref="I82:J82"/>
    <mergeCell ref="I324:J324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G330:H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G327:H327"/>
    <mergeCell ref="I327:J327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42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Naughty</t>
        </is>
      </c>
      <c r="F10" s="48" t="inlineStr">
        <is>
          <t>Levitate</t>
        </is>
      </c>
      <c r="G10" s="48" t="inlineStr">
        <is>
          <t>Modest</t>
        </is>
      </c>
      <c r="H10" s="48" t="inlineStr">
        <is>
          <t>Cursed Body</t>
        </is>
      </c>
      <c r="I10" s="48" t="inlineStr">
        <is>
          <t>Naughty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Intimidate</t>
        </is>
      </c>
      <c r="G20" s="48" t="inlineStr">
        <is>
          <t>Naughty</t>
        </is>
      </c>
      <c r="H20" s="48" t="inlineStr">
        <is>
          <t>Compound Eyes</t>
        </is>
      </c>
      <c r="I20" s="48" t="inlineStr">
        <is>
          <t>Naughty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Rash</t>
        </is>
      </c>
      <c r="F32" s="48" t="inlineStr">
        <is>
          <t>Gluttony</t>
        </is>
      </c>
      <c r="G32" s="48" t="inlineStr">
        <is>
          <t>Mild</t>
        </is>
      </c>
      <c r="H32" s="48" t="inlineStr">
        <is>
          <t>Clear Body</t>
        </is>
      </c>
      <c r="I32" s="48" t="inlineStr">
        <is>
          <t>Naughty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Mild</t>
        </is>
      </c>
      <c r="F42" s="48" t="inlineStr">
        <is>
          <t>Clear Body</t>
        </is>
      </c>
      <c r="G42" s="48" t="inlineStr">
        <is>
          <t>Rash</t>
        </is>
      </c>
      <c r="H42" s="48" t="inlineStr">
        <is>
          <t>Gluttony</t>
        </is>
      </c>
      <c r="I42" s="48" t="inlineStr">
        <is>
          <t>Mild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Adamant</t>
        </is>
      </c>
      <c r="F54" s="48" t="inlineStr">
        <is>
          <t>Rough Skin</t>
        </is>
      </c>
      <c r="G54" s="48" t="inlineStr">
        <is>
          <t>Adamant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Gluttony</t>
        </is>
      </c>
      <c r="G64" s="48" t="inlineStr">
        <is>
          <t>Adamant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Modest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Adamant</t>
        </is>
      </c>
      <c r="F84" s="48" t="inlineStr">
        <is>
          <t>Rough Skin</t>
        </is>
      </c>
      <c r="G84" s="48" t="inlineStr">
        <is>
          <t>Adamant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Guts</t>
        </is>
      </c>
      <c r="G104" s="48" t="inlineStr">
        <is>
          <t>Modest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Adamant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Mild</t>
        </is>
      </c>
      <c r="F124" s="48" t="inlineStr">
        <is>
          <t>Clear Body</t>
        </is>
      </c>
      <c r="G124" s="48" t="inlineStr">
        <is>
          <t>Rash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Modest</t>
        </is>
      </c>
      <c r="F136" s="48" t="inlineStr">
        <is>
          <t>Rain Dish</t>
        </is>
      </c>
      <c r="G136" s="48" t="inlineStr">
        <is>
          <t>Modest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Modest</t>
        </is>
      </c>
      <c r="F146" s="48" t="inlineStr">
        <is>
          <t>Swift Swim</t>
        </is>
      </c>
      <c r="G146" s="48" t="inlineStr">
        <is>
          <t>Modest</t>
        </is>
      </c>
      <c r="H146" s="48" t="inlineStr">
        <is>
          <t>Rain Dish</t>
        </is>
      </c>
      <c r="I146" s="48" t="inlineStr">
        <is>
          <t>Modest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Adamant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Cooltrainer</t>
        </is>
      </c>
      <c r="C173" s="41" t="n"/>
      <c r="D173" s="41" t="n"/>
      <c r="E173" s="42" t="inlineStr">
        <is>
          <t>Cooltrainer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IFERROR(_xlfn.IMAGE("https://play.pokemonshowdown.com/sprites/gen5/grovyle.png"),"")</f>
        <v/>
      </c>
      <c r="G174" s="43">
        <f>IFERROR(_xlfn.IMAGE("https://play.pokemonshowdown.com/sprites/gen5/wailmer.png"),"")</f>
        <v/>
      </c>
      <c r="I174" s="43">
        <f>IFERROR(_xlfn.IMAGE("https://play.pokemonshowdown.com/sprites/gen5/kadabra.png"),"")</f>
        <v/>
      </c>
      <c r="K174" s="43">
        <f>IFERROR(_xlfn.IMAGE("https://play.pokemonshowdown.com/sprites/gen5/fletchinder.png"),"")</f>
        <v/>
      </c>
      <c r="M174" s="43">
        <f>IFERROR(_xlfn.IMAGE("https://play.pokemonshowdown.com/sprites/gen5/mimejr.png"),"")</f>
        <v/>
      </c>
      <c r="Q174" s="44" t="inlineStr">
        <is>
          <t>Forced on sight (range 5)</t>
        </is>
      </c>
    </row>
    <row r="175">
      <c r="E175" s="45" t="inlineStr">
        <is>
          <t>Lv 30 Grovyle</t>
        </is>
      </c>
      <c r="F175" s="46" t="n"/>
      <c r="G175" s="45" t="inlineStr">
        <is>
          <t>Lv 30 Wailmer</t>
        </is>
      </c>
      <c r="H175" s="46" t="n"/>
      <c r="I175" s="45" t="inlineStr">
        <is>
          <t>Lv 30 Kadabra</t>
        </is>
      </c>
      <c r="J175" s="46" t="n"/>
      <c r="K175" s="45" t="inlineStr">
        <is>
          <t>Lv 30 Fletchinder</t>
        </is>
      </c>
      <c r="L175" s="46" t="n"/>
      <c r="M175" s="45" t="inlineStr">
        <is>
          <t>Lv 36 Mime Jr.</t>
        </is>
      </c>
      <c r="N175" s="46" t="n"/>
      <c r="Q175" s="47" t="inlineStr">
        <is>
          <t>Pokémon</t>
        </is>
      </c>
    </row>
    <row r="176">
      <c r="E176" s="48" t="inlineStr">
        <is>
          <t>Jolly</t>
        </is>
      </c>
      <c r="F176" s="48" t="inlineStr">
        <is>
          <t>Unburden</t>
        </is>
      </c>
      <c r="G176" s="48" t="inlineStr">
        <is>
          <t>Modest</t>
        </is>
      </c>
      <c r="H176" s="48" t="inlineStr">
        <is>
          <t>Water Veil</t>
        </is>
      </c>
      <c r="I176" s="48" t="inlineStr">
        <is>
          <t>Timid</t>
        </is>
      </c>
      <c r="J176" s="48" t="inlineStr">
        <is>
          <t>Magic Guard</t>
        </is>
      </c>
      <c r="K176" s="48" t="inlineStr">
        <is>
          <t>Adamant</t>
        </is>
      </c>
      <c r="L176" s="48" t="inlineStr">
        <is>
          <t>Gale Wings</t>
        </is>
      </c>
      <c r="M176" s="48" t="inlineStr">
        <is>
          <t>Timid</t>
        </is>
      </c>
      <c r="N176" s="48" t="inlineStr">
        <is>
          <t>Filter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Grass Gem</t>
        </is>
      </c>
      <c r="F177" s="46" t="n"/>
      <c r="G177" s="49" t="inlineStr">
        <is>
          <t>Eviolite</t>
        </is>
      </c>
      <c r="H177" s="46" t="n"/>
      <c r="I177" s="49" t="inlineStr">
        <is>
          <t>Twisted Spoon</t>
        </is>
      </c>
      <c r="J177" s="46" t="n"/>
      <c r="K177" s="49" t="inlineStr">
        <is>
          <t>Charcoal</t>
        </is>
      </c>
      <c r="L177" s="46" t="n"/>
      <c r="M177" s="49" t="inlineStr">
        <is>
          <t>Eviolite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Leaf Blade</t>
        </is>
      </c>
      <c r="F178" s="46" t="n"/>
      <c r="G178" s="61" t="inlineStr">
        <is>
          <t>Surf</t>
        </is>
      </c>
      <c r="H178" s="46" t="n"/>
      <c r="I178" s="63" t="inlineStr">
        <is>
          <t>Psychic</t>
        </is>
      </c>
      <c r="J178" s="46" t="n"/>
      <c r="K178" s="60" t="inlineStr">
        <is>
          <t>Acrobatics</t>
        </is>
      </c>
      <c r="L178" s="46" t="n"/>
      <c r="M178" s="63" t="inlineStr">
        <is>
          <t>Psychic</t>
        </is>
      </c>
      <c r="N178" s="46" t="n"/>
      <c r="Q178" s="47" t="inlineStr">
        <is>
          <t>Moves</t>
        </is>
      </c>
    </row>
    <row r="179">
      <c r="E179" s="60" t="inlineStr">
        <is>
          <t>Acrobatics</t>
        </is>
      </c>
      <c r="F179" s="46" t="n"/>
      <c r="G179" s="64" t="inlineStr">
        <is>
          <t>Ice Beam</t>
        </is>
      </c>
      <c r="H179" s="46" t="n"/>
      <c r="I179" s="54" t="inlineStr">
        <is>
          <t>Signal Beam</t>
        </is>
      </c>
      <c r="J179" s="46" t="n"/>
      <c r="K179" s="58" t="inlineStr">
        <is>
          <t>Flame Charge</t>
        </is>
      </c>
      <c r="L179" s="46" t="n"/>
      <c r="M179" s="69" t="inlineStr">
        <is>
          <t>Dazzling Gleam</t>
        </is>
      </c>
      <c r="N179" s="46" t="n"/>
    </row>
    <row r="180">
      <c r="E180" s="62" t="inlineStr">
        <is>
          <t>Rock Slide</t>
        </is>
      </c>
      <c r="F180" s="46" t="n"/>
      <c r="G180" s="51" t="inlineStr">
        <is>
          <t>Body Slam</t>
        </is>
      </c>
      <c r="H180" s="46" t="n"/>
      <c r="I180" s="52" t="inlineStr">
        <is>
          <t>Charge Beam</t>
        </is>
      </c>
      <c r="J180" s="46" t="n"/>
      <c r="K180" s="60" t="inlineStr">
        <is>
          <t>Roost</t>
        </is>
      </c>
      <c r="L180" s="46" t="n"/>
      <c r="M180" s="51" t="inlineStr">
        <is>
          <t>Encore</t>
        </is>
      </c>
      <c r="N180" s="46" t="n"/>
    </row>
    <row r="181">
      <c r="E181" s="51" t="inlineStr">
        <is>
          <t>Swords Dance</t>
        </is>
      </c>
      <c r="F181" s="46" t="n"/>
      <c r="G181" s="63" t="inlineStr">
        <is>
          <t>Rest</t>
        </is>
      </c>
      <c r="H181" s="46" t="n"/>
      <c r="I181" s="51" t="inlineStr">
        <is>
          <t>Recover</t>
        </is>
      </c>
      <c r="J181" s="46" t="n"/>
      <c r="K181" s="66" t="inlineStr">
        <is>
          <t>Steel Wing</t>
        </is>
      </c>
      <c r="L181" s="46" t="n"/>
      <c r="M181" s="51" t="inlineStr">
        <is>
          <t>Teeter Dance</t>
        </is>
      </c>
      <c r="N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Naughty</t>
        </is>
      </c>
      <c r="F188" s="48" t="inlineStr">
        <is>
          <t>Rock Head</t>
        </is>
      </c>
      <c r="G188" s="48" t="inlineStr">
        <is>
          <t>Adamant</t>
        </is>
      </c>
      <c r="H188" s="48" t="inlineStr">
        <is>
          <t>Rough Skin</t>
        </is>
      </c>
      <c r="I188" s="48" t="inlineStr">
        <is>
          <t>Naughty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Pkmn Ranger</t>
        </is>
      </c>
      <c r="C197" s="41" t="n"/>
      <c r="D197" s="41" t="n"/>
      <c r="E197" s="42" t="inlineStr">
        <is>
          <t>Pkmn Ranger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IFERROR(_xlfn.IMAGE("https://play.pokemonshowdown.com/sprites/gen5/ninetales.png"),"")</f>
        <v/>
      </c>
      <c r="G198" s="43">
        <f>IFERROR(_xlfn.IMAGE("https://play.pokemonshowdown.com/sprites/gen5/hitmontop.png"),"")</f>
        <v/>
      </c>
      <c r="I198" s="43">
        <f>IFERROR(_xlfn.IMAGE("https://play.pokemonshowdown.com/sprites/gen5/pyroar.png"),"")</f>
        <v/>
      </c>
      <c r="K198" s="43">
        <f>IFERROR(_xlfn.IMAGE("https://play.pokemonshowdown.com/sprites/gen5/bellossom.png"),"")</f>
        <v/>
      </c>
      <c r="M198" s="43">
        <f>IFERROR(_xlfn.IMAGE("https://play.pokemonshowdown.com/sprites/gen5/monferno.png"),"")</f>
        <v/>
      </c>
      <c r="Q198" s="44" t="inlineStr">
        <is>
          <t>DOUBLE BATTLE
Forced on sight (range 5)</t>
        </is>
      </c>
    </row>
    <row r="199">
      <c r="E199" s="45" t="inlineStr">
        <is>
          <t>Lv 29 Ninetales</t>
        </is>
      </c>
      <c r="F199" s="46" t="n"/>
      <c r="G199" s="45" t="inlineStr">
        <is>
          <t>Lv 29 Hitmontop</t>
        </is>
      </c>
      <c r="H199" s="46" t="n"/>
      <c r="I199" s="45" t="inlineStr">
        <is>
          <t>Lv 29 Pyroar</t>
        </is>
      </c>
      <c r="J199" s="46" t="n"/>
      <c r="K199" s="45" t="inlineStr">
        <is>
          <t>Lv 29 Bellossom</t>
        </is>
      </c>
      <c r="L199" s="46" t="n"/>
      <c r="M199" s="45" t="inlineStr">
        <is>
          <t>Lv 29 Monferno</t>
        </is>
      </c>
      <c r="N199" s="46" t="n"/>
      <c r="Q199" s="47" t="inlineStr">
        <is>
          <t>Pokémon</t>
        </is>
      </c>
    </row>
    <row r="200">
      <c r="E200" s="48" t="inlineStr">
        <is>
          <t>Timid</t>
        </is>
      </c>
      <c r="F200" s="48" t="inlineStr">
        <is>
          <t>Flash Fire</t>
        </is>
      </c>
      <c r="G200" s="48" t="inlineStr">
        <is>
          <t>Careful</t>
        </is>
      </c>
      <c r="H200" s="48" t="inlineStr">
        <is>
          <t>Intimidate</t>
        </is>
      </c>
      <c r="I200" s="48" t="inlineStr">
        <is>
          <t>Timid</t>
        </is>
      </c>
      <c r="J200" s="48" t="inlineStr">
        <is>
          <t>Unnerve</t>
        </is>
      </c>
      <c r="K200" s="48" t="inlineStr">
        <is>
          <t>Bold</t>
        </is>
      </c>
      <c r="L200" s="48" t="inlineStr">
        <is>
          <t>Chlorophyll</t>
        </is>
      </c>
      <c r="M200" s="48" t="inlineStr">
        <is>
          <t>Jolly</t>
        </is>
      </c>
      <c r="N200" s="48" t="inlineStr">
        <is>
          <t>Iron Fist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Charcoal</t>
        </is>
      </c>
      <c r="F201" s="46" t="n"/>
      <c r="G201" s="49" t="inlineStr">
        <is>
          <t>Eject Button</t>
        </is>
      </c>
      <c r="H201" s="46" t="n"/>
      <c r="I201" s="49" t="inlineStr">
        <is>
          <t>Expert Belt</t>
        </is>
      </c>
      <c r="J201" s="46" t="n"/>
      <c r="K201" s="49" t="inlineStr">
        <is>
          <t>Sitrus Berry</t>
        </is>
      </c>
      <c r="L201" s="46" t="n"/>
      <c r="M201" s="49" t="inlineStr">
        <is>
          <t>Expert Belt</t>
        </is>
      </c>
      <c r="N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8" t="inlineStr">
        <is>
          <t>Flamethrower</t>
        </is>
      </c>
      <c r="F202" s="46" t="n"/>
      <c r="G202" s="51" t="inlineStr">
        <is>
          <t>Fake Out</t>
        </is>
      </c>
      <c r="H202" s="46" t="n"/>
      <c r="I202" s="58" t="inlineStr">
        <is>
          <t>Heat Wave</t>
        </is>
      </c>
      <c r="J202" s="46" t="n"/>
      <c r="K202" s="59" t="inlineStr">
        <is>
          <t>Giga Drain</t>
        </is>
      </c>
      <c r="L202" s="46" t="n"/>
      <c r="M202" s="58" t="inlineStr">
        <is>
          <t>Fire Punch</t>
        </is>
      </c>
      <c r="N202" s="46" t="n"/>
      <c r="Q202" s="47" t="inlineStr">
        <is>
          <t>Moves</t>
        </is>
      </c>
    </row>
    <row r="203">
      <c r="E203" s="59" t="inlineStr">
        <is>
          <t>Energy Ball</t>
        </is>
      </c>
      <c r="F203" s="46" t="n"/>
      <c r="G203" s="65" t="inlineStr">
        <is>
          <t>Close Combat</t>
        </is>
      </c>
      <c r="H203" s="46" t="n"/>
      <c r="I203" s="50" t="inlineStr">
        <is>
          <t>Dark Pulse</t>
        </is>
      </c>
      <c r="J203" s="46" t="n"/>
      <c r="K203" s="55" t="inlineStr">
        <is>
          <t>Sludge Bomb</t>
        </is>
      </c>
      <c r="L203" s="46" t="n"/>
      <c r="M203" s="65" t="inlineStr">
        <is>
          <t>Mach Punch</t>
        </is>
      </c>
      <c r="N203" s="46" t="n"/>
    </row>
    <row r="204">
      <c r="E204" s="58" t="inlineStr">
        <is>
          <t>Will-O-Wisp</t>
        </is>
      </c>
      <c r="F204" s="46" t="n"/>
      <c r="G204" s="62" t="inlineStr">
        <is>
          <t>Rock Slide</t>
        </is>
      </c>
      <c r="H204" s="46" t="n"/>
      <c r="I204" s="51" t="inlineStr">
        <is>
          <t>Hidden Power</t>
        </is>
      </c>
      <c r="J204" s="46" t="n"/>
      <c r="K204" s="59" t="inlineStr">
        <is>
          <t>Sleep Powder</t>
        </is>
      </c>
      <c r="L204" s="46" t="n"/>
      <c r="M204" s="52" t="inlineStr">
        <is>
          <t>Thunder Punch</t>
        </is>
      </c>
      <c r="N204" s="46" t="n"/>
    </row>
    <row r="205">
      <c r="E205" s="51" t="inlineStr">
        <is>
          <t>Protect</t>
        </is>
      </c>
      <c r="F205" s="46" t="n"/>
      <c r="G205" s="51" t="inlineStr">
        <is>
          <t>Helping Hand</t>
        </is>
      </c>
      <c r="H205" s="46" t="n"/>
      <c r="I205" s="51" t="inlineStr">
        <is>
          <t>Protect</t>
        </is>
      </c>
      <c r="J205" s="46" t="n"/>
      <c r="K205" s="51" t="inlineStr">
        <is>
          <t>Helping Hand</t>
        </is>
      </c>
      <c r="L205" s="46" t="n"/>
      <c r="M205" s="62" t="inlineStr">
        <is>
          <t>Rock Slide</t>
        </is>
      </c>
      <c r="N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Ruin Maniac</t>
        </is>
      </c>
      <c r="C209" s="41" t="n"/>
      <c r="D209" s="41" t="n"/>
      <c r="E209" s="42" t="inlineStr">
        <is>
          <t>Ruin Maniac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IFERROR(_xlfn.IMAGE("https://play.pokemonshowdown.com/sprites/gen5/shieldon.png"),"")</f>
        <v/>
      </c>
      <c r="G210" s="43">
        <f>IFERROR(_xlfn.IMAGE("https://play.pokemonshowdown.com/sprites/gen5/cranidos.png"),"")</f>
        <v/>
      </c>
      <c r="I210" s="43">
        <f>IFERROR(_xlfn.IMAGE("https://play.pokemonshowdown.com/sprites/gen5/relicanth.png"),"")</f>
        <v/>
      </c>
      <c r="K210" s="43">
        <f>IFERROR(_xlfn.IMAGE("https://play.pokemonshowdown.com/sprites/gen5/archen.png"),"")</f>
        <v/>
      </c>
      <c r="M210" s="43">
        <f>IFERROR(_xlfn.IMAGE("https://play.pokemonshowdown.com/sprites/gen5/aurorus.png"),"")</f>
        <v/>
      </c>
      <c r="Q210" s="44" t="inlineStr">
        <is>
          <t>Forced on sight (range 5)</t>
        </is>
      </c>
    </row>
    <row r="211">
      <c r="E211" s="45" t="inlineStr">
        <is>
          <t>Lv 29 Shieldon</t>
        </is>
      </c>
      <c r="F211" s="46" t="n"/>
      <c r="G211" s="45" t="inlineStr">
        <is>
          <t>Lv 29 Cranidos</t>
        </is>
      </c>
      <c r="H211" s="46" t="n"/>
      <c r="I211" s="45" t="inlineStr">
        <is>
          <t>Lv 29 Relicanth</t>
        </is>
      </c>
      <c r="J211" s="46" t="n"/>
      <c r="K211" s="45" t="inlineStr">
        <is>
          <t>Lv 29 Archen</t>
        </is>
      </c>
      <c r="L211" s="46" t="n"/>
      <c r="M211" s="45" t="inlineStr">
        <is>
          <t>Lv 29 Aurorus</t>
        </is>
      </c>
      <c r="N211" s="46" t="n"/>
      <c r="Q211" s="47" t="inlineStr">
        <is>
          <t>Pokémon</t>
        </is>
      </c>
    </row>
    <row r="212">
      <c r="E212" s="48" t="inlineStr">
        <is>
          <t>Impish</t>
        </is>
      </c>
      <c r="F212" s="48" t="inlineStr">
        <is>
          <t>Sturdy</t>
        </is>
      </c>
      <c r="G212" s="48" t="inlineStr">
        <is>
          <t>Jolly</t>
        </is>
      </c>
      <c r="H212" s="48" t="inlineStr">
        <is>
          <t>Mold Breaker</t>
        </is>
      </c>
      <c r="I212" s="48" t="inlineStr">
        <is>
          <t>Adamant</t>
        </is>
      </c>
      <c r="J212" s="48" t="inlineStr">
        <is>
          <t>Rock Head</t>
        </is>
      </c>
      <c r="K212" s="48" t="inlineStr">
        <is>
          <t>Jolly</t>
        </is>
      </c>
      <c r="L212" s="48" t="inlineStr">
        <is>
          <t>Defeatist</t>
        </is>
      </c>
      <c r="M212" s="48" t="inlineStr">
        <is>
          <t>Modest</t>
        </is>
      </c>
      <c r="N212" s="48" t="inlineStr">
        <is>
          <t>Refrigerate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Leftovers</t>
        </is>
      </c>
      <c r="F213" s="46" t="n"/>
      <c r="G213" s="49" t="inlineStr">
        <is>
          <t>Muscle Band</t>
        </is>
      </c>
      <c r="H213" s="46" t="n"/>
      <c r="I213" s="49" t="inlineStr">
        <is>
          <t>Rindo Berry</t>
        </is>
      </c>
      <c r="J213" s="46" t="n"/>
      <c r="K213" s="49" t="inlineStr">
        <is>
          <t>Flying Gem</t>
        </is>
      </c>
      <c r="L213" s="46" t="n"/>
      <c r="M213" s="49" t="inlineStr">
        <is>
          <t>Never-Melt Ice</t>
        </is>
      </c>
      <c r="N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2" t="inlineStr">
        <is>
          <t>Rock Tomb</t>
        </is>
      </c>
      <c r="F214" s="46" t="n"/>
      <c r="G214" s="62" t="inlineStr">
        <is>
          <t>Head Smash</t>
        </is>
      </c>
      <c r="H214" s="46" t="n"/>
      <c r="I214" s="62" t="inlineStr">
        <is>
          <t>Rock Slide</t>
        </is>
      </c>
      <c r="J214" s="46" t="n"/>
      <c r="K214" s="60" t="inlineStr">
        <is>
          <t>Acrobatics</t>
        </is>
      </c>
      <c r="L214" s="46" t="n"/>
      <c r="M214" s="64" t="inlineStr">
        <is>
          <t>Aurora Beam</t>
        </is>
      </c>
      <c r="N214" s="46" t="n"/>
      <c r="Q214" s="47" t="inlineStr">
        <is>
          <t>Moves</t>
        </is>
      </c>
    </row>
    <row r="215">
      <c r="E215" s="66" t="inlineStr">
        <is>
          <t>Iron Head</t>
        </is>
      </c>
      <c r="F215" s="46" t="n"/>
      <c r="G215" s="63" t="inlineStr">
        <is>
          <t>Zen Headbutt</t>
        </is>
      </c>
      <c r="H215" s="46" t="n"/>
      <c r="I215" s="61" t="inlineStr">
        <is>
          <t>Waterfall</t>
        </is>
      </c>
      <c r="J215" s="46" t="n"/>
      <c r="K215" s="62" t="inlineStr">
        <is>
          <t>Rock Slide</t>
        </is>
      </c>
      <c r="L215" s="46" t="n"/>
      <c r="M215" s="62" t="inlineStr">
        <is>
          <t>Ancient Power</t>
        </is>
      </c>
      <c r="N215" s="46" t="n"/>
    </row>
    <row r="216">
      <c r="E216" s="55" t="inlineStr">
        <is>
          <t>Toxic</t>
        </is>
      </c>
      <c r="F216" s="46" t="n"/>
      <c r="G216" s="58" t="inlineStr">
        <is>
          <t>Fire Punch</t>
        </is>
      </c>
      <c r="H216" s="46" t="n"/>
      <c r="I216" s="53" t="inlineStr">
        <is>
          <t>Earthquake</t>
        </is>
      </c>
      <c r="J216" s="46" t="n"/>
      <c r="K216" s="54" t="inlineStr">
        <is>
          <t>U-turn</t>
        </is>
      </c>
      <c r="L216" s="46" t="n"/>
      <c r="M216" s="53" t="inlineStr">
        <is>
          <t>Earth Power</t>
        </is>
      </c>
      <c r="N216" s="46" t="n"/>
    </row>
    <row r="217">
      <c r="E217" s="62" t="inlineStr">
        <is>
          <t>Stealth Rock</t>
        </is>
      </c>
      <c r="F217" s="46" t="n"/>
      <c r="G217" s="62" t="inlineStr">
        <is>
          <t>Rock Polish</t>
        </is>
      </c>
      <c r="H217" s="46" t="n"/>
      <c r="I217" s="51" t="inlineStr">
        <is>
          <t>Yawn</t>
        </is>
      </c>
      <c r="J217" s="46" t="n"/>
      <c r="K217" s="51" t="inlineStr">
        <is>
          <t>Quick Attack</t>
        </is>
      </c>
      <c r="L217" s="46" t="n"/>
      <c r="M217" s="52" t="inlineStr">
        <is>
          <t>Thunder Wave</t>
        </is>
      </c>
      <c r="N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Modest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Rain Dish</t>
        </is>
      </c>
      <c r="G244" s="48" t="inlineStr">
        <is>
          <t>Modest</t>
        </is>
      </c>
      <c r="H244" s="48" t="inlineStr">
        <is>
          <t>Gluttony</t>
        </is>
      </c>
      <c r="I244" s="48" t="inlineStr">
        <is>
          <t>Modest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Modest</t>
        </is>
      </c>
      <c r="F254" s="48" t="inlineStr">
        <is>
          <t>Gluttony</t>
        </is>
      </c>
      <c r="G254" s="48" t="inlineStr">
        <is>
          <t>Adamant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Swift Swim</t>
        </is>
      </c>
      <c r="G264" s="48" t="inlineStr">
        <is>
          <t>Modest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Naughty</t>
        </is>
      </c>
      <c r="F286" s="48" t="inlineStr">
        <is>
          <t>Compound Eyes</t>
        </is>
      </c>
      <c r="G286" s="48" t="inlineStr">
        <is>
          <t>Adamant</t>
        </is>
      </c>
      <c r="H286" s="48" t="inlineStr">
        <is>
          <t>Intimidate</t>
        </is>
      </c>
      <c r="I286" s="48" t="inlineStr">
        <is>
          <t>Modest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Cursed Body</t>
        </is>
      </c>
      <c r="G296" s="48" t="inlineStr">
        <is>
          <t>Naughty</t>
        </is>
      </c>
      <c r="H296" s="48" t="inlineStr">
        <is>
          <t>Levitate</t>
        </is>
      </c>
      <c r="I296" s="48" t="inlineStr">
        <is>
          <t>Naughty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Naughty</t>
        </is>
      </c>
      <c r="F306" s="48" t="inlineStr">
        <is>
          <t>Sturdy</t>
        </is>
      </c>
      <c r="G306" s="48" t="inlineStr">
        <is>
          <t>Naughty</t>
        </is>
      </c>
      <c r="H306" s="48" t="inlineStr">
        <is>
          <t>Rock Head</t>
        </is>
      </c>
      <c r="I306" s="48" t="inlineStr">
        <is>
          <t>Adamant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IFERROR(_xlfn.IMAGE("https://play.pokemonshowdown.com/sprites/gen5/sneasel.png"),"")</f>
        <v/>
      </c>
      <c r="G314" s="43">
        <f>IFERROR(_xlfn.IMAGE("https://play.pokemonshowdown.com/sprites/gen5/palpitoad.png"),"")</f>
        <v/>
      </c>
      <c r="I314" s="43">
        <f>IFERROR(_xlfn.IMAGE("https://play.pokemonshowdown.com/sprites/gen5/yanma.png"),"")</f>
        <v/>
      </c>
      <c r="K314" s="43">
        <f>IFERROR(_xlfn.IMAGE("https://play.pokemonshowdown.com/sprites/gen5/sealeo.png"),"")</f>
        <v/>
      </c>
      <c r="M314" s="43">
        <f>IFERROR(_xlfn.IMAGE("https://play.pokemonshowdown.com/sprites/gen5/magmar.png"),"")</f>
        <v/>
      </c>
      <c r="Q314" s="44" t="inlineStr">
        <is>
          <t>Forced on sight (range 4)</t>
        </is>
      </c>
    </row>
    <row r="315">
      <c r="E315" s="45" t="inlineStr">
        <is>
          <t>Lv 27 Sneasel</t>
        </is>
      </c>
      <c r="F315" s="46" t="n"/>
      <c r="G315" s="45" t="inlineStr">
        <is>
          <t>Lv 27 Palpitoad</t>
        </is>
      </c>
      <c r="H315" s="46" t="n"/>
      <c r="I315" s="45" t="inlineStr">
        <is>
          <t>Lv 27 Yanma</t>
        </is>
      </c>
      <c r="J315" s="46" t="n"/>
      <c r="K315" s="45" t="inlineStr">
        <is>
          <t>Lv 27 Sealeo</t>
        </is>
      </c>
      <c r="L315" s="46" t="n"/>
      <c r="M315" s="45" t="inlineStr">
        <is>
          <t>Lv 27 Magmar</t>
        </is>
      </c>
      <c r="N315" s="46" t="n"/>
      <c r="Q315" s="47" t="inlineStr">
        <is>
          <t>Pokémon</t>
        </is>
      </c>
    </row>
    <row r="316">
      <c r="E316" s="48" t="inlineStr">
        <is>
          <t>Jolly</t>
        </is>
      </c>
      <c r="F316" s="48" t="inlineStr">
        <is>
          <t>Inner Focus</t>
        </is>
      </c>
      <c r="G316" s="48" t="inlineStr">
        <is>
          <t>Modest</t>
        </is>
      </c>
      <c r="H316" s="48" t="inlineStr">
        <is>
          <t>Water Absorb</t>
        </is>
      </c>
      <c r="I316" s="48" t="inlineStr">
        <is>
          <t>Modest</t>
        </is>
      </c>
      <c r="J316" s="48" t="inlineStr">
        <is>
          <t>Speed Boost</t>
        </is>
      </c>
      <c r="K316" s="48" t="inlineStr">
        <is>
          <t>Modest</t>
        </is>
      </c>
      <c r="L316" s="48" t="inlineStr">
        <is>
          <t>Thick Fat</t>
        </is>
      </c>
      <c r="M316" s="48" t="inlineStr">
        <is>
          <t>Timid</t>
        </is>
      </c>
      <c r="N316" s="48" t="inlineStr">
        <is>
          <t>Flame Body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Focus Sash</t>
        </is>
      </c>
      <c r="F317" s="46" t="n"/>
      <c r="G317" s="49" t="inlineStr">
        <is>
          <t>Rindo Berry</t>
        </is>
      </c>
      <c r="H317" s="46" t="n"/>
      <c r="I317" s="49" t="inlineStr">
        <is>
          <t>Sharp Beak</t>
        </is>
      </c>
      <c r="J317" s="46" t="n"/>
      <c r="K317" s="49" t="inlineStr">
        <is>
          <t>Sitrus Berry</t>
        </is>
      </c>
      <c r="L317" s="46" t="n"/>
      <c r="M317" s="49" t="inlineStr">
        <is>
          <t>Charcoal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Fake Out</t>
        </is>
      </c>
      <c r="F318" s="46" t="n"/>
      <c r="G318" s="61" t="inlineStr">
        <is>
          <t>Scald</t>
        </is>
      </c>
      <c r="H318" s="46" t="n"/>
      <c r="I318" s="60" t="inlineStr">
        <is>
          <t>Air Slash</t>
        </is>
      </c>
      <c r="J318" s="46" t="n"/>
      <c r="K318" s="61" t="inlineStr">
        <is>
          <t>Whirlpool</t>
        </is>
      </c>
      <c r="L318" s="46" t="n"/>
      <c r="M318" s="58" t="inlineStr">
        <is>
          <t>Flamethrower</t>
        </is>
      </c>
      <c r="N318" s="46" t="n"/>
      <c r="Q318" s="47" t="inlineStr">
        <is>
          <t>Moves</t>
        </is>
      </c>
    </row>
    <row r="319">
      <c r="E319" s="64" t="inlineStr">
        <is>
          <t>Ice Punch</t>
        </is>
      </c>
      <c r="F319" s="46" t="n"/>
      <c r="G319" s="53" t="inlineStr">
        <is>
          <t>Earth Power</t>
        </is>
      </c>
      <c r="H319" s="46" t="n"/>
      <c r="I319" s="54" t="inlineStr">
        <is>
          <t>Bug Buzz</t>
        </is>
      </c>
      <c r="J319" s="46" t="n"/>
      <c r="K319" s="64" t="inlineStr">
        <is>
          <t>Aurora Beam</t>
        </is>
      </c>
      <c r="L319" s="46" t="n"/>
      <c r="M319" s="63" t="inlineStr">
        <is>
          <t>Psychic</t>
        </is>
      </c>
      <c r="N319" s="46" t="n"/>
    </row>
    <row r="320">
      <c r="E320" s="50" t="inlineStr">
        <is>
          <t>Feint Attack</t>
        </is>
      </c>
      <c r="F320" s="46" t="n"/>
      <c r="G320" s="55" t="inlineStr">
        <is>
          <t>Sludge Bomb</t>
        </is>
      </c>
      <c r="H320" s="46" t="n"/>
      <c r="I320" s="59" t="inlineStr">
        <is>
          <t>Giga Drain</t>
        </is>
      </c>
      <c r="J320" s="46" t="n"/>
      <c r="K320" s="51" t="inlineStr">
        <is>
          <t>Body Slam</t>
        </is>
      </c>
      <c r="L320" s="46" t="n"/>
      <c r="M320" s="65" t="inlineStr">
        <is>
          <t>Mach Punch</t>
        </is>
      </c>
      <c r="N320" s="46" t="n"/>
    </row>
    <row r="321">
      <c r="E321" s="50" t="inlineStr">
        <is>
          <t>Taunt</t>
        </is>
      </c>
      <c r="F321" s="46" t="n"/>
      <c r="G321" s="64" t="inlineStr">
        <is>
          <t>Icy Wind</t>
        </is>
      </c>
      <c r="H321" s="46" t="n"/>
      <c r="I321" s="51" t="inlineStr">
        <is>
          <t>Protect</t>
        </is>
      </c>
      <c r="J321" s="46" t="n"/>
      <c r="K321" s="51" t="inlineStr">
        <is>
          <t>Encore</t>
        </is>
      </c>
      <c r="L321" s="46" t="n"/>
      <c r="M321" s="67" t="inlineStr">
        <is>
          <t>Confuse Ray</t>
        </is>
      </c>
      <c r="N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1)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IFERROR(_xlfn.IMAGE("https://play.pokemonshowdown.com/sprites/gen5/pelipper.png"),"")</f>
        <v/>
      </c>
      <c r="G324" s="43">
        <f>IFERROR(_xlfn.IMAGE("https://play.pokemonshowdown.com/sprites/gen5/marshtomp.png"),"")</f>
        <v/>
      </c>
      <c r="I324" s="43">
        <f>IFERROR(_xlfn.IMAGE("https://play.pokemonshowdown.com/sprites/gen5/lombre.png"),"")</f>
        <v/>
      </c>
      <c r="K324" s="43">
        <f>IFERROR(_xlfn.IMAGE("https://play.pokemonshowdown.com/sprites/gen5/flaaffy.png"),"")</f>
        <v/>
      </c>
      <c r="M324" s="43">
        <f>IFERROR(_xlfn.IMAGE("https://play.pokemonshowdown.com/sprites/gen5/sliggoo.png"),"")</f>
        <v/>
      </c>
      <c r="Q324" s="44" t="inlineStr">
        <is>
          <t>Forced on sight (range 3)</t>
        </is>
      </c>
    </row>
    <row r="325">
      <c r="E325" s="45" t="inlineStr">
        <is>
          <t>Lv 27 Pelipper</t>
        </is>
      </c>
      <c r="F325" s="46" t="n"/>
      <c r="G325" s="45" t="inlineStr">
        <is>
          <t>Lv 27 Marshtomp</t>
        </is>
      </c>
      <c r="H325" s="46" t="n"/>
      <c r="I325" s="45" t="inlineStr">
        <is>
          <t>Lv 27 Lombre</t>
        </is>
      </c>
      <c r="J325" s="46" t="n"/>
      <c r="K325" s="45" t="inlineStr">
        <is>
          <t>Lv 27 Flaaffy</t>
        </is>
      </c>
      <c r="L325" s="46" t="n"/>
      <c r="M325" s="45" t="inlineStr">
        <is>
          <t>Lv 27 Sliggoo</t>
        </is>
      </c>
      <c r="N325" s="46" t="n"/>
      <c r="Q325" s="47" t="inlineStr">
        <is>
          <t>Pokémon</t>
        </is>
      </c>
    </row>
    <row r="326">
      <c r="E326" s="48" t="inlineStr">
        <is>
          <t>Bold</t>
        </is>
      </c>
      <c r="F326" s="48" t="inlineStr">
        <is>
          <t>Drizzle</t>
        </is>
      </c>
      <c r="G326" s="48" t="inlineStr">
        <is>
          <t>Adamant</t>
        </is>
      </c>
      <c r="H326" s="48" t="inlineStr">
        <is>
          <t>Torrent</t>
        </is>
      </c>
      <c r="I326" s="48" t="inlineStr">
        <is>
          <t>Modest</t>
        </is>
      </c>
      <c r="J326" s="48" t="inlineStr">
        <is>
          <t>Swift Swim</t>
        </is>
      </c>
      <c r="K326" s="48" t="inlineStr">
        <is>
          <t>Modest</t>
        </is>
      </c>
      <c r="L326" s="48" t="inlineStr">
        <is>
          <t>Static</t>
        </is>
      </c>
      <c r="M326" s="48" t="inlineStr">
        <is>
          <t>Calm</t>
        </is>
      </c>
      <c r="N326" s="48" t="inlineStr">
        <is>
          <t>Hydration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Damp Rock</t>
        </is>
      </c>
      <c r="F327" s="46" t="n"/>
      <c r="G327" s="49" t="inlineStr">
        <is>
          <t>Rindo Berry</t>
        </is>
      </c>
      <c r="H327" s="46" t="n"/>
      <c r="I327" s="49" t="inlineStr">
        <is>
          <t>Mystic Water</t>
        </is>
      </c>
      <c r="J327" s="46" t="n"/>
      <c r="K327" s="49" t="inlineStr">
        <is>
          <t>Magnet</t>
        </is>
      </c>
      <c r="L327" s="46" t="n"/>
      <c r="M327" s="49" t="inlineStr">
        <is>
          <t>Bright Powder</t>
        </is>
      </c>
      <c r="N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Scald</t>
        </is>
      </c>
      <c r="F328" s="46" t="n"/>
      <c r="G328" s="61" t="inlineStr">
        <is>
          <t>Aqua Tail</t>
        </is>
      </c>
      <c r="H328" s="46" t="n"/>
      <c r="I328" s="61" t="inlineStr">
        <is>
          <t>Surf</t>
        </is>
      </c>
      <c r="J328" s="46" t="n"/>
      <c r="K328" s="52" t="inlineStr">
        <is>
          <t>Thunder</t>
        </is>
      </c>
      <c r="L328" s="46" t="n"/>
      <c r="M328" s="68" t="inlineStr">
        <is>
          <t>Dragon Pulse</t>
        </is>
      </c>
      <c r="N328" s="46" t="n"/>
      <c r="Q328" s="47" t="inlineStr">
        <is>
          <t>Moves</t>
        </is>
      </c>
    </row>
    <row r="329">
      <c r="E329" s="60" t="inlineStr">
        <is>
          <t>Air Slash</t>
        </is>
      </c>
      <c r="F329" s="46" t="n"/>
      <c r="G329" s="53" t="inlineStr">
        <is>
          <t>Bulldoze</t>
        </is>
      </c>
      <c r="H329" s="46" t="n"/>
      <c r="I329" s="59" t="inlineStr">
        <is>
          <t>Giga Drain</t>
        </is>
      </c>
      <c r="J329" s="46" t="n"/>
      <c r="K329" s="62" t="inlineStr">
        <is>
          <t>Power Gem</t>
        </is>
      </c>
      <c r="L329" s="46" t="n"/>
      <c r="M329" s="52" t="inlineStr">
        <is>
          <t>Thunder</t>
        </is>
      </c>
      <c r="N329" s="46" t="n"/>
    </row>
    <row r="330">
      <c r="E330" s="60" t="inlineStr">
        <is>
          <t>Roost</t>
        </is>
      </c>
      <c r="F330" s="46" t="n"/>
      <c r="G330" s="62" t="inlineStr">
        <is>
          <t>Rock Slide</t>
        </is>
      </c>
      <c r="H330" s="46" t="n"/>
      <c r="I330" s="64" t="inlineStr">
        <is>
          <t>Ice Beam</t>
        </is>
      </c>
      <c r="J330" s="46" t="n"/>
      <c r="K330" s="52" t="inlineStr">
        <is>
          <t>Thunder Wave</t>
        </is>
      </c>
      <c r="L330" s="46" t="n"/>
      <c r="M330" s="63" t="inlineStr">
        <is>
          <t>Rest</t>
        </is>
      </c>
      <c r="N330" s="46" t="n"/>
    </row>
    <row r="331">
      <c r="E331" s="54" t="inlineStr">
        <is>
          <t>U-turn</t>
        </is>
      </c>
      <c r="F331" s="46" t="n"/>
      <c r="G331" s="64" t="inlineStr">
        <is>
          <t>Ice Punch</t>
        </is>
      </c>
      <c r="H331" s="46" t="n"/>
      <c r="I331" s="51" t="inlineStr">
        <is>
          <t>Fake Out</t>
        </is>
      </c>
      <c r="J331" s="46" t="n"/>
      <c r="K331" s="54" t="inlineStr">
        <is>
          <t>Signal Beam</t>
        </is>
      </c>
      <c r="L331" s="46" t="n"/>
      <c r="M331" s="55" t="inlineStr">
        <is>
          <t>Acid Spray</t>
        </is>
      </c>
      <c r="N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2)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IFERROR(_xlfn.IMAGE("https://play.pokemonshowdown.com/sprites/gen5/qwilfish.png"),"")</f>
        <v/>
      </c>
      <c r="G334" s="43">
        <f>IFERROR(_xlfn.IMAGE("https://play.pokemonshowdown.com/sprites/gen5/dugtrio.png"),"")</f>
        <v/>
      </c>
      <c r="I334" s="43">
        <f>IFERROR(_xlfn.IMAGE("https://play.pokemonshowdown.com/sprites/gen5/wobbuffet.png"),"")</f>
        <v/>
      </c>
      <c r="K334" s="43">
        <f>IFERROR(_xlfn.IMAGE("https://play.pokemonshowdown.com/sprites/gen5/electabuzz.png"),"")</f>
        <v/>
      </c>
      <c r="M334" s="43">
        <f>IFERROR(_xlfn.IMAGE("https://play.pokemonshowdown.com/sprites/gen5/drowzee.png"),"")</f>
        <v/>
      </c>
      <c r="Q334" s="44" t="inlineStr">
        <is>
          <t>Forced on sight (range 4)</t>
        </is>
      </c>
    </row>
    <row r="335">
      <c r="E335" s="45" t="inlineStr">
        <is>
          <t>Lv 27 Qwilfish</t>
        </is>
      </c>
      <c r="F335" s="46" t="n"/>
      <c r="G335" s="45" t="inlineStr">
        <is>
          <t>Lv 27 Dugtrio</t>
        </is>
      </c>
      <c r="H335" s="46" t="n"/>
      <c r="I335" s="45" t="inlineStr">
        <is>
          <t>Lv 27 Wobbuffet</t>
        </is>
      </c>
      <c r="J335" s="46" t="n"/>
      <c r="K335" s="45" t="inlineStr">
        <is>
          <t>Lv 27 Electabuzz</t>
        </is>
      </c>
      <c r="L335" s="46" t="n"/>
      <c r="M335" s="45" t="inlineStr">
        <is>
          <t>Lv 27 Drowzee</t>
        </is>
      </c>
      <c r="N335" s="46" t="n"/>
      <c r="Q335" s="47" t="inlineStr">
        <is>
          <t>Pokémon</t>
        </is>
      </c>
    </row>
    <row r="336">
      <c r="E336" s="48" t="inlineStr">
        <is>
          <t>Jolly</t>
        </is>
      </c>
      <c r="F336" s="48" t="inlineStr">
        <is>
          <t>Intimidate</t>
        </is>
      </c>
      <c r="G336" s="48" t="inlineStr">
        <is>
          <t>Jolly</t>
        </is>
      </c>
      <c r="H336" s="48" t="inlineStr">
        <is>
          <t>Arena Trap</t>
        </is>
      </c>
      <c r="I336" s="48" t="inlineStr">
        <is>
          <t>Calm</t>
        </is>
      </c>
      <c r="J336" s="48" t="inlineStr">
        <is>
          <t>Shadow Tag</t>
        </is>
      </c>
      <c r="K336" s="48" t="inlineStr">
        <is>
          <t>Timid</t>
        </is>
      </c>
      <c r="L336" s="48" t="inlineStr">
        <is>
          <t>Static</t>
        </is>
      </c>
      <c r="M336" s="48" t="inlineStr">
        <is>
          <t>Calm</t>
        </is>
      </c>
      <c r="N336" s="48" t="inlineStr">
        <is>
          <t>Bad Dreams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Sitrus Berry</t>
        </is>
      </c>
      <c r="F337" s="46" t="n"/>
      <c r="G337" s="49" t="inlineStr">
        <is>
          <t>Soft Sand</t>
        </is>
      </c>
      <c r="H337" s="46" t="n"/>
      <c r="I337" s="49" t="inlineStr">
        <is>
          <t>Leftovers</t>
        </is>
      </c>
      <c r="J337" s="46" t="n"/>
      <c r="K337" s="49" t="inlineStr">
        <is>
          <t>Magnet</t>
        </is>
      </c>
      <c r="L337" s="46" t="n"/>
      <c r="M337" s="49" t="inlineStr">
        <is>
          <t>Eviolite</t>
        </is>
      </c>
      <c r="N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Waterfall</t>
        </is>
      </c>
      <c r="F338" s="46" t="n"/>
      <c r="G338" s="53" t="inlineStr">
        <is>
          <t>Earthquake</t>
        </is>
      </c>
      <c r="H338" s="46" t="n"/>
      <c r="I338" s="65" t="inlineStr">
        <is>
          <t>Counter</t>
        </is>
      </c>
      <c r="J338" s="46" t="n"/>
      <c r="K338" s="52" t="inlineStr">
        <is>
          <t>Thunderbolt</t>
        </is>
      </c>
      <c r="L338" s="46" t="n"/>
      <c r="M338" s="63" t="inlineStr">
        <is>
          <t>Hypnosis</t>
        </is>
      </c>
      <c r="N338" s="46" t="n"/>
      <c r="Q338" s="47" t="inlineStr">
        <is>
          <t>Moves</t>
        </is>
      </c>
    </row>
    <row r="339">
      <c r="E339" s="55" t="inlineStr">
        <is>
          <t>Poison Jab</t>
        </is>
      </c>
      <c r="F339" s="46" t="n"/>
      <c r="G339" s="62" t="inlineStr">
        <is>
          <t>Rock Slide</t>
        </is>
      </c>
      <c r="H339" s="46" t="n"/>
      <c r="I339" s="63" t="inlineStr">
        <is>
          <t>Mirror Coat</t>
        </is>
      </c>
      <c r="J339" s="46" t="n"/>
      <c r="K339" s="65" t="inlineStr">
        <is>
          <t>Low Kick</t>
        </is>
      </c>
      <c r="L339" s="46" t="n"/>
      <c r="M339" s="63" t="inlineStr">
        <is>
          <t>Dream Eater</t>
        </is>
      </c>
      <c r="N339" s="46" t="n"/>
    </row>
    <row r="340">
      <c r="E340" s="53" t="inlineStr">
        <is>
          <t>Spikes</t>
        </is>
      </c>
      <c r="F340" s="46" t="n"/>
      <c r="G340" s="50" t="inlineStr">
        <is>
          <t>Sucker Punch</t>
        </is>
      </c>
      <c r="H340" s="46" t="n"/>
      <c r="I340" s="56" t="inlineStr">
        <is>
          <t>-</t>
        </is>
      </c>
      <c r="J340" s="46" t="n"/>
      <c r="K340" s="54" t="inlineStr">
        <is>
          <t>Signal Beam</t>
        </is>
      </c>
      <c r="L340" s="46" t="n"/>
      <c r="M340" s="63" t="inlineStr">
        <is>
          <t>Psychic</t>
        </is>
      </c>
      <c r="N340" s="46" t="n"/>
    </row>
    <row r="341">
      <c r="E341" s="50" t="inlineStr">
        <is>
          <t>Taunt</t>
        </is>
      </c>
      <c r="F341" s="46" t="n"/>
      <c r="G341" s="60" t="inlineStr">
        <is>
          <t>Aerial Ace</t>
        </is>
      </c>
      <c r="H341" s="46" t="n"/>
      <c r="I341" s="56" t="inlineStr">
        <is>
          <t>-</t>
        </is>
      </c>
      <c r="J341" s="46" t="n"/>
      <c r="K341" s="63" t="inlineStr">
        <is>
          <t>Light Screen</t>
        </is>
      </c>
      <c r="L341" s="46" t="n"/>
      <c r="M341" s="51" t="inlineStr">
        <is>
          <t>Substitute</t>
        </is>
      </c>
      <c r="N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3)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IFERROR(_xlfn.IMAGE("https://play.pokemonshowdown.com/sprites/gen5/ledian.png"),"")</f>
        <v/>
      </c>
      <c r="G344" s="43">
        <f>IFERROR(_xlfn.IMAGE("https://play.pokemonshowdown.com/sprites/gen5/gurdurr.png"),"")</f>
        <v/>
      </c>
      <c r="I344" s="43">
        <f>IFERROR(_xlfn.IMAGE("https://play.pokemonshowdown.com/sprites/gen5/duosion.png"),"")</f>
        <v/>
      </c>
      <c r="K344" s="43">
        <f>IFERROR(_xlfn.IMAGE("https://play.pokemonshowdown.com/sprites/gen5/octillery.png"),"")</f>
        <v/>
      </c>
      <c r="M344" s="43">
        <f>IFERROR(_xlfn.IMAGE("https://play.pokemonshowdown.com/sprites/gen5/wartortle.png"),"")</f>
        <v/>
      </c>
      <c r="Q344" s="44" t="inlineStr">
        <is>
          <t>Forced on sight (range 4)</t>
        </is>
      </c>
    </row>
    <row r="345">
      <c r="E345" s="45" t="inlineStr">
        <is>
          <t>Lv 27 Ledian</t>
        </is>
      </c>
      <c r="F345" s="46" t="n"/>
      <c r="G345" s="45" t="inlineStr">
        <is>
          <t>Lv 27 Gurdurr</t>
        </is>
      </c>
      <c r="H345" s="46" t="n"/>
      <c r="I345" s="45" t="inlineStr">
        <is>
          <t>Lv 27 Duosion</t>
        </is>
      </c>
      <c r="J345" s="46" t="n"/>
      <c r="K345" s="45" t="inlineStr">
        <is>
          <t>Lv 25 Octillery</t>
        </is>
      </c>
      <c r="L345" s="46" t="n"/>
      <c r="M345" s="45" t="inlineStr">
        <is>
          <t>Lv 27 Wartortle</t>
        </is>
      </c>
      <c r="N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Prankster</t>
        </is>
      </c>
      <c r="G346" s="48" t="inlineStr">
        <is>
          <t>Adamant</t>
        </is>
      </c>
      <c r="H346" s="48" t="inlineStr">
        <is>
          <t>Guts</t>
        </is>
      </c>
      <c r="I346" s="48" t="inlineStr">
        <is>
          <t>Modest</t>
        </is>
      </c>
      <c r="J346" s="48" t="inlineStr">
        <is>
          <t>Magic Guard</t>
        </is>
      </c>
      <c r="K346" s="48" t="inlineStr">
        <is>
          <t>Modest</t>
        </is>
      </c>
      <c r="L346" s="48" t="inlineStr">
        <is>
          <t>Sniper</t>
        </is>
      </c>
      <c r="M346" s="48" t="inlineStr">
        <is>
          <t>Modest</t>
        </is>
      </c>
      <c r="N346" s="48" t="inlineStr">
        <is>
          <t>Torrent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Light Clay</t>
        </is>
      </c>
      <c r="F347" s="46" t="n"/>
      <c r="G347" s="49" t="inlineStr">
        <is>
          <t>Flame Orb</t>
        </is>
      </c>
      <c r="H347" s="46" t="n"/>
      <c r="I347" s="49" t="inlineStr">
        <is>
          <t>Twisted Spoon</t>
        </is>
      </c>
      <c r="J347" s="46" t="n"/>
      <c r="K347" s="49" t="inlineStr">
        <is>
          <t>Scope Lens</t>
        </is>
      </c>
      <c r="L347" s="46" t="n"/>
      <c r="M347" s="49" t="inlineStr">
        <is>
          <t>Mystic Water</t>
        </is>
      </c>
      <c r="N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Reflect</t>
        </is>
      </c>
      <c r="F348" s="46" t="n"/>
      <c r="G348" s="65" t="inlineStr">
        <is>
          <t>Bulk Up</t>
        </is>
      </c>
      <c r="H348" s="46" t="n"/>
      <c r="I348" s="63" t="inlineStr">
        <is>
          <t>Psychic</t>
        </is>
      </c>
      <c r="J348" s="46" t="n"/>
      <c r="K348" s="61" t="inlineStr">
        <is>
          <t>Octazooka</t>
        </is>
      </c>
      <c r="L348" s="46" t="n"/>
      <c r="M348" s="61" t="inlineStr">
        <is>
          <t>Water Pulse</t>
        </is>
      </c>
      <c r="N348" s="46" t="n"/>
      <c r="Q348" s="47" t="inlineStr">
        <is>
          <t>Moves</t>
        </is>
      </c>
    </row>
    <row r="349">
      <c r="E349" s="63" t="inlineStr">
        <is>
          <t>Light Screen</t>
        </is>
      </c>
      <c r="F349" s="46" t="n"/>
      <c r="G349" s="65" t="inlineStr">
        <is>
          <t>Drain Punch</t>
        </is>
      </c>
      <c r="H349" s="46" t="n"/>
      <c r="I349" s="51" t="inlineStr">
        <is>
          <t>Recover</t>
        </is>
      </c>
      <c r="J349" s="46" t="n"/>
      <c r="K349" s="64" t="inlineStr">
        <is>
          <t>Ice Beam</t>
        </is>
      </c>
      <c r="L349" s="46" t="n"/>
      <c r="M349" s="64" t="inlineStr">
        <is>
          <t>Ice Beam</t>
        </is>
      </c>
      <c r="N349" s="46" t="n"/>
    </row>
    <row r="350">
      <c r="E350" s="65" t="inlineStr">
        <is>
          <t>Mach Punch</t>
        </is>
      </c>
      <c r="F350" s="46" t="n"/>
      <c r="G350" s="65" t="inlineStr">
        <is>
          <t>Mach Punch</t>
        </is>
      </c>
      <c r="H350" s="46" t="n"/>
      <c r="I350" s="54" t="inlineStr">
        <is>
          <t>Signal Beam</t>
        </is>
      </c>
      <c r="J350" s="46" t="n"/>
      <c r="K350" s="58" t="inlineStr">
        <is>
          <t>Flamethrower</t>
        </is>
      </c>
      <c r="L350" s="46" t="n"/>
      <c r="M350" s="65" t="inlineStr">
        <is>
          <t>Aura Sphere</t>
        </is>
      </c>
      <c r="N350" s="46" t="n"/>
    </row>
    <row r="351">
      <c r="E351" s="60" t="inlineStr">
        <is>
          <t>Air Slash</t>
        </is>
      </c>
      <c r="F351" s="46" t="n"/>
      <c r="G351" s="62" t="inlineStr">
        <is>
          <t>Rock Slide</t>
        </is>
      </c>
      <c r="H351" s="46" t="n"/>
      <c r="I351" s="63" t="inlineStr">
        <is>
          <t>Calm Mind</t>
        </is>
      </c>
      <c r="J351" s="46" t="n"/>
      <c r="K351" s="59" t="inlineStr">
        <is>
          <t>Energy Ball</t>
        </is>
      </c>
      <c r="L351" s="46" t="n"/>
      <c r="M351" s="51" t="inlineStr">
        <is>
          <t>Yawn</t>
        </is>
      </c>
      <c r="N351" s="46" t="n"/>
    </row>
    <row r="353" ht="20" customHeight="1">
      <c r="B353" s="40" t="inlineStr">
        <is>
          <t>Aqua Leader</t>
        </is>
      </c>
      <c r="C353" s="41" t="n"/>
      <c r="D353" s="41" t="n"/>
      <c r="E353" s="42" t="inlineStr">
        <is>
          <t>Aqua Leader Archie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IFERROR(_xlfn.IMAGE("https://play.pokemonshowdown.com/sprites/gen5/magneton.png"),"")</f>
        <v/>
      </c>
      <c r="G354" s="43">
        <f>IFERROR(_xlfn.IMAGE("https://play.pokemonshowdown.com/sprites/gen5/heracross.png"),"")</f>
        <v/>
      </c>
      <c r="I354" s="43">
        <f>IFERROR(_xlfn.IMAGE("https://play.pokemonshowdown.com/sprites/gen5/lanturn.png"),"")</f>
        <v/>
      </c>
      <c r="K354" s="43">
        <f>IFERROR(_xlfn.IMAGE("https://play.pokemonshowdown.com/sprites/gen5/delibird.png"),"")</f>
        <v/>
      </c>
      <c r="M354" s="43">
        <f>IFERROR(_xlfn.IMAGE("https://play.pokemonshowdown.com/sprites/gen5/tentacruel.png"),"")</f>
        <v/>
      </c>
      <c r="O354" s="43">
        <f>IFERROR(_xlfn.IMAGE("https://play.pokemonshowdown.com/sprites/gen5/sharpedo.png"),"")</f>
        <v/>
      </c>
      <c r="Q354" s="44" t="inlineStr">
        <is>
          <t>Items: Super Potion / Super Potion</t>
        </is>
      </c>
    </row>
    <row r="355">
      <c r="E355" s="45" t="inlineStr">
        <is>
          <t>Lv 28 Magneton</t>
        </is>
      </c>
      <c r="F355" s="46" t="n"/>
      <c r="G355" s="45" t="inlineStr">
        <is>
          <t>Lv 28 Heracross</t>
        </is>
      </c>
      <c r="H355" s="46" t="n"/>
      <c r="I355" s="45" t="inlineStr">
        <is>
          <t>Lv 28 Lanturn</t>
        </is>
      </c>
      <c r="J355" s="46" t="n"/>
      <c r="K355" s="45" t="inlineStr">
        <is>
          <t>Lv 28 Delibird</t>
        </is>
      </c>
      <c r="L355" s="46" t="n"/>
      <c r="M355" s="45" t="inlineStr">
        <is>
          <t>Lv 28 Tentacruel</t>
        </is>
      </c>
      <c r="N355" s="46" t="n"/>
      <c r="O355" s="45" t="inlineStr">
        <is>
          <t>Lv 29 Sharpedo</t>
        </is>
      </c>
      <c r="P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Jolly</t>
        </is>
      </c>
      <c r="H356" s="48" t="inlineStr">
        <is>
          <t>Guts</t>
        </is>
      </c>
      <c r="I356" s="48" t="inlineStr">
        <is>
          <t>Calm</t>
        </is>
      </c>
      <c r="J356" s="48" t="inlineStr">
        <is>
          <t>Volt Absorb</t>
        </is>
      </c>
      <c r="K356" s="48" t="inlineStr">
        <is>
          <t>Jolly</t>
        </is>
      </c>
      <c r="L356" s="48" t="inlineStr">
        <is>
          <t>Adaptability</t>
        </is>
      </c>
      <c r="M356" s="48" t="inlineStr">
        <is>
          <t>Timid</t>
        </is>
      </c>
      <c r="N356" s="48" t="inlineStr">
        <is>
          <t>Liquid Ooze</t>
        </is>
      </c>
      <c r="O356" s="48" t="inlineStr">
        <is>
          <t>Adamant</t>
        </is>
      </c>
      <c r="P356" s="48" t="inlineStr">
        <is>
          <t>Speed Boost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Shuca Berry</t>
        </is>
      </c>
      <c r="F357" s="46" t="n"/>
      <c r="G357" s="49" t="inlineStr">
        <is>
          <t>Flame Orb</t>
        </is>
      </c>
      <c r="H357" s="46" t="n"/>
      <c r="I357" s="49" t="inlineStr">
        <is>
          <t>Leftovers</t>
        </is>
      </c>
      <c r="J357" s="46" t="n"/>
      <c r="K357" s="49" t="inlineStr">
        <is>
          <t>Expert Belt</t>
        </is>
      </c>
      <c r="L357" s="46" t="n"/>
      <c r="M357" s="49" t="inlineStr">
        <is>
          <t>Black Sludge</t>
        </is>
      </c>
      <c r="N357" s="46" t="n"/>
      <c r="O357" s="49" t="inlineStr">
        <is>
          <t>Life Orb</t>
        </is>
      </c>
      <c r="P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Thunderbolt</t>
        </is>
      </c>
      <c r="F358" s="46" t="n"/>
      <c r="G358" s="65" t="inlineStr">
        <is>
          <t>Brick Break</t>
        </is>
      </c>
      <c r="H358" s="46" t="n"/>
      <c r="I358" s="61" t="inlineStr">
        <is>
          <t>Scald</t>
        </is>
      </c>
      <c r="J358" s="46" t="n"/>
      <c r="K358" s="64" t="inlineStr">
        <is>
          <t>Ice Punch</t>
        </is>
      </c>
      <c r="L358" s="46" t="n"/>
      <c r="M358" s="61" t="inlineStr">
        <is>
          <t>Scald</t>
        </is>
      </c>
      <c r="N358" s="46" t="n"/>
      <c r="O358" s="51" t="inlineStr">
        <is>
          <t>Protect</t>
        </is>
      </c>
      <c r="P358" s="46" t="n"/>
      <c r="Q358" s="47" t="inlineStr">
        <is>
          <t>Moves</t>
        </is>
      </c>
    </row>
    <row r="359">
      <c r="E359" s="66" t="inlineStr">
        <is>
          <t>Flash Cannon</t>
        </is>
      </c>
      <c r="F359" s="46" t="n"/>
      <c r="G359" s="54" t="inlineStr">
        <is>
          <t>Megahorn</t>
        </is>
      </c>
      <c r="H359" s="46" t="n"/>
      <c r="I359" s="52" t="inlineStr">
        <is>
          <t>Thunderbolt</t>
        </is>
      </c>
      <c r="J359" s="46" t="n"/>
      <c r="K359" s="60" t="inlineStr">
        <is>
          <t>Drill Peck</t>
        </is>
      </c>
      <c r="L359" s="46" t="n"/>
      <c r="M359" s="55" t="inlineStr">
        <is>
          <t>Sludge Bomb</t>
        </is>
      </c>
      <c r="N359" s="46" t="n"/>
      <c r="O359" s="50" t="inlineStr">
        <is>
          <t>Crunch</t>
        </is>
      </c>
      <c r="P359" s="46" t="n"/>
    </row>
    <row r="360">
      <c r="E360" s="52" t="inlineStr">
        <is>
          <t>Thunder Wave</t>
        </is>
      </c>
      <c r="F360" s="46" t="n"/>
      <c r="G360" s="62" t="inlineStr">
        <is>
          <t>Rock Slide</t>
        </is>
      </c>
      <c r="H360" s="46" t="n"/>
      <c r="I360" s="64" t="inlineStr">
        <is>
          <t>Ice Beam</t>
        </is>
      </c>
      <c r="J360" s="46" t="n"/>
      <c r="K360" s="65" t="inlineStr">
        <is>
          <t>Brick Break</t>
        </is>
      </c>
      <c r="L360" s="46" t="n"/>
      <c r="M360" s="51" t="inlineStr">
        <is>
          <t>Rapid Spin</t>
        </is>
      </c>
      <c r="N360" s="46" t="n"/>
      <c r="O360" s="61" t="inlineStr">
        <is>
          <t>Waterfall</t>
        </is>
      </c>
      <c r="P360" s="46" t="n"/>
    </row>
    <row r="361">
      <c r="E361" s="52" t="inlineStr">
        <is>
          <t>Volt Switch</t>
        </is>
      </c>
      <c r="F361" s="46" t="n"/>
      <c r="G361" s="51" t="inlineStr">
        <is>
          <t>Facade</t>
        </is>
      </c>
      <c r="H361" s="46" t="n"/>
      <c r="I361" s="52" t="inlineStr">
        <is>
          <t>Thunder Wave</t>
        </is>
      </c>
      <c r="J361" s="46" t="n"/>
      <c r="K361" s="51" t="inlineStr">
        <is>
          <t>Fake Out</t>
        </is>
      </c>
      <c r="L361" s="46" t="n"/>
      <c r="M361" s="51" t="inlineStr">
        <is>
          <t>Protect</t>
        </is>
      </c>
      <c r="N361" s="46" t="n"/>
      <c r="O361" s="64" t="inlineStr">
        <is>
          <t>Ice Fang</t>
        </is>
      </c>
      <c r="P361" s="46" t="n"/>
    </row>
    <row r="363" ht="24" customHeight="1">
      <c r="B363" s="38" t="inlineStr">
        <is>
          <t>Dewford Town - Gym</t>
        </is>
      </c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</row>
    <row r="365" ht="20" customHeight="1">
      <c r="B365" s="40" t="inlineStr">
        <is>
          <t>Sailor</t>
        </is>
      </c>
      <c r="C365" s="41" t="n"/>
      <c r="D365" s="41" t="n"/>
      <c r="E365" s="42" t="inlineStr">
        <is>
          <t>Sailor Brenden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IFERROR(_xlfn.IMAGE("https://play.pokemonshowdown.com/sprites/gen5/meditite.png"),"")</f>
        <v/>
      </c>
      <c r="G366" s="43">
        <f>IFERROR(_xlfn.IMAGE("https://play.pokemonshowdown.com/sprites/gen5/tangela.png"),"")</f>
        <v/>
      </c>
      <c r="I366" s="43">
        <f>IFERROR(_xlfn.IMAGE("https://play.pokemonshowdown.com/sprites/gen5/manectric.png"),"")</f>
        <v/>
      </c>
      <c r="K366" s="43">
        <f>IFERROR(_xlfn.IMAGE("https://play.pokemonshowdown.com/sprites/gen5/pignite.png"),"")</f>
        <v/>
      </c>
      <c r="M366" s="43">
        <f>IFERROR(_xlfn.IMAGE("https://play.pokemonshowdown.com/sprites/gen5/chimecho.png"),"")</f>
        <v/>
      </c>
      <c r="O366" s="43">
        <f>IFERROR(_xlfn.IMAGE("https://play.pokemonshowdown.com/sprites/gen5/croconaw.png"),"")</f>
        <v/>
      </c>
      <c r="Q366" s="44" t="inlineStr">
        <is>
          <t>Forced on sight (range 2)</t>
        </is>
      </c>
    </row>
    <row r="367">
      <c r="E367" s="45" t="inlineStr">
        <is>
          <t>Lv 29 Meditite</t>
        </is>
      </c>
      <c r="F367" s="46" t="n"/>
      <c r="G367" s="45" t="inlineStr">
        <is>
          <t>Lv 29 Tangela</t>
        </is>
      </c>
      <c r="H367" s="46" t="n"/>
      <c r="I367" s="45" t="inlineStr">
        <is>
          <t>Lv 29 Manectric</t>
        </is>
      </c>
      <c r="J367" s="46" t="n"/>
      <c r="K367" s="45" t="inlineStr">
        <is>
          <t>Lv 29 Pignite</t>
        </is>
      </c>
      <c r="L367" s="46" t="n"/>
      <c r="M367" s="45" t="inlineStr">
        <is>
          <t>Lv 29 Chimecho</t>
        </is>
      </c>
      <c r="N367" s="46" t="n"/>
      <c r="O367" s="45" t="inlineStr">
        <is>
          <t>Lv 29 Croconaw</t>
        </is>
      </c>
      <c r="P367" s="46" t="n"/>
      <c r="Q367" s="47" t="inlineStr">
        <is>
          <t>Pokémon</t>
        </is>
      </c>
    </row>
    <row r="368">
      <c r="E368" s="48" t="inlineStr">
        <is>
          <t>Jolly</t>
        </is>
      </c>
      <c r="F368" s="48" t="inlineStr">
        <is>
          <t>Pure Power</t>
        </is>
      </c>
      <c r="G368" s="48" t="inlineStr">
        <is>
          <t>Bold</t>
        </is>
      </c>
      <c r="H368" s="48" t="inlineStr">
        <is>
          <t>Regenerator</t>
        </is>
      </c>
      <c r="I368" s="48" t="inlineStr">
        <is>
          <t>Timid</t>
        </is>
      </c>
      <c r="J368" s="48" t="inlineStr">
        <is>
          <t>Lightning Rod</t>
        </is>
      </c>
      <c r="K368" s="48" t="inlineStr">
        <is>
          <t>Adamant</t>
        </is>
      </c>
      <c r="L368" s="48" t="inlineStr">
        <is>
          <t>Thick Fat</t>
        </is>
      </c>
      <c r="M368" s="48" t="inlineStr">
        <is>
          <t>Modest</t>
        </is>
      </c>
      <c r="N368" s="48" t="inlineStr">
        <is>
          <t>Levitate</t>
        </is>
      </c>
      <c r="O368" s="48" t="inlineStr">
        <is>
          <t>Adamant</t>
        </is>
      </c>
      <c r="P368" s="48" t="inlineStr">
        <is>
          <t>Torrent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Focus Sash</t>
        </is>
      </c>
      <c r="F369" s="46" t="n"/>
      <c r="G369" s="49" t="inlineStr">
        <is>
          <t>Eviolite</t>
        </is>
      </c>
      <c r="H369" s="46" t="n"/>
      <c r="I369" s="49" t="inlineStr">
        <is>
          <t>Magnet</t>
        </is>
      </c>
      <c r="J369" s="46" t="n"/>
      <c r="K369" s="49" t="inlineStr">
        <is>
          <t>Charcoal</t>
        </is>
      </c>
      <c r="L369" s="46" t="n"/>
      <c r="M369" s="49" t="inlineStr">
        <is>
          <t>Twisted Spoon</t>
        </is>
      </c>
      <c r="N369" s="46" t="n"/>
      <c r="O369" s="49" t="inlineStr">
        <is>
          <t>Mystic Water</t>
        </is>
      </c>
      <c r="P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Fake Out</t>
        </is>
      </c>
      <c r="F370" s="46" t="n"/>
      <c r="G370" s="59" t="inlineStr">
        <is>
          <t>Giga Drain</t>
        </is>
      </c>
      <c r="H370" s="46" t="n"/>
      <c r="I370" s="52" t="inlineStr">
        <is>
          <t>Thunderbolt</t>
        </is>
      </c>
      <c r="J370" s="46" t="n"/>
      <c r="K370" s="58" t="inlineStr">
        <is>
          <t>Fire Punch</t>
        </is>
      </c>
      <c r="L370" s="46" t="n"/>
      <c r="M370" s="63" t="inlineStr">
        <is>
          <t>Psychic</t>
        </is>
      </c>
      <c r="N370" s="46" t="n"/>
      <c r="O370" s="51" t="inlineStr">
        <is>
          <t>Vice Grip</t>
        </is>
      </c>
      <c r="P370" s="46" t="n"/>
      <c r="Q370" s="47" t="inlineStr">
        <is>
          <t>Moves</t>
        </is>
      </c>
    </row>
    <row r="371">
      <c r="E371" s="65" t="inlineStr">
        <is>
          <t>Drain Punch</t>
        </is>
      </c>
      <c r="F371" s="46" t="n"/>
      <c r="G371" s="59" t="inlineStr">
        <is>
          <t>Sleep Powder</t>
        </is>
      </c>
      <c r="H371" s="46" t="n"/>
      <c r="I371" s="58" t="inlineStr">
        <is>
          <t>Flamethrower</t>
        </is>
      </c>
      <c r="J371" s="46" t="n"/>
      <c r="K371" s="65" t="inlineStr">
        <is>
          <t>Brick Break</t>
        </is>
      </c>
      <c r="L371" s="46" t="n"/>
      <c r="M371" s="54" t="inlineStr">
        <is>
          <t>Signal Beam</t>
        </is>
      </c>
      <c r="N371" s="46" t="n"/>
      <c r="O371" s="64" t="inlineStr">
        <is>
          <t>Ice Punch</t>
        </is>
      </c>
      <c r="P371" s="46" t="n"/>
    </row>
    <row r="372">
      <c r="E372" s="63" t="inlineStr">
        <is>
          <t>Zen Headbutt</t>
        </is>
      </c>
      <c r="F372" s="46" t="n"/>
      <c r="G372" s="62" t="inlineStr">
        <is>
          <t>Ancient Power</t>
        </is>
      </c>
      <c r="H372" s="46" t="n"/>
      <c r="I372" s="52" t="inlineStr">
        <is>
          <t>Volt Switch</t>
        </is>
      </c>
      <c r="J372" s="46" t="n"/>
      <c r="K372" s="62" t="inlineStr">
        <is>
          <t>Head Smash</t>
        </is>
      </c>
      <c r="L372" s="46" t="n"/>
      <c r="M372" s="59" t="inlineStr">
        <is>
          <t>Energy Ball</t>
        </is>
      </c>
      <c r="N372" s="46" t="n"/>
      <c r="O372" s="50" t="inlineStr">
        <is>
          <t>Crunch</t>
        </is>
      </c>
      <c r="P372" s="46" t="n"/>
    </row>
    <row r="373">
      <c r="E373" s="52" t="inlineStr">
        <is>
          <t>Thunder Punch</t>
        </is>
      </c>
      <c r="F373" s="46" t="n"/>
      <c r="G373" s="59" t="inlineStr">
        <is>
          <t>Leech Seed</t>
        </is>
      </c>
      <c r="H373" s="46" t="n"/>
      <c r="I373" s="52" t="inlineStr">
        <is>
          <t>Thunder Wave</t>
        </is>
      </c>
      <c r="J373" s="46" t="n"/>
      <c r="K373" s="50" t="inlineStr">
        <is>
          <t>Sucker Punch</t>
        </is>
      </c>
      <c r="L373" s="46" t="n"/>
      <c r="M373" s="51" t="inlineStr">
        <is>
          <t>Recover</t>
        </is>
      </c>
      <c r="N373" s="46" t="n"/>
      <c r="O373" s="68" t="inlineStr">
        <is>
          <t>Dragon Dance</t>
        </is>
      </c>
      <c r="P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Cristian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IFERROR(_xlfn.IMAGE("https://play.pokemonshowdown.com/sprites/gen5/hitmonchan.png"),"")</f>
        <v/>
      </c>
      <c r="G376" s="43">
        <f>IFERROR(_xlfn.IMAGE("https://play.pokemonshowdown.com/sprites/gen5/clefable.png"),"")</f>
        <v/>
      </c>
      <c r="I376" s="43">
        <f>IFERROR(_xlfn.IMAGE("https://play.pokemonshowdown.com/sprites/gen5/beedrill.png"),"")</f>
        <v/>
      </c>
      <c r="K376" s="43">
        <f>IFERROR(_xlfn.IMAGE("https://play.pokemonshowdown.com/sprites/gen5/absol.png"),"")</f>
        <v/>
      </c>
      <c r="Q376" s="44" t="inlineStr">
        <is>
          <t>Forced on sight (range 3)</t>
        </is>
      </c>
    </row>
    <row r="377">
      <c r="E377" s="45" t="inlineStr">
        <is>
          <t>Lv 30 Hitmonchan</t>
        </is>
      </c>
      <c r="F377" s="46" t="n"/>
      <c r="G377" s="45" t="inlineStr">
        <is>
          <t>Lv 30 Clefable</t>
        </is>
      </c>
      <c r="H377" s="46" t="n"/>
      <c r="I377" s="45" t="inlineStr">
        <is>
          <t>Lv 30 Beedrill</t>
        </is>
      </c>
      <c r="J377" s="46" t="n"/>
      <c r="K377" s="45" t="inlineStr">
        <is>
          <t>Lv 29 Absol</t>
        </is>
      </c>
      <c r="L377" s="46" t="n"/>
      <c r="Q377" s="47" t="inlineStr">
        <is>
          <t>Pokémon</t>
        </is>
      </c>
    </row>
    <row r="378">
      <c r="E378" s="48" t="inlineStr">
        <is>
          <t>Jolly</t>
        </is>
      </c>
      <c r="F378" s="48" t="inlineStr">
        <is>
          <t>Iron Fist</t>
        </is>
      </c>
      <c r="G378" s="48" t="inlineStr">
        <is>
          <t>Bold</t>
        </is>
      </c>
      <c r="H378" s="48" t="inlineStr">
        <is>
          <t>Magic Guard</t>
        </is>
      </c>
      <c r="I378" s="48" t="inlineStr">
        <is>
          <t>Jolly</t>
        </is>
      </c>
      <c r="J378" s="48" t="inlineStr">
        <is>
          <t>Sniper</t>
        </is>
      </c>
      <c r="K378" s="48" t="inlineStr">
        <is>
          <t>Relaxed</t>
        </is>
      </c>
      <c r="L378" s="48" t="inlineStr">
        <is>
          <t>Super Luck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Expert Belt</t>
        </is>
      </c>
      <c r="F379" s="46" t="n"/>
      <c r="G379" s="49" t="inlineStr">
        <is>
          <t>Chesto Berry</t>
        </is>
      </c>
      <c r="H379" s="46" t="n"/>
      <c r="I379" s="49" t="inlineStr">
        <is>
          <t>Scope Lens</t>
        </is>
      </c>
      <c r="J379" s="46" t="n"/>
      <c r="K379" s="49" t="inlineStr">
        <is>
          <t>Focus Sash</t>
        </is>
      </c>
      <c r="L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Mach Punch</t>
        </is>
      </c>
      <c r="F380" s="46" t="n"/>
      <c r="G380" s="51" t="inlineStr">
        <is>
          <t>Metronome</t>
        </is>
      </c>
      <c r="H380" s="46" t="n"/>
      <c r="I380" s="54" t="inlineStr">
        <is>
          <t>Twineedle</t>
        </is>
      </c>
      <c r="J380" s="46" t="n"/>
      <c r="K380" s="51" t="inlineStr">
        <is>
          <t>Swords Dance</t>
        </is>
      </c>
      <c r="L380" s="46" t="n"/>
      <c r="Q380" s="47" t="inlineStr">
        <is>
          <t>Moves</t>
        </is>
      </c>
    </row>
    <row r="381">
      <c r="E381" s="64" t="inlineStr">
        <is>
          <t>Ice Punch</t>
        </is>
      </c>
      <c r="F381" s="46" t="n"/>
      <c r="G381" s="51" t="inlineStr">
        <is>
          <t>Metronome</t>
        </is>
      </c>
      <c r="H381" s="46" t="n"/>
      <c r="I381" s="55" t="inlineStr">
        <is>
          <t>Poison Jab</t>
        </is>
      </c>
      <c r="J381" s="46" t="n"/>
      <c r="K381" s="60" t="inlineStr">
        <is>
          <t>Aerial Ace</t>
        </is>
      </c>
      <c r="L381" s="46" t="n"/>
    </row>
    <row r="382">
      <c r="E382" s="52" t="inlineStr">
        <is>
          <t>Thunder Punch</t>
        </is>
      </c>
      <c r="F382" s="46" t="n"/>
      <c r="G382" s="51" t="inlineStr">
        <is>
          <t>Metronome</t>
        </is>
      </c>
      <c r="H382" s="46" t="n"/>
      <c r="I382" s="53" t="inlineStr">
        <is>
          <t>Drill Run</t>
        </is>
      </c>
      <c r="J382" s="46" t="n"/>
      <c r="K382" s="50" t="inlineStr">
        <is>
          <t>Feint Attack</t>
        </is>
      </c>
      <c r="L382" s="46" t="n"/>
    </row>
    <row r="383">
      <c r="E383" s="58" t="inlineStr">
        <is>
          <t>Fire Punch</t>
        </is>
      </c>
      <c r="F383" s="46" t="n"/>
      <c r="G383" s="51" t="inlineStr">
        <is>
          <t>Metronome</t>
        </is>
      </c>
      <c r="H383" s="46" t="n"/>
      <c r="I383" s="51" t="inlineStr">
        <is>
          <t>Focus Energy</t>
        </is>
      </c>
      <c r="J383" s="46" t="n"/>
      <c r="K383" s="65" t="inlineStr">
        <is>
          <t>Aura Sphere</t>
        </is>
      </c>
      <c r="L383" s="46" t="n"/>
    </row>
    <row r="385" ht="20" customHeight="1">
      <c r="B385" s="40" t="inlineStr">
        <is>
          <t>Battle Girl</t>
        </is>
      </c>
      <c r="C385" s="41" t="n"/>
      <c r="D385" s="41" t="n"/>
      <c r="E385" s="42" t="inlineStr">
        <is>
          <t>Battle Girl Jocelyn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IFERROR(_xlfn.IMAGE("https://play.pokemonshowdown.com/sprites/gen5/escavalier.png"),"")</f>
        <v/>
      </c>
      <c r="G386" s="43">
        <f>IFERROR(_xlfn.IMAGE("https://play.pokemonshowdown.com/sprites/gen5/misdreavus.png"),"")</f>
        <v/>
      </c>
      <c r="I386" s="43">
        <f>IFERROR(_xlfn.IMAGE("https://play.pokemonshowdown.com/sprites/gen5/metang.png"),"")</f>
        <v/>
      </c>
      <c r="K386" s="43">
        <f>IFERROR(_xlfn.IMAGE("https://play.pokemonshowdown.com/sprites/gen5/scrafty.png"),"")</f>
        <v/>
      </c>
      <c r="Q386" s="44" t="inlineStr">
        <is>
          <t>Forced on sight (range 3)</t>
        </is>
      </c>
    </row>
    <row r="387">
      <c r="E387" s="45" t="inlineStr">
        <is>
          <t>Lv 31 Escavalier</t>
        </is>
      </c>
      <c r="F387" s="46" t="n"/>
      <c r="G387" s="45" t="inlineStr">
        <is>
          <t>Lv 31 Misdreavus</t>
        </is>
      </c>
      <c r="H387" s="46" t="n"/>
      <c r="I387" s="45" t="inlineStr">
        <is>
          <t>Lv 31 Metang</t>
        </is>
      </c>
      <c r="J387" s="46" t="n"/>
      <c r="K387" s="45" t="inlineStr">
        <is>
          <t>Lv 31 Scrafty</t>
        </is>
      </c>
      <c r="L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Swarm</t>
        </is>
      </c>
      <c r="G388" s="48" t="inlineStr">
        <is>
          <t>Timid</t>
        </is>
      </c>
      <c r="H388" s="48" t="inlineStr">
        <is>
          <t>Levitate</t>
        </is>
      </c>
      <c r="I388" s="48" t="inlineStr">
        <is>
          <t>Adamant</t>
        </is>
      </c>
      <c r="J388" s="48" t="inlineStr">
        <is>
          <t>Clear Body</t>
        </is>
      </c>
      <c r="K388" s="48" t="inlineStr">
        <is>
          <t>Adamant</t>
        </is>
      </c>
      <c r="L388" s="48" t="inlineStr">
        <is>
          <t>Moxie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Occa Berry</t>
        </is>
      </c>
      <c r="F389" s="46" t="n"/>
      <c r="G389" s="49" t="inlineStr">
        <is>
          <t>Spell Tag</t>
        </is>
      </c>
      <c r="H389" s="46" t="n"/>
      <c r="I389" s="49" t="inlineStr">
        <is>
          <t>Metal Coat</t>
        </is>
      </c>
      <c r="J389" s="46" t="n"/>
      <c r="K389" s="49" t="inlineStr">
        <is>
          <t>Chople Berry</t>
        </is>
      </c>
      <c r="L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4" t="inlineStr">
        <is>
          <t>Megahorn</t>
        </is>
      </c>
      <c r="F390" s="46" t="n"/>
      <c r="G390" s="67" t="inlineStr">
        <is>
          <t>Shadow Ball</t>
        </is>
      </c>
      <c r="H390" s="46" t="n"/>
      <c r="I390" s="66" t="inlineStr">
        <is>
          <t>Meteor Mash</t>
        </is>
      </c>
      <c r="J390" s="46" t="n"/>
      <c r="K390" s="51" t="inlineStr">
        <is>
          <t>Work Up</t>
        </is>
      </c>
      <c r="L390" s="46" t="n"/>
      <c r="Q390" s="47" t="inlineStr">
        <is>
          <t>Moves</t>
        </is>
      </c>
    </row>
    <row r="391">
      <c r="E391" s="66" t="inlineStr">
        <is>
          <t>Iron Head</t>
        </is>
      </c>
      <c r="F391" s="46" t="n"/>
      <c r="G391" s="63" t="inlineStr">
        <is>
          <t>Psychic</t>
        </is>
      </c>
      <c r="H391" s="46" t="n"/>
      <c r="I391" s="63" t="inlineStr">
        <is>
          <t>Zen Headbutt</t>
        </is>
      </c>
      <c r="J391" s="46" t="n"/>
      <c r="K391" s="65" t="inlineStr">
        <is>
          <t>Drain Punch</t>
        </is>
      </c>
      <c r="L391" s="46" t="n"/>
    </row>
    <row r="392">
      <c r="E392" s="53" t="inlineStr">
        <is>
          <t>Drill Run</t>
        </is>
      </c>
      <c r="F392" s="46" t="n"/>
      <c r="G392" s="58" t="inlineStr">
        <is>
          <t>Will-O-Wisp</t>
        </is>
      </c>
      <c r="H392" s="46" t="n"/>
      <c r="I392" s="66" t="inlineStr">
        <is>
          <t>Bullet Punch</t>
        </is>
      </c>
      <c r="J392" s="46" t="n"/>
      <c r="K392" s="50" t="inlineStr">
        <is>
          <t>Crunch</t>
        </is>
      </c>
      <c r="L392" s="46" t="n"/>
    </row>
    <row r="393">
      <c r="E393" s="50" t="inlineStr">
        <is>
          <t>Knock Off</t>
        </is>
      </c>
      <c r="F393" s="46" t="n"/>
      <c r="G393" s="51" t="inlineStr">
        <is>
          <t>Pain Split</t>
        </is>
      </c>
      <c r="H393" s="46" t="n"/>
      <c r="I393" s="65" t="inlineStr">
        <is>
          <t>Brick Break</t>
        </is>
      </c>
      <c r="J393" s="46" t="n"/>
      <c r="K393" s="64" t="inlineStr">
        <is>
          <t>Ice Punch</t>
        </is>
      </c>
      <c r="L393" s="46" t="n"/>
    </row>
    <row r="395" ht="20" customHeight="1">
      <c r="B395" s="40" t="inlineStr">
        <is>
          <t>Battle Girl</t>
        </is>
      </c>
      <c r="C395" s="41" t="n"/>
      <c r="D395" s="41" t="n"/>
      <c r="E395" s="42" t="inlineStr">
        <is>
          <t>Battle Girl Laura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IFERROR(_xlfn.IMAGE("https://play.pokemonshowdown.com/sprites/gen5/mienfoo.png"),"")</f>
        <v/>
      </c>
      <c r="G396" s="43">
        <f>IFERROR(_xlfn.IMAGE("https://play.pokemonshowdown.com/sprites/gen5/quilladin.png"),"")</f>
        <v/>
      </c>
      <c r="I396" s="43">
        <f>IFERROR(_xlfn.IMAGE("https://play.pokemonshowdown.com/sprites/gen5/lairon.png"),"")</f>
        <v/>
      </c>
      <c r="K396" s="43">
        <f>IFERROR(_xlfn.IMAGE("https://play.pokemonshowdown.com/sprites/gen5/throh.png"),"")</f>
        <v/>
      </c>
      <c r="Q396" s="44" t="inlineStr">
        <is>
          <t>Forced on sight (range 2)</t>
        </is>
      </c>
    </row>
    <row r="397">
      <c r="E397" s="45" t="inlineStr">
        <is>
          <t>Lv 30 Mienfoo</t>
        </is>
      </c>
      <c r="F397" s="46" t="n"/>
      <c r="G397" s="45" t="inlineStr">
        <is>
          <t>Lv 30 Quilladin</t>
        </is>
      </c>
      <c r="H397" s="46" t="n"/>
      <c r="I397" s="45" t="inlineStr">
        <is>
          <t>Lv 30 Lairon</t>
        </is>
      </c>
      <c r="J397" s="46" t="n"/>
      <c r="K397" s="45" t="inlineStr">
        <is>
          <t>Lv 30 Throh</t>
        </is>
      </c>
      <c r="L397" s="46" t="n"/>
      <c r="Q397" s="47" t="inlineStr">
        <is>
          <t>Pokémon</t>
        </is>
      </c>
    </row>
    <row r="398">
      <c r="E398" s="48" t="inlineStr">
        <is>
          <t>Jolly</t>
        </is>
      </c>
      <c r="F398" s="48" t="inlineStr">
        <is>
          <t>Regenerator</t>
        </is>
      </c>
      <c r="G398" s="48" t="inlineStr">
        <is>
          <t>Impish</t>
        </is>
      </c>
      <c r="H398" s="48" t="inlineStr">
        <is>
          <t>Bulletproof</t>
        </is>
      </c>
      <c r="I398" s="48" t="inlineStr">
        <is>
          <t>Adamant</t>
        </is>
      </c>
      <c r="J398" s="48" t="inlineStr">
        <is>
          <t>Rock Head</t>
        </is>
      </c>
      <c r="K398" s="48" t="inlineStr">
        <is>
          <t>Careful</t>
        </is>
      </c>
      <c r="L398" s="48" t="inlineStr">
        <is>
          <t>Guts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Focus Sash</t>
        </is>
      </c>
      <c r="F399" s="46" t="n"/>
      <c r="G399" s="49" t="inlineStr">
        <is>
          <t>Eviolite</t>
        </is>
      </c>
      <c r="H399" s="46" t="n"/>
      <c r="I399" s="49" t="inlineStr">
        <is>
          <t>Shuca Berry</t>
        </is>
      </c>
      <c r="J399" s="46" t="n"/>
      <c r="K399" s="49" t="inlineStr">
        <is>
          <t>Sitrus Berry</t>
        </is>
      </c>
      <c r="L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1" t="inlineStr">
        <is>
          <t>Fake Out</t>
        </is>
      </c>
      <c r="F400" s="46" t="n"/>
      <c r="G400" s="59" t="inlineStr">
        <is>
          <t>Seed Bomb</t>
        </is>
      </c>
      <c r="H400" s="46" t="n"/>
      <c r="I400" s="66" t="inlineStr">
        <is>
          <t>Iron Head</t>
        </is>
      </c>
      <c r="J400" s="46" t="n"/>
      <c r="K400" s="65" t="inlineStr">
        <is>
          <t>Brick Break</t>
        </is>
      </c>
      <c r="L400" s="46" t="n"/>
      <c r="Q400" s="47" t="inlineStr">
        <is>
          <t>Moves</t>
        </is>
      </c>
    </row>
    <row r="401">
      <c r="E401" s="65" t="inlineStr">
        <is>
          <t>Drain Punch</t>
        </is>
      </c>
      <c r="F401" s="46" t="n"/>
      <c r="G401" s="65" t="inlineStr">
        <is>
          <t>Brick Break</t>
        </is>
      </c>
      <c r="H401" s="46" t="n"/>
      <c r="I401" s="62" t="inlineStr">
        <is>
          <t>Rock Slide</t>
        </is>
      </c>
      <c r="J401" s="46" t="n"/>
      <c r="K401" s="62" t="inlineStr">
        <is>
          <t>Rock Tomb</t>
        </is>
      </c>
      <c r="L401" s="46" t="n"/>
    </row>
    <row r="402">
      <c r="E402" s="54" t="inlineStr">
        <is>
          <t>U-turn</t>
        </is>
      </c>
      <c r="F402" s="46" t="n"/>
      <c r="G402" s="62" t="inlineStr">
        <is>
          <t>Rock Slide</t>
        </is>
      </c>
      <c r="H402" s="46" t="n"/>
      <c r="I402" s="53" t="inlineStr">
        <is>
          <t>Bulldoze</t>
        </is>
      </c>
      <c r="J402" s="46" t="n"/>
      <c r="K402" s="50" t="inlineStr">
        <is>
          <t>Payback</t>
        </is>
      </c>
      <c r="L402" s="46" t="n"/>
    </row>
    <row r="403">
      <c r="E403" s="50" t="inlineStr">
        <is>
          <t>Knock Off</t>
        </is>
      </c>
      <c r="F403" s="46" t="n"/>
      <c r="G403" s="59" t="inlineStr">
        <is>
          <t>Leech Seed</t>
        </is>
      </c>
      <c r="H403" s="46" t="n"/>
      <c r="I403" s="51" t="inlineStr">
        <is>
          <t>Double-Edge</t>
        </is>
      </c>
      <c r="J403" s="46" t="n"/>
      <c r="K403" s="64" t="inlineStr">
        <is>
          <t>Ice Punch</t>
        </is>
      </c>
      <c r="L403" s="46" t="n"/>
    </row>
    <row r="405" ht="20" customHeight="1">
      <c r="B405" s="40" t="inlineStr">
        <is>
          <t>Battle Girl</t>
        </is>
      </c>
      <c r="C405" s="41" t="n"/>
      <c r="D405" s="41" t="n"/>
      <c r="E405" s="42" t="inlineStr">
        <is>
          <t>Battle Girl Lilith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IFERROR(_xlfn.IMAGE("https://play.pokemonshowdown.com/sprites/gen5/meditite.png"),"")</f>
        <v/>
      </c>
    </row>
    <row r="407">
      <c r="E407" s="45" t="inlineStr">
        <is>
          <t>Lv 13 Meditite</t>
        </is>
      </c>
      <c r="F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Pure Power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Q409" s="47" t="inlineStr">
        <is>
          <t>Item</t>
        </is>
      </c>
    </row>
    <row r="410">
      <c r="B410" s="44" t="inlineStr">
        <is>
          <t>Smart Trainer</t>
        </is>
      </c>
      <c r="E410" s="63" t="inlineStr">
        <is>
          <t>Teleport</t>
        </is>
      </c>
      <c r="F410" s="46" t="n"/>
      <c r="Q410" s="47" t="inlineStr">
        <is>
          <t>Moves</t>
        </is>
      </c>
    </row>
    <row r="411">
      <c r="E411" s="65" t="inlineStr">
        <is>
          <t>Karate Chop</t>
        </is>
      </c>
      <c r="F411" s="46" t="n"/>
    </row>
    <row r="412">
      <c r="E412" s="63" t="inlineStr">
        <is>
          <t>Confusion</t>
        </is>
      </c>
      <c r="F412" s="46" t="n"/>
    </row>
    <row r="413">
      <c r="E413" s="51" t="inlineStr">
        <is>
          <t>Hidden Power</t>
        </is>
      </c>
      <c r="F413" s="46" t="n"/>
    </row>
    <row r="415" ht="20" customHeight="1">
      <c r="B415" s="40" t="inlineStr">
        <is>
          <t>Elite Four</t>
        </is>
      </c>
      <c r="C415" s="41" t="n"/>
      <c r="D415" s="41" t="n"/>
      <c r="E415" s="42" t="inlineStr">
        <is>
          <t>Elite Four Phoebe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IFERROR(_xlfn.IMAGE("https://play.pokemonshowdown.com/sprites/gen5/gengar.png"),"")</f>
        <v/>
      </c>
      <c r="G416" s="43">
        <f>IFERROR(_xlfn.IMAGE("https://play.pokemonshowdown.com/sprites/gen5/trevenant.png"),"")</f>
        <v/>
      </c>
      <c r="I416" s="43">
        <f>IFERROR(_xlfn.IMAGE("https://play.pokemonshowdown.com/sprites/gen5/chandelure.png"),"")</f>
        <v/>
      </c>
      <c r="Q416" s="44" t="inlineStr">
        <is>
          <t>Items: Super Potion / Super Potion</t>
        </is>
      </c>
    </row>
    <row r="417">
      <c r="E417" s="45" t="inlineStr">
        <is>
          <t>Lv 33 Gengar</t>
        </is>
      </c>
      <c r="F417" s="46" t="n"/>
      <c r="G417" s="45" t="inlineStr">
        <is>
          <t>Lv 33 Trevenant</t>
        </is>
      </c>
      <c r="H417" s="46" t="n"/>
      <c r="I417" s="45" t="inlineStr">
        <is>
          <t>Lv 35 Chandelure</t>
        </is>
      </c>
      <c r="J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Levitate</t>
        </is>
      </c>
      <c r="G418" s="48" t="inlineStr">
        <is>
          <t>Adamant</t>
        </is>
      </c>
      <c r="H418" s="48" t="inlineStr">
        <is>
          <t>Harvest</t>
        </is>
      </c>
      <c r="I418" s="48" t="inlineStr">
        <is>
          <t>Modest</t>
        </is>
      </c>
      <c r="J418" s="48" t="inlineStr">
        <is>
          <t>Flash Fire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Life Orb</t>
        </is>
      </c>
      <c r="F419" s="46" t="n"/>
      <c r="G419" s="49" t="inlineStr">
        <is>
          <t>Sitrus Berry</t>
        </is>
      </c>
      <c r="H419" s="46" t="n"/>
      <c r="I419" s="49" t="inlineStr">
        <is>
          <t>Expert Belt</t>
        </is>
      </c>
      <c r="J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7" t="inlineStr">
        <is>
          <t>Shadow Ball</t>
        </is>
      </c>
      <c r="F420" s="46" t="n"/>
      <c r="G420" s="59" t="inlineStr">
        <is>
          <t>Horn Leech</t>
        </is>
      </c>
      <c r="H420" s="46" t="n"/>
      <c r="I420" s="67" t="inlineStr">
        <is>
          <t>Shadow Ball</t>
        </is>
      </c>
      <c r="J420" s="46" t="n"/>
      <c r="Q420" s="47" t="inlineStr">
        <is>
          <t>Moves</t>
        </is>
      </c>
    </row>
    <row r="421">
      <c r="E421" s="55" t="inlineStr">
        <is>
          <t>Sludge Bomb</t>
        </is>
      </c>
      <c r="F421" s="46" t="n"/>
      <c r="G421" s="67" t="inlineStr">
        <is>
          <t>Shadow Claw</t>
        </is>
      </c>
      <c r="H421" s="46" t="n"/>
      <c r="I421" s="58" t="inlineStr">
        <is>
          <t>Flamethrower</t>
        </is>
      </c>
      <c r="J421" s="46" t="n"/>
    </row>
    <row r="422">
      <c r="E422" s="52" t="inlineStr">
        <is>
          <t>Thunderbolt</t>
        </is>
      </c>
      <c r="F422" s="46" t="n"/>
      <c r="G422" s="58" t="inlineStr">
        <is>
          <t>Will-O-Wisp</t>
        </is>
      </c>
      <c r="H422" s="46" t="n"/>
      <c r="I422" s="59" t="inlineStr">
        <is>
          <t>Energy Ball</t>
        </is>
      </c>
      <c r="J422" s="46" t="n"/>
    </row>
    <row r="423">
      <c r="E423" s="51" t="inlineStr">
        <is>
          <t>Protect</t>
        </is>
      </c>
      <c r="F423" s="46" t="n"/>
      <c r="G423" s="51" t="inlineStr">
        <is>
          <t>Protect</t>
        </is>
      </c>
      <c r="H423" s="46" t="n"/>
      <c r="I423" s="63" t="inlineStr">
        <is>
          <t>Psychic</t>
        </is>
      </c>
      <c r="J423" s="46" t="n"/>
    </row>
    <row r="425" ht="20" customHeight="1">
      <c r="B425" s="40" t="inlineStr">
        <is>
          <t>Black Belt</t>
        </is>
      </c>
      <c r="C425" s="41" t="n"/>
      <c r="D425" s="41" t="n"/>
      <c r="E425" s="42" t="inlineStr">
        <is>
          <t>Black Belt Takao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IFERROR(_xlfn.IMAGE("https://play.pokemonshowdown.com/sprites/gen5/machop.png"),"")</f>
        <v/>
      </c>
    </row>
    <row r="427">
      <c r="E427" s="45" t="inlineStr">
        <is>
          <t>Lv 13 Machop</t>
        </is>
      </c>
      <c r="F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No Guard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Pound</t>
        </is>
      </c>
      <c r="F430" s="46" t="n"/>
      <c r="Q430" s="47" t="inlineStr">
        <is>
          <t>Moves</t>
        </is>
      </c>
    </row>
    <row r="431">
      <c r="E431" s="62" t="inlineStr">
        <is>
          <t>Rock Throw</t>
        </is>
      </c>
      <c r="F431" s="46" t="n"/>
    </row>
    <row r="432">
      <c r="E432" s="65" t="inlineStr">
        <is>
          <t>Seismic Toss</t>
        </is>
      </c>
      <c r="F432" s="46" t="n"/>
    </row>
    <row r="433">
      <c r="E433" s="65" t="inlineStr">
        <is>
          <t>Wake Up Slap</t>
        </is>
      </c>
      <c r="F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Brawly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IFERROR(_xlfn.IMAGE("https://play.pokemonshowdown.com/sprites/gen5/machamp.png"),"")</f>
        <v/>
      </c>
      <c r="G436" s="43">
        <f>IFERROR(_xlfn.IMAGE("https://play.pokemonshowdown.com/sprites/gen5/hawlucha.png"),"")</f>
        <v/>
      </c>
      <c r="I436" s="43">
        <f>IFERROR(_xlfn.IMAGE("https://play.pokemonshowdown.com/sprites/gen5/hariyama.png"),"")</f>
        <v/>
      </c>
      <c r="Q436" s="44" t="inlineStr">
        <is>
          <t>Mandatory
Items: Super Potion / Super Potion</t>
        </is>
      </c>
    </row>
    <row r="437">
      <c r="E437" s="45" t="inlineStr">
        <is>
          <t>Lv 33 Machamp</t>
        </is>
      </c>
      <c r="F437" s="46" t="n"/>
      <c r="G437" s="45" t="inlineStr">
        <is>
          <t>Lv 33 Hawlucha</t>
        </is>
      </c>
      <c r="H437" s="46" t="n"/>
      <c r="I437" s="45" t="inlineStr">
        <is>
          <t>Lv 35 Hariyama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No Guard</t>
        </is>
      </c>
      <c r="G438" s="48" t="inlineStr">
        <is>
          <t>Jolly</t>
        </is>
      </c>
      <c r="H438" s="48" t="inlineStr">
        <is>
          <t>Unburden</t>
        </is>
      </c>
      <c r="I438" s="48" t="inlineStr">
        <is>
          <t>Adamant</t>
        </is>
      </c>
      <c r="J438" s="48" t="inlineStr">
        <is>
          <t>Guts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Lum Berry</t>
        </is>
      </c>
      <c r="F439" s="46" t="n"/>
      <c r="G439" s="49" t="inlineStr">
        <is>
          <t>Fighting Gem</t>
        </is>
      </c>
      <c r="H439" s="46" t="n"/>
      <c r="I439" s="49" t="inlineStr">
        <is>
          <t>Flame Orb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65" t="inlineStr">
        <is>
          <t>Dynamic Punch</t>
        </is>
      </c>
      <c r="F440" s="46" t="n"/>
      <c r="G440" s="65" t="inlineStr">
        <is>
          <t>Brick Break</t>
        </is>
      </c>
      <c r="H440" s="46" t="n"/>
      <c r="I440" s="65" t="inlineStr">
        <is>
          <t>Close Combat</t>
        </is>
      </c>
      <c r="J440" s="46" t="n"/>
      <c r="Q440" s="47" t="inlineStr">
        <is>
          <t>Moves</t>
        </is>
      </c>
    </row>
    <row r="441">
      <c r="E441" s="62" t="inlineStr">
        <is>
          <t>Rock Slide</t>
        </is>
      </c>
      <c r="F441" s="46" t="n"/>
      <c r="G441" s="60" t="inlineStr">
        <is>
          <t>Acrobatics</t>
        </is>
      </c>
      <c r="H441" s="46" t="n"/>
      <c r="I441" s="50" t="inlineStr">
        <is>
          <t>Knock Off</t>
        </is>
      </c>
      <c r="J441" s="46" t="n"/>
    </row>
    <row r="442">
      <c r="E442" s="66" t="inlineStr">
        <is>
          <t>Bullet Punch</t>
        </is>
      </c>
      <c r="F442" s="46" t="n"/>
      <c r="G442" s="62" t="inlineStr">
        <is>
          <t>Rock Slide</t>
        </is>
      </c>
      <c r="H442" s="46" t="n"/>
      <c r="I442" s="62" t="inlineStr">
        <is>
          <t>Rock Slide</t>
        </is>
      </c>
      <c r="J442" s="46" t="n"/>
    </row>
    <row r="443">
      <c r="E443" s="62" t="inlineStr">
        <is>
          <t>Wide Guard</t>
        </is>
      </c>
      <c r="F443" s="46" t="n"/>
      <c r="G443" s="51" t="inlineStr">
        <is>
          <t>Protect</t>
        </is>
      </c>
      <c r="H443" s="46" t="n"/>
      <c r="I443" s="66" t="inlineStr">
        <is>
          <t>Bullet Punch</t>
        </is>
      </c>
      <c r="J443" s="46" t="n"/>
    </row>
  </sheetData>
  <mergeCells count="1071">
    <mergeCell ref="E376:F376"/>
    <mergeCell ref="K338:L338"/>
    <mergeCell ref="B363:Q363"/>
    <mergeCell ref="B231:D231"/>
    <mergeCell ref="B287:D287"/>
    <mergeCell ref="I419:J419"/>
    <mergeCell ref="K177:L177"/>
    <mergeCell ref="M177:N177"/>
    <mergeCell ref="I340:J340"/>
    <mergeCell ref="I373:J373"/>
    <mergeCell ref="G307:H307"/>
    <mergeCell ref="K340:L340"/>
    <mergeCell ref="I370:J370"/>
    <mergeCell ref="E8:F8"/>
    <mergeCell ref="E79:F79"/>
    <mergeCell ref="E73:F73"/>
    <mergeCell ref="E371:F371"/>
    <mergeCell ref="E171:F171"/>
    <mergeCell ref="E442:F442"/>
    <mergeCell ref="M358:N358"/>
    <mergeCell ref="G371:H371"/>
    <mergeCell ref="E236:F236"/>
    <mergeCell ref="E358:F358"/>
    <mergeCell ref="M338:N338"/>
    <mergeCell ref="G358:H358"/>
    <mergeCell ref="O355:P355"/>
    <mergeCell ref="E137:F137"/>
    <mergeCell ref="G66:H66"/>
    <mergeCell ref="E308:F308"/>
    <mergeCell ref="G137:H137"/>
    <mergeCell ref="K366:L366"/>
    <mergeCell ref="M366:N366"/>
    <mergeCell ref="B241:D241"/>
    <mergeCell ref="E229:F229"/>
    <mergeCell ref="M360:N360"/>
    <mergeCell ref="Q308:Q311"/>
    <mergeCell ref="O360:P360"/>
    <mergeCell ref="G422:H422"/>
    <mergeCell ref="E148:F148"/>
    <mergeCell ref="G360:H360"/>
    <mergeCell ref="K180:L180"/>
    <mergeCell ref="G148:H148"/>
    <mergeCell ref="B213:D213"/>
    <mergeCell ref="E335:F335"/>
    <mergeCell ref="I416:J416"/>
    <mergeCell ref="G68:H68"/>
    <mergeCell ref="B131:Q131"/>
    <mergeCell ref="G139:H139"/>
    <mergeCell ref="G335:H335"/>
    <mergeCell ref="K391:L391"/>
    <mergeCell ref="E51:Q51"/>
    <mergeCell ref="E153:Q153"/>
    <mergeCell ref="B195:Q195"/>
    <mergeCell ref="G399:H399"/>
    <mergeCell ref="E1:Q1"/>
    <mergeCell ref="E168:F168"/>
    <mergeCell ref="I328:J328"/>
    <mergeCell ref="B116:D119"/>
    <mergeCell ref="Q76:Q79"/>
    <mergeCell ref="K328:L328"/>
    <mergeCell ref="I193:J193"/>
    <mergeCell ref="M361:N361"/>
    <mergeCell ref="I399:J399"/>
    <mergeCell ref="G213:H213"/>
    <mergeCell ref="K392:L392"/>
    <mergeCell ref="M321:N321"/>
    <mergeCell ref="E53:F53"/>
    <mergeCell ref="K215:L215"/>
    <mergeCell ref="I288:J288"/>
    <mergeCell ref="M215:N215"/>
    <mergeCell ref="E289:F289"/>
    <mergeCell ref="G351:H351"/>
    <mergeCell ref="E410:F410"/>
    <mergeCell ref="I30:J30"/>
    <mergeCell ref="G59:H59"/>
    <mergeCell ref="E361:F361"/>
    <mergeCell ref="B226:D229"/>
    <mergeCell ref="E117:F117"/>
    <mergeCell ref="E55:F55"/>
    <mergeCell ref="I46:J46"/>
    <mergeCell ref="E67:F67"/>
    <mergeCell ref="G67:H67"/>
    <mergeCell ref="E375:Q375"/>
    <mergeCell ref="M216:N216"/>
    <mergeCell ref="G359:H359"/>
    <mergeCell ref="E290:F290"/>
    <mergeCell ref="B333:D333"/>
    <mergeCell ref="K376:L376"/>
    <mergeCell ref="E417:F417"/>
    <mergeCell ref="G417:H417"/>
    <mergeCell ref="I175:J175"/>
    <mergeCell ref="B137:D137"/>
    <mergeCell ref="B379:D379"/>
    <mergeCell ref="G125:H125"/>
    <mergeCell ref="E161:F161"/>
    <mergeCell ref="I41:J41"/>
    <mergeCell ref="G348:H348"/>
    <mergeCell ref="B201:D201"/>
    <mergeCell ref="G62:H62"/>
    <mergeCell ref="B236:D239"/>
    <mergeCell ref="I348:J348"/>
    <mergeCell ref="G127:H127"/>
    <mergeCell ref="G298:H298"/>
    <mergeCell ref="G285:H285"/>
    <mergeCell ref="I43:J43"/>
    <mergeCell ref="I347:J347"/>
    <mergeCell ref="E252:F252"/>
    <mergeCell ref="E185:Q185"/>
    <mergeCell ref="I285:J285"/>
    <mergeCell ref="I341:J341"/>
    <mergeCell ref="K341:L341"/>
    <mergeCell ref="E379:F379"/>
    <mergeCell ref="M341:N341"/>
    <mergeCell ref="E366:F366"/>
    <mergeCell ref="E443:F443"/>
    <mergeCell ref="G201:H201"/>
    <mergeCell ref="G372:H372"/>
    <mergeCell ref="E381:F381"/>
    <mergeCell ref="I201:J201"/>
    <mergeCell ref="E237:F237"/>
    <mergeCell ref="I372:J372"/>
    <mergeCell ref="G443:H443"/>
    <mergeCell ref="E187:F187"/>
    <mergeCell ref="B318:D321"/>
    <mergeCell ref="E76:F76"/>
    <mergeCell ref="G138:H138"/>
    <mergeCell ref="E380:F380"/>
    <mergeCell ref="G380:H380"/>
    <mergeCell ref="E174:F174"/>
    <mergeCell ref="G203:H203"/>
    <mergeCell ref="E301:F301"/>
    <mergeCell ref="O371:P371"/>
    <mergeCell ref="E239:F239"/>
    <mergeCell ref="G301:H301"/>
    <mergeCell ref="B358:D361"/>
    <mergeCell ref="G361:H361"/>
    <mergeCell ref="B21:D21"/>
    <mergeCell ref="O361:P361"/>
    <mergeCell ref="Q380:Q383"/>
    <mergeCell ref="E261:Q261"/>
    <mergeCell ref="G9:H9"/>
    <mergeCell ref="E18:F18"/>
    <mergeCell ref="E189:F189"/>
    <mergeCell ref="I9:J9"/>
    <mergeCell ref="G140:H140"/>
    <mergeCell ref="E238:F238"/>
    <mergeCell ref="I295:J295"/>
    <mergeCell ref="Q410:Q413"/>
    <mergeCell ref="B425:D425"/>
    <mergeCell ref="I359:J359"/>
    <mergeCell ref="G11:H11"/>
    <mergeCell ref="I11:J11"/>
    <mergeCell ref="I204:J204"/>
    <mergeCell ref="Q126:Q129"/>
    <mergeCell ref="G440:H440"/>
    <mergeCell ref="I198:J198"/>
    <mergeCell ref="B126:D129"/>
    <mergeCell ref="E365:Q365"/>
    <mergeCell ref="K198:L198"/>
    <mergeCell ref="E91:Q91"/>
    <mergeCell ref="E92:F92"/>
    <mergeCell ref="B283:D283"/>
    <mergeCell ref="I440:J440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G367:H367"/>
    <mergeCell ref="E31:F31"/>
    <mergeCell ref="B51:D51"/>
    <mergeCell ref="E354:F354"/>
    <mergeCell ref="E158:F158"/>
    <mergeCell ref="Q44:Q47"/>
    <mergeCell ref="G87:H87"/>
    <mergeCell ref="E329:F329"/>
    <mergeCell ref="G329:H329"/>
    <mergeCell ref="G354:H354"/>
    <mergeCell ref="E77:F77"/>
    <mergeCell ref="E304:F304"/>
    <mergeCell ref="E108:F108"/>
    <mergeCell ref="Q400:Q403"/>
    <mergeCell ref="E369:F369"/>
    <mergeCell ref="K331:L331"/>
    <mergeCell ref="E95:F95"/>
    <mergeCell ref="B163:D163"/>
    <mergeCell ref="M331:N331"/>
    <mergeCell ref="E89:F89"/>
    <mergeCell ref="E343:Q343"/>
    <mergeCell ref="E331:F331"/>
    <mergeCell ref="G89:H89"/>
    <mergeCell ref="G369:H369"/>
    <mergeCell ref="E393:F393"/>
    <mergeCell ref="K347:L347"/>
    <mergeCell ref="G393:H393"/>
    <mergeCell ref="G135:H135"/>
    <mergeCell ref="O359:P359"/>
    <mergeCell ref="I191:J191"/>
    <mergeCell ref="G349:H349"/>
    <mergeCell ref="B353:D353"/>
    <mergeCell ref="I349:J349"/>
    <mergeCell ref="G420:H420"/>
    <mergeCell ref="E72:F72"/>
    <mergeCell ref="B115:D115"/>
    <mergeCell ref="B308:D311"/>
    <mergeCell ref="E164:F164"/>
    <mergeCell ref="B410:D413"/>
    <mergeCell ref="G217:H217"/>
    <mergeCell ref="E258:F258"/>
    <mergeCell ref="I291:J291"/>
    <mergeCell ref="I192:J192"/>
    <mergeCell ref="E24:F24"/>
    <mergeCell ref="K357:L357"/>
    <mergeCell ref="E382:F382"/>
    <mergeCell ref="K344:L344"/>
    <mergeCell ref="G382:H382"/>
    <mergeCell ref="E309:F309"/>
    <mergeCell ref="M344:N344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E324:F324"/>
    <mergeCell ref="B207:Q207"/>
    <mergeCell ref="O372:P372"/>
    <mergeCell ref="E411:F411"/>
    <mergeCell ref="E19:F19"/>
    <mergeCell ref="E190:F190"/>
    <mergeCell ref="G19:H19"/>
    <mergeCell ref="K174:L174"/>
    <mergeCell ref="G190:H190"/>
    <mergeCell ref="M174:N174"/>
    <mergeCell ref="G317:H317"/>
    <mergeCell ref="E425:Q425"/>
    <mergeCell ref="I317:J317"/>
    <mergeCell ref="Q190:Q193"/>
    <mergeCell ref="G304:H304"/>
    <mergeCell ref="B95:D95"/>
    <mergeCell ref="I181:J181"/>
    <mergeCell ref="M214:N214"/>
    <mergeCell ref="G83:H83"/>
    <mergeCell ref="I12:J12"/>
    <mergeCell ref="E319:F319"/>
    <mergeCell ref="G248:H248"/>
    <mergeCell ref="G319:H319"/>
    <mergeCell ref="I248:J248"/>
    <mergeCell ref="I297:J297"/>
    <mergeCell ref="B197:D197"/>
    <mergeCell ref="B153:D153"/>
    <mergeCell ref="G14:H14"/>
    <mergeCell ref="E333:Q333"/>
    <mergeCell ref="B395:D395"/>
    <mergeCell ref="I14:J14"/>
    <mergeCell ref="E179:F179"/>
    <mergeCell ref="K337:L337"/>
    <mergeCell ref="M337:N337"/>
    <mergeCell ref="E143:Q143"/>
    <mergeCell ref="I299:J299"/>
    <mergeCell ref="B261:D261"/>
    <mergeCell ref="E435:Q435"/>
    <mergeCell ref="M355:N355"/>
    <mergeCell ref="E429:F429"/>
    <mergeCell ref="I339:J339"/>
    <mergeCell ref="I314:J314"/>
    <mergeCell ref="M330:N330"/>
    <mergeCell ref="B298:D301"/>
    <mergeCell ref="K314:L314"/>
    <mergeCell ref="E37:F37"/>
    <mergeCell ref="E159:F159"/>
    <mergeCell ref="E97:F97"/>
    <mergeCell ref="Q116:Q119"/>
    <mergeCell ref="K339:L339"/>
    <mergeCell ref="E401:F401"/>
    <mergeCell ref="E109:F109"/>
    <mergeCell ref="M357:N357"/>
    <mergeCell ref="E47:F47"/>
    <mergeCell ref="E145:F145"/>
    <mergeCell ref="G370:H370"/>
    <mergeCell ref="O367:P367"/>
    <mergeCell ref="E139:F139"/>
    <mergeCell ref="E272:F272"/>
    <mergeCell ref="E210:F210"/>
    <mergeCell ref="K403:L403"/>
    <mergeCell ref="E406:F406"/>
    <mergeCell ref="E61:Q61"/>
    <mergeCell ref="I217:J217"/>
    <mergeCell ref="B49:Q49"/>
    <mergeCell ref="K217:L217"/>
    <mergeCell ref="E203:F203"/>
    <mergeCell ref="B138:D141"/>
    <mergeCell ref="B76:D79"/>
    <mergeCell ref="B380:D383"/>
    <mergeCell ref="G436:H436"/>
    <mergeCell ref="Q420:Q423"/>
    <mergeCell ref="G267:H267"/>
    <mergeCell ref="I25:J25"/>
    <mergeCell ref="I436:J436"/>
    <mergeCell ref="E63:F63"/>
    <mergeCell ref="B143:D143"/>
    <mergeCell ref="K181:L181"/>
    <mergeCell ref="E323:Q323"/>
    <mergeCell ref="E391:F391"/>
    <mergeCell ref="G373:H373"/>
    <mergeCell ref="E415:Q415"/>
    <mergeCell ref="I307:J307"/>
    <mergeCell ref="G294:H294"/>
    <mergeCell ref="I294:J294"/>
    <mergeCell ref="K350:L350"/>
    <mergeCell ref="M350:N350"/>
    <mergeCell ref="B440:D443"/>
    <mergeCell ref="E350:F350"/>
    <mergeCell ref="B27:Q27"/>
    <mergeCell ref="G108:H108"/>
    <mergeCell ref="Q236:Q239"/>
    <mergeCell ref="E325:F325"/>
    <mergeCell ref="G325:H325"/>
    <mergeCell ref="E119:F119"/>
    <mergeCell ref="E116:F116"/>
    <mergeCell ref="E85:F85"/>
    <mergeCell ref="E256:F256"/>
    <mergeCell ref="G318:H318"/>
    <mergeCell ref="G85:H85"/>
    <mergeCell ref="G256:H256"/>
    <mergeCell ref="I318:J318"/>
    <mergeCell ref="E327:F327"/>
    <mergeCell ref="M345:N345"/>
    <mergeCell ref="Q66:Q69"/>
    <mergeCell ref="B44:D47"/>
    <mergeCell ref="G383:H383"/>
    <mergeCell ref="I383:J383"/>
    <mergeCell ref="G389:H389"/>
    <mergeCell ref="E419:F419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K205:L205"/>
    <mergeCell ref="B168:D171"/>
    <mergeCell ref="G247:H247"/>
    <mergeCell ref="M205:N205"/>
    <mergeCell ref="I320:J320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Q328:Q331"/>
    <mergeCell ref="E420:F420"/>
    <mergeCell ref="E416:F416"/>
    <mergeCell ref="E271:Q271"/>
    <mergeCell ref="B281:Q281"/>
    <mergeCell ref="K175:L175"/>
    <mergeCell ref="M329:N329"/>
    <mergeCell ref="E403:F403"/>
    <mergeCell ref="I144:J144"/>
    <mergeCell ref="K315:L315"/>
    <mergeCell ref="I242:J242"/>
    <mergeCell ref="E147:F147"/>
    <mergeCell ref="M315:N315"/>
    <mergeCell ref="M371:N371"/>
    <mergeCell ref="E432:F432"/>
    <mergeCell ref="G175:H175"/>
    <mergeCell ref="K379:L379"/>
    <mergeCell ref="E40:F40"/>
    <mergeCell ref="E211:F211"/>
    <mergeCell ref="E338:F338"/>
    <mergeCell ref="G338:H338"/>
    <mergeCell ref="E186:F186"/>
    <mergeCell ref="B251:D251"/>
    <mergeCell ref="A1:D3"/>
    <mergeCell ref="B189:D189"/>
    <mergeCell ref="G177:H177"/>
    <mergeCell ref="E275:F275"/>
    <mergeCell ref="G33:H33"/>
    <mergeCell ref="I177:J177"/>
    <mergeCell ref="G204:H204"/>
    <mergeCell ref="I33:J33"/>
    <mergeCell ref="E340:F340"/>
    <mergeCell ref="G269:H269"/>
    <mergeCell ref="Q148:Q151"/>
    <mergeCell ref="G340:H340"/>
    <mergeCell ref="B343:D343"/>
    <mergeCell ref="B148:D151"/>
    <mergeCell ref="I8:J8"/>
    <mergeCell ref="I437:J437"/>
    <mergeCell ref="G35:H35"/>
    <mergeCell ref="I35:J35"/>
    <mergeCell ref="G252:H252"/>
    <mergeCell ref="I308:J308"/>
    <mergeCell ref="B409:D409"/>
    <mergeCell ref="G366:H366"/>
    <mergeCell ref="E66:F66"/>
    <mergeCell ref="I397:J397"/>
    <mergeCell ref="M324:N324"/>
    <mergeCell ref="M351:N351"/>
    <mergeCell ref="K360:L360"/>
    <mergeCell ref="E351:F351"/>
    <mergeCell ref="I310:J310"/>
    <mergeCell ref="K372:L372"/>
    <mergeCell ref="E68:F68"/>
    <mergeCell ref="E197:Q197"/>
    <mergeCell ref="G391:H391"/>
    <mergeCell ref="E160:F160"/>
    <mergeCell ref="E427:F427"/>
    <mergeCell ref="E141:F141"/>
    <mergeCell ref="E135:F135"/>
    <mergeCell ref="E439:F439"/>
    <mergeCell ref="E328:F328"/>
    <mergeCell ref="I361:J361"/>
    <mergeCell ref="M319:N319"/>
    <mergeCell ref="G328:H328"/>
    <mergeCell ref="E430:F430"/>
    <mergeCell ref="G122:H122"/>
    <mergeCell ref="E107:F107"/>
    <mergeCell ref="K213:L213"/>
    <mergeCell ref="Q430:Q433"/>
    <mergeCell ref="E441:F441"/>
    <mergeCell ref="G199:H199"/>
    <mergeCell ref="G392:H392"/>
    <mergeCell ref="I150:J150"/>
    <mergeCell ref="I321:J321"/>
    <mergeCell ref="M354:N354"/>
    <mergeCell ref="E121:Q121"/>
    <mergeCell ref="G186:H186"/>
    <mergeCell ref="I215:J215"/>
    <mergeCell ref="E288:F288"/>
    <mergeCell ref="B177:D177"/>
    <mergeCell ref="G288:H288"/>
    <mergeCell ref="B96:D99"/>
    <mergeCell ref="K321:L321"/>
    <mergeCell ref="B275:D275"/>
    <mergeCell ref="O354:P354"/>
    <mergeCell ref="I386:J386"/>
    <mergeCell ref="G263:H263"/>
    <mergeCell ref="I21:J21"/>
    <mergeCell ref="E59:F59"/>
    <mergeCell ref="E46:F46"/>
    <mergeCell ref="E39:Q39"/>
    <mergeCell ref="B399:D399"/>
    <mergeCell ref="I23:J23"/>
    <mergeCell ref="I216:J216"/>
    <mergeCell ref="I387:J387"/>
    <mergeCell ref="B219:Q219"/>
    <mergeCell ref="K216:L216"/>
    <mergeCell ref="E359:F359"/>
    <mergeCell ref="K387:L387"/>
    <mergeCell ref="K210:L210"/>
    <mergeCell ref="K381:L381"/>
    <mergeCell ref="M210:N210"/>
    <mergeCell ref="E125:F125"/>
    <mergeCell ref="E41:F41"/>
    <mergeCell ref="I245:J245"/>
    <mergeCell ref="E112:F112"/>
    <mergeCell ref="G41:H41"/>
    <mergeCell ref="E277:F277"/>
    <mergeCell ref="E348:F348"/>
    <mergeCell ref="G106:H106"/>
    <mergeCell ref="E56:F56"/>
    <mergeCell ref="G56:H56"/>
    <mergeCell ref="E43:F43"/>
    <mergeCell ref="G105:H105"/>
    <mergeCell ref="I34:J34"/>
    <mergeCell ref="G43:H43"/>
    <mergeCell ref="Q56:Q59"/>
    <mergeCell ref="I178:J178"/>
    <mergeCell ref="E214:F214"/>
    <mergeCell ref="G214:H214"/>
    <mergeCell ref="M211:N211"/>
    <mergeCell ref="B61:D61"/>
    <mergeCell ref="Q214:Q217"/>
    <mergeCell ref="E285:F285"/>
    <mergeCell ref="Q298:Q301"/>
    <mergeCell ref="G341:H341"/>
    <mergeCell ref="K397:L397"/>
    <mergeCell ref="E278:F278"/>
    <mergeCell ref="G36:H36"/>
    <mergeCell ref="G107:H107"/>
    <mergeCell ref="I36:J36"/>
    <mergeCell ref="E7:Q7"/>
    <mergeCell ref="I334:J334"/>
    <mergeCell ref="E372:F372"/>
    <mergeCell ref="K334:L334"/>
    <mergeCell ref="B256:D259"/>
    <mergeCell ref="I380:J380"/>
    <mergeCell ref="K380:L380"/>
    <mergeCell ref="B419:D419"/>
    <mergeCell ref="E138:F138"/>
    <mergeCell ref="B22:D25"/>
    <mergeCell ref="K361:L361"/>
    <mergeCell ref="E295:F295"/>
    <mergeCell ref="I382:J382"/>
    <mergeCell ref="E9:F9"/>
    <mergeCell ref="M367:N367"/>
    <mergeCell ref="B86:D89"/>
    <mergeCell ref="E367:F367"/>
    <mergeCell ref="E167:F167"/>
    <mergeCell ref="I400:J400"/>
    <mergeCell ref="K400:L400"/>
    <mergeCell ref="E232:F232"/>
    <mergeCell ref="K204:L204"/>
    <mergeCell ref="M204:N204"/>
    <mergeCell ref="E11:F11"/>
    <mergeCell ref="G419:H419"/>
    <mergeCell ref="M369:N369"/>
    <mergeCell ref="O369:P369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O370:P370"/>
    <mergeCell ref="I31:J31"/>
    <mergeCell ref="I202:J202"/>
    <mergeCell ref="E241:Q241"/>
    <mergeCell ref="B303:D303"/>
    <mergeCell ref="I329:J329"/>
    <mergeCell ref="E385:Q385"/>
    <mergeCell ref="B288:D291"/>
    <mergeCell ref="G291:H291"/>
    <mergeCell ref="K329:L329"/>
    <mergeCell ref="B348:D351"/>
    <mergeCell ref="B11:D11"/>
    <mergeCell ref="M372:N372"/>
    <mergeCell ref="E62:F62"/>
    <mergeCell ref="G331:H331"/>
    <mergeCell ref="I393:J393"/>
    <mergeCell ref="I331:J331"/>
    <mergeCell ref="K393:L393"/>
    <mergeCell ref="E347:F347"/>
    <mergeCell ref="G347:H347"/>
    <mergeCell ref="G268:H268"/>
    <mergeCell ref="M359:N359"/>
    <mergeCell ref="K324:L324"/>
    <mergeCell ref="E349:F349"/>
    <mergeCell ref="B66:D69"/>
    <mergeCell ref="E128:F128"/>
    <mergeCell ref="G57:H57"/>
    <mergeCell ref="E155:F155"/>
    <mergeCell ref="G128:H128"/>
    <mergeCell ref="E426:F426"/>
    <mergeCell ref="E413:F413"/>
    <mergeCell ref="Q370:Q373"/>
    <mergeCell ref="E71:Q71"/>
    <mergeCell ref="E65:F65"/>
    <mergeCell ref="B133:D133"/>
    <mergeCell ref="E313:Q313"/>
    <mergeCell ref="B190:D193"/>
    <mergeCell ref="B369:D369"/>
    <mergeCell ref="E157:F157"/>
    <mergeCell ref="G357:H357"/>
    <mergeCell ref="E284:F284"/>
    <mergeCell ref="E222:F222"/>
    <mergeCell ref="G284:H284"/>
    <mergeCell ref="G344:H344"/>
    <mergeCell ref="I284:J284"/>
    <mergeCell ref="I344:J344"/>
    <mergeCell ref="G58:H58"/>
    <mergeCell ref="G123:H123"/>
    <mergeCell ref="E231:Q231"/>
    <mergeCell ref="B430:D433"/>
    <mergeCell ref="I421:J421"/>
    <mergeCell ref="K179:L179"/>
    <mergeCell ref="G215:H215"/>
    <mergeCell ref="I44:J44"/>
    <mergeCell ref="M179:N179"/>
    <mergeCell ref="I402:J402"/>
    <mergeCell ref="K402:L402"/>
    <mergeCell ref="E173:Q173"/>
    <mergeCell ref="B435:D435"/>
    <mergeCell ref="G423:H423"/>
    <mergeCell ref="K377:L377"/>
    <mergeCell ref="E75:F75"/>
    <mergeCell ref="E246:F246"/>
    <mergeCell ref="E317:F317"/>
    <mergeCell ref="E377:F377"/>
    <mergeCell ref="G439:H439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G441:H441"/>
    <mergeCell ref="E247:F247"/>
    <mergeCell ref="E14:F14"/>
    <mergeCell ref="E299:F299"/>
    <mergeCell ref="Q256:Q259"/>
    <mergeCell ref="G299:H299"/>
    <mergeCell ref="G355:H355"/>
    <mergeCell ref="K401:L401"/>
    <mergeCell ref="I355:J355"/>
    <mergeCell ref="B317:D317"/>
    <mergeCell ref="K355:L355"/>
    <mergeCell ref="E314:F314"/>
    <mergeCell ref="G243:H243"/>
    <mergeCell ref="E170:F170"/>
    <mergeCell ref="I305:J305"/>
    <mergeCell ref="I243:J243"/>
    <mergeCell ref="I330:J330"/>
    <mergeCell ref="K330:L330"/>
    <mergeCell ref="B375:D375"/>
    <mergeCell ref="B420:D423"/>
    <mergeCell ref="B276:D279"/>
    <mergeCell ref="B214:D217"/>
    <mergeCell ref="I357:J357"/>
    <mergeCell ref="O373:P373"/>
    <mergeCell ref="E370:F370"/>
    <mergeCell ref="E201:F201"/>
    <mergeCell ref="B85:D85"/>
    <mergeCell ref="G65:H65"/>
    <mergeCell ref="G192:H192"/>
    <mergeCell ref="M325:N325"/>
    <mergeCell ref="K396:L396"/>
    <mergeCell ref="K390:L390"/>
    <mergeCell ref="E154:F154"/>
    <mergeCell ref="E399:F399"/>
    <mergeCell ref="Q338:Q341"/>
    <mergeCell ref="Q138:Q141"/>
    <mergeCell ref="E390:F390"/>
    <mergeCell ref="G246:H246"/>
    <mergeCell ref="G129:H129"/>
    <mergeCell ref="B439:D439"/>
    <mergeCell ref="I439:J439"/>
    <mergeCell ref="K327:L327"/>
    <mergeCell ref="Q390:Q393"/>
    <mergeCell ref="E25:F25"/>
    <mergeCell ref="M327:N327"/>
    <mergeCell ref="G25:H25"/>
    <mergeCell ref="E58:F58"/>
    <mergeCell ref="B297:D297"/>
    <mergeCell ref="B235:D235"/>
    <mergeCell ref="I187:J187"/>
    <mergeCell ref="E223:F223"/>
    <mergeCell ref="E294:F294"/>
    <mergeCell ref="Q106:Q109"/>
    <mergeCell ref="I423:J423"/>
    <mergeCell ref="I174:J174"/>
    <mergeCell ref="G300:H300"/>
    <mergeCell ref="O357:P357"/>
    <mergeCell ref="I422:J422"/>
    <mergeCell ref="I189:J189"/>
    <mergeCell ref="G287:H287"/>
    <mergeCell ref="I45:J45"/>
    <mergeCell ref="M180:N180"/>
    <mergeCell ref="E83:F83"/>
    <mergeCell ref="I287:J287"/>
    <mergeCell ref="I360:J360"/>
    <mergeCell ref="I392:J392"/>
    <mergeCell ref="G126:H126"/>
    <mergeCell ref="G289:H289"/>
    <mergeCell ref="I47:J47"/>
    <mergeCell ref="E251:Q251"/>
    <mergeCell ref="E318:F318"/>
    <mergeCell ref="I345:J345"/>
    <mergeCell ref="E383:F383"/>
    <mergeCell ref="K345:L345"/>
    <mergeCell ref="E177:F177"/>
    <mergeCell ref="Q318:Q321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G314:H314"/>
    <mergeCell ref="Q22:Q25"/>
    <mergeCell ref="I205:J205"/>
    <mergeCell ref="I376:J376"/>
    <mergeCell ref="E15:F15"/>
    <mergeCell ref="E86:F86"/>
    <mergeCell ref="G15:H15"/>
    <mergeCell ref="E191:F191"/>
    <mergeCell ref="E257:F257"/>
    <mergeCell ref="E178:F178"/>
    <mergeCell ref="Q86:Q89"/>
    <mergeCell ref="M340:N340"/>
    <mergeCell ref="I354:J354"/>
    <mergeCell ref="G305:H305"/>
    <mergeCell ref="E29:Q29"/>
    <mergeCell ref="B91:D91"/>
    <mergeCell ref="B389:D389"/>
    <mergeCell ref="B327:D327"/>
    <mergeCell ref="E144:F144"/>
    <mergeCell ref="E315:F315"/>
    <mergeCell ref="G144:H144"/>
    <mergeCell ref="G315:H315"/>
    <mergeCell ref="I315:J315"/>
    <mergeCell ref="I371:J371"/>
    <mergeCell ref="G442:H442"/>
    <mergeCell ref="I442:J442"/>
    <mergeCell ref="K371:L371"/>
    <mergeCell ref="I358:J358"/>
    <mergeCell ref="E396:F396"/>
    <mergeCell ref="K358:L358"/>
    <mergeCell ref="B385:D385"/>
    <mergeCell ref="O366:P366"/>
    <mergeCell ref="E267:F267"/>
    <mergeCell ref="I300:J300"/>
    <mergeCell ref="I335:J335"/>
    <mergeCell ref="E106:F106"/>
    <mergeCell ref="K201:L201"/>
    <mergeCell ref="B101:D101"/>
    <mergeCell ref="K335:L335"/>
    <mergeCell ref="E33:F33"/>
    <mergeCell ref="E204:F204"/>
    <mergeCell ref="M335:N335"/>
    <mergeCell ref="E269:F269"/>
    <mergeCell ref="Q288:Q291"/>
    <mergeCell ref="E440:F440"/>
    <mergeCell ref="Q348:Q351"/>
    <mergeCell ref="G8:H8"/>
    <mergeCell ref="Q440:Q443"/>
    <mergeCell ref="K399:L399"/>
    <mergeCell ref="M328:N328"/>
    <mergeCell ref="G437:H437"/>
    <mergeCell ref="E35:F35"/>
    <mergeCell ref="E262:F262"/>
    <mergeCell ref="G262:H262"/>
    <mergeCell ref="G308:H308"/>
    <mergeCell ref="G53:H53"/>
    <mergeCell ref="Q34:Q37"/>
    <mergeCell ref="B12:D15"/>
    <mergeCell ref="I351:J351"/>
    <mergeCell ref="E245:F245"/>
    <mergeCell ref="I289:J289"/>
    <mergeCell ref="B313:D313"/>
    <mergeCell ref="K351:L351"/>
    <mergeCell ref="B370:D373"/>
    <mergeCell ref="B33:D33"/>
    <mergeCell ref="E310:F310"/>
    <mergeCell ref="E405:Q405"/>
    <mergeCell ref="G310:H310"/>
    <mergeCell ref="I190:J190"/>
    <mergeCell ref="E30:F30"/>
    <mergeCell ref="G30:H30"/>
    <mergeCell ref="E17:Q17"/>
    <mergeCell ref="M317:N317"/>
    <mergeCell ref="E409:F409"/>
    <mergeCell ref="G290:H290"/>
    <mergeCell ref="K359:L359"/>
    <mergeCell ref="I290:J290"/>
    <mergeCell ref="B81:D81"/>
    <mergeCell ref="I417:J417"/>
    <mergeCell ref="M175:N175"/>
    <mergeCell ref="E341:F341"/>
    <mergeCell ref="E199:F199"/>
    <mergeCell ref="E255:F255"/>
    <mergeCell ref="E321:F321"/>
    <mergeCell ref="G150:H150"/>
    <mergeCell ref="G255:H255"/>
    <mergeCell ref="G321:H321"/>
    <mergeCell ref="M318:N318"/>
    <mergeCell ref="E242:F242"/>
    <mergeCell ref="E217:F217"/>
    <mergeCell ref="K348:L348"/>
    <mergeCell ref="G242:H242"/>
    <mergeCell ref="M348:N348"/>
    <mergeCell ref="E386:F386"/>
    <mergeCell ref="E21:F21"/>
    <mergeCell ref="E192:F192"/>
    <mergeCell ref="E263:F263"/>
    <mergeCell ref="G21:H21"/>
    <mergeCell ref="M347:N347"/>
    <mergeCell ref="M314:N314"/>
    <mergeCell ref="G379:H379"/>
    <mergeCell ref="I379:J379"/>
    <mergeCell ref="E129:F129"/>
    <mergeCell ref="I366:J366"/>
    <mergeCell ref="B157:D157"/>
    <mergeCell ref="E23:F23"/>
    <mergeCell ref="E387:F387"/>
    <mergeCell ref="G23:H23"/>
    <mergeCell ref="G145:H145"/>
    <mergeCell ref="B183:Q183"/>
    <mergeCell ref="I145:J145"/>
    <mergeCell ref="E181:F181"/>
    <mergeCell ref="G381:H381"/>
    <mergeCell ref="G181:H181"/>
    <mergeCell ref="B390:D393"/>
    <mergeCell ref="I210:J210"/>
    <mergeCell ref="I381:J381"/>
    <mergeCell ref="M201:N201"/>
    <mergeCell ref="G387:H387"/>
    <mergeCell ref="I443:J443"/>
    <mergeCell ref="E87:F87"/>
    <mergeCell ref="E395:Q395"/>
    <mergeCell ref="G147:H147"/>
    <mergeCell ref="G174:H174"/>
    <mergeCell ref="I147:J147"/>
    <mergeCell ref="I203:J203"/>
    <mergeCell ref="G245:H245"/>
    <mergeCell ref="K203:L203"/>
    <mergeCell ref="I301:J301"/>
    <mergeCell ref="M203:N203"/>
    <mergeCell ref="I420:J420"/>
    <mergeCell ref="K178:L178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E397:F397"/>
    <mergeCell ref="G397:H397"/>
    <mergeCell ref="Q276:Q279"/>
    <mergeCell ref="E36:F36"/>
    <mergeCell ref="G386:H386"/>
    <mergeCell ref="M198:N198"/>
    <mergeCell ref="E334:F334"/>
    <mergeCell ref="G334:H334"/>
    <mergeCell ref="B125:D125"/>
    <mergeCell ref="E113:F113"/>
    <mergeCell ref="B185:D185"/>
    <mergeCell ref="E221:Q221"/>
    <mergeCell ref="O358:P358"/>
    <mergeCell ref="B323:D323"/>
    <mergeCell ref="E115:F115"/>
    <mergeCell ref="G44:H44"/>
    <mergeCell ref="B105:D105"/>
    <mergeCell ref="B43:D43"/>
    <mergeCell ref="B246:D249"/>
    <mergeCell ref="G311:H311"/>
    <mergeCell ref="E102:F102"/>
    <mergeCell ref="B338:D341"/>
    <mergeCell ref="B347:D347"/>
    <mergeCell ref="G102:H102"/>
    <mergeCell ref="I367:J367"/>
    <mergeCell ref="K367:L367"/>
    <mergeCell ref="E400:F400"/>
    <mergeCell ref="E2:Q2"/>
    <mergeCell ref="K354:L354"/>
    <mergeCell ref="I304:J304"/>
    <mergeCell ref="B405:D405"/>
    <mergeCell ref="I369:J369"/>
    <mergeCell ref="K369:L369"/>
    <mergeCell ref="E127:F127"/>
    <mergeCell ref="B147:D147"/>
    <mergeCell ref="G40:H40"/>
    <mergeCell ref="E436:F436"/>
    <mergeCell ref="K349:L349"/>
    <mergeCell ref="E433:F433"/>
    <mergeCell ref="M178:N178"/>
    <mergeCell ref="G191:H191"/>
    <mergeCell ref="M349:N349"/>
    <mergeCell ref="E202:F202"/>
    <mergeCell ref="G258:H258"/>
    <mergeCell ref="Q202:Q205"/>
    <mergeCell ref="E291:F291"/>
    <mergeCell ref="B106:D109"/>
    <mergeCell ref="Q226:Q229"/>
    <mergeCell ref="E266:F266"/>
    <mergeCell ref="G24:H24"/>
    <mergeCell ref="G266:H266"/>
    <mergeCell ref="I24:J24"/>
    <mergeCell ref="E431:F431"/>
    <mergeCell ref="E389:F389"/>
    <mergeCell ref="I211:J211"/>
    <mergeCell ref="Q266:Q269"/>
    <mergeCell ref="B173:D173"/>
    <mergeCell ref="K211:L211"/>
    <mergeCell ref="G309:H309"/>
    <mergeCell ref="E209:Q209"/>
    <mergeCell ref="B271:D271"/>
    <mergeCell ref="B75:D75"/>
    <mergeCell ref="I309:J309"/>
    <mergeCell ref="B328:D331"/>
    <mergeCell ref="G88:H88"/>
    <mergeCell ref="G259:H259"/>
    <mergeCell ref="K382:L382"/>
    <mergeCell ref="I148:J148"/>
    <mergeCell ref="G324:H324"/>
    <mergeCell ref="I324:J324"/>
    <mergeCell ref="I311:J311"/>
    <mergeCell ref="I19:J19"/>
    <mergeCell ref="K317:L317"/>
    <mergeCell ref="B39:D39"/>
    <mergeCell ref="E407:F407"/>
    <mergeCell ref="M181:N181"/>
    <mergeCell ref="I319:J319"/>
    <mergeCell ref="K214:L214"/>
    <mergeCell ref="K319:L319"/>
    <mergeCell ref="E213:F213"/>
    <mergeCell ref="E357:F357"/>
    <mergeCell ref="E151:F151"/>
    <mergeCell ref="E344:F344"/>
    <mergeCell ref="G400:H400"/>
    <mergeCell ref="E52:F52"/>
    <mergeCell ref="E123:F123"/>
    <mergeCell ref="G211:H211"/>
    <mergeCell ref="E150:F150"/>
    <mergeCell ref="E421:F421"/>
    <mergeCell ref="G179:H179"/>
    <mergeCell ref="E44:F44"/>
    <mergeCell ref="I179:J179"/>
    <mergeCell ref="E215:F215"/>
    <mergeCell ref="M334:N334"/>
    <mergeCell ref="E337:F337"/>
    <mergeCell ref="G337:H337"/>
    <mergeCell ref="I337:J337"/>
    <mergeCell ref="E373:F373"/>
    <mergeCell ref="E402:F402"/>
    <mergeCell ref="G402:H402"/>
    <mergeCell ref="G141:H141"/>
    <mergeCell ref="B255:D255"/>
    <mergeCell ref="E103:F103"/>
    <mergeCell ref="G377:H377"/>
    <mergeCell ref="M339:N339"/>
    <mergeCell ref="G103:H103"/>
    <mergeCell ref="G37:H37"/>
    <mergeCell ref="E279:F279"/>
    <mergeCell ref="E339:F339"/>
    <mergeCell ref="E3:Q3"/>
    <mergeCell ref="I37:J37"/>
    <mergeCell ref="B65:D65"/>
    <mergeCell ref="G339:H339"/>
    <mergeCell ref="Q358:Q361"/>
    <mergeCell ref="B56:D59"/>
    <mergeCell ref="I377:J377"/>
    <mergeCell ref="E118:F118"/>
    <mergeCell ref="G401:H401"/>
    <mergeCell ref="I401:J401"/>
    <mergeCell ref="E412:F412"/>
    <mergeCell ref="E437:F437"/>
    <mergeCell ref="E422:F422"/>
    <mergeCell ref="G416:H416"/>
    <mergeCell ref="E353:Q353"/>
    <mergeCell ref="B415:D415"/>
    <mergeCell ref="K199:L199"/>
    <mergeCell ref="G210:H210"/>
    <mergeCell ref="K370:L370"/>
    <mergeCell ref="M199:N199"/>
    <mergeCell ref="G403:H403"/>
    <mergeCell ref="I441:J441"/>
    <mergeCell ref="I403:J403"/>
    <mergeCell ref="E303:Q303"/>
    <mergeCell ref="E226:F226"/>
    <mergeCell ref="B221:D221"/>
    <mergeCell ref="M217:N217"/>
    <mergeCell ref="E57:F57"/>
    <mergeCell ref="E228:F228"/>
    <mergeCell ref="I249:J249"/>
    <mergeCell ref="I338:J338"/>
    <mergeCell ref="E355:F355"/>
    <mergeCell ref="E330:F330"/>
    <mergeCell ref="E134:F134"/>
    <mergeCell ref="G63:H63"/>
    <mergeCell ref="E243:F243"/>
    <mergeCell ref="G134:H134"/>
    <mergeCell ref="E268:F268"/>
    <mergeCell ref="E305:F305"/>
    <mergeCell ref="G330:H330"/>
    <mergeCell ref="Q178:Q181"/>
    <mergeCell ref="B178:D181"/>
    <mergeCell ref="B34:D37"/>
    <mergeCell ref="K202:L202"/>
    <mergeCell ref="E96:F96"/>
    <mergeCell ref="K373:L373"/>
    <mergeCell ref="M202:N202"/>
    <mergeCell ref="M373:N373"/>
    <mergeCell ref="E307:F307"/>
    <mergeCell ref="G52:H52"/>
    <mergeCell ref="G350:H350"/>
    <mergeCell ref="G421:H421"/>
    <mergeCell ref="I350:J350"/>
    <mergeCell ref="E98:F98"/>
    <mergeCell ref="B337:D337"/>
    <mergeCell ref="G396:H396"/>
    <mergeCell ref="I325:J325"/>
    <mergeCell ref="E165:F165"/>
    <mergeCell ref="G390:H390"/>
    <mergeCell ref="K325:L325"/>
    <mergeCell ref="I396:J396"/>
    <mergeCell ref="I390:J390"/>
    <mergeCell ref="E140:F140"/>
    <mergeCell ref="E283:Q283"/>
    <mergeCell ref="G327:H327"/>
    <mergeCell ref="I389:J389"/>
    <mergeCell ref="K318:L318"/>
    <mergeCell ref="I327:J327"/>
    <mergeCell ref="K389:L389"/>
    <mergeCell ref="K383:L383"/>
    <mergeCell ref="B202:D205"/>
    <mergeCell ref="B400:D403"/>
    <mergeCell ref="I22:J22"/>
    <mergeCell ref="G320:H320"/>
    <mergeCell ref="M370:N370"/>
    <mergeCell ref="B55:D55"/>
    <mergeCell ref="I391:J391"/>
    <mergeCell ref="K320:L320"/>
    <mergeCell ref="G187:H187"/>
    <mergeCell ref="M320:N320"/>
    <mergeCell ref="E423:F423"/>
    <mergeCell ref="E300:F300"/>
    <mergeCell ref="G180:H180"/>
    <mergeCell ref="E360:F360"/>
    <mergeCell ref="E293:Q293"/>
    <mergeCell ref="E45:F45"/>
    <mergeCell ref="I180:J180"/>
    <mergeCell ref="E216:F216"/>
    <mergeCell ref="G45:H45"/>
    <mergeCell ref="G216:H216"/>
    <mergeCell ref="M213:N213"/>
    <mergeCell ref="E287:F287"/>
    <mergeCell ref="B7:D7"/>
    <mergeCell ref="B365:D365"/>
    <mergeCell ref="G55:H55"/>
    <mergeCell ref="E392:F392"/>
    <mergeCell ref="B121:D121"/>
    <mergeCell ref="K386:L386"/>
    <mergeCell ref="G109:H109"/>
    <mergeCell ref="B357:D357"/>
    <mergeCell ref="G47:H47"/>
    <mergeCell ref="E345:F345"/>
    <mergeCell ref="B71:D71"/>
    <mergeCell ref="G345:H345"/>
    <mergeCell ref="B307:D307"/>
    <mergeCell ref="B429:D429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Guts</t>
        </is>
      </c>
      <c r="I10" s="48" t="inlineStr">
        <is>
          <t>Timid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No Guard</t>
        </is>
      </c>
      <c r="I20" s="48" t="inlineStr">
        <is>
          <t>Modest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Adamant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Adamant</t>
        </is>
      </c>
      <c r="F72" s="48" t="inlineStr">
        <is>
          <t>Swift Swim</t>
        </is>
      </c>
      <c r="G72" s="48" t="inlineStr">
        <is>
          <t>Modest</t>
        </is>
      </c>
      <c r="H72" s="48" t="inlineStr">
        <is>
          <t>Gluttony</t>
        </is>
      </c>
      <c r="I72" s="48" t="inlineStr">
        <is>
          <t>Adamant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Pressure</t>
        </is>
      </c>
      <c r="G92" s="48" t="inlineStr">
        <is>
          <t>Timid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Rain Dish</t>
        </is>
      </c>
      <c r="G102" s="48" t="inlineStr">
        <is>
          <t>Modest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Rain Dish</t>
        </is>
      </c>
      <c r="G112" s="48" t="inlineStr">
        <is>
          <t>Adamant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Filter</t>
        </is>
      </c>
      <c r="G132" s="48" t="inlineStr">
        <is>
          <t>Adamant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Modest</t>
        </is>
      </c>
      <c r="F162" s="48" t="inlineStr">
        <is>
          <t>Gluttony</t>
        </is>
      </c>
      <c r="G162" s="48" t="inlineStr">
        <is>
          <t>Adamant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Adamant</t>
        </is>
      </c>
      <c r="F172" s="48" t="inlineStr">
        <is>
          <t>Huge Power</t>
        </is>
      </c>
      <c r="G172" s="48" t="inlineStr">
        <is>
          <t>Adamant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Calm</t>
        </is>
      </c>
      <c r="F182" s="48" t="inlineStr">
        <is>
          <t>Tinted Lens</t>
        </is>
      </c>
      <c r="G182" s="48" t="inlineStr">
        <is>
          <t>Modest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Adamant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Inner Focus</t>
        </is>
      </c>
      <c r="G214" s="48" t="inlineStr">
        <is>
          <t>Adamant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Modest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Modest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Modest</t>
        </is>
      </c>
      <c r="F246" s="48" t="inlineStr">
        <is>
          <t>Magnet Pull</t>
        </is>
      </c>
      <c r="G246" s="48" t="inlineStr">
        <is>
          <t>Modest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Modest</t>
        </is>
      </c>
      <c r="F266" s="48" t="inlineStr">
        <is>
          <t>Magma Armor</t>
        </is>
      </c>
      <c r="G266" s="48" t="inlineStr">
        <is>
          <t>Modest</t>
        </is>
      </c>
      <c r="H266" s="48" t="inlineStr">
        <is>
          <t>Gluttony</t>
        </is>
      </c>
      <c r="I266" s="48" t="inlineStr">
        <is>
          <t>Timid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Swift Swim</t>
        </is>
      </c>
      <c r="G276" s="48" t="inlineStr">
        <is>
          <t>Modest</t>
        </is>
      </c>
      <c r="H276" s="48" t="inlineStr">
        <is>
          <t>Magma Armor</t>
        </is>
      </c>
      <c r="I276" s="48" t="inlineStr">
        <is>
          <t>Adamant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Gluttony</t>
        </is>
      </c>
      <c r="G286" s="48" t="inlineStr">
        <is>
          <t>Modest</t>
        </is>
      </c>
      <c r="H286" s="48" t="inlineStr">
        <is>
          <t>Swift Swim</t>
        </is>
      </c>
      <c r="I286" s="48" t="inlineStr">
        <is>
          <t>Adamant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Rain Dish</t>
        </is>
      </c>
      <c r="G296" s="48" t="inlineStr">
        <is>
          <t>Adamant</t>
        </is>
      </c>
      <c r="H296" s="48" t="inlineStr">
        <is>
          <t>Pressure</t>
        </is>
      </c>
      <c r="I296" s="48" t="inlineStr">
        <is>
          <t>Modest</t>
        </is>
      </c>
      <c r="J296" s="48" t="inlineStr">
        <is>
          <t>Rain Dish</t>
        </is>
      </c>
      <c r="K296" s="48" t="inlineStr">
        <is>
          <t>Adamant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Modest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Swift Swim</t>
        </is>
      </c>
      <c r="G316" s="48" t="inlineStr">
        <is>
          <t>Adamant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Timid</t>
        </is>
      </c>
      <c r="F326" s="48" t="inlineStr">
        <is>
          <t>Plus</t>
        </is>
      </c>
      <c r="G326" s="48" t="inlineStr">
        <is>
          <t>Timid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Aftermath</t>
        </is>
      </c>
      <c r="G346" s="48" t="inlineStr">
        <is>
          <t>Timid</t>
        </is>
      </c>
      <c r="H346" s="48" t="inlineStr">
        <is>
          <t>Aftermath</t>
        </is>
      </c>
      <c r="I346" s="48" t="inlineStr">
        <is>
          <t>Modest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Modest</t>
        </is>
      </c>
      <c r="H356" s="48" t="inlineStr">
        <is>
          <t>Magnet Pull</t>
        </is>
      </c>
      <c r="I356" s="48" t="inlineStr">
        <is>
          <t>Timid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Modest</t>
        </is>
      </c>
      <c r="F366" s="48" t="inlineStr">
        <is>
          <t>Lightning Rod</t>
        </is>
      </c>
      <c r="G366" s="48" t="inlineStr">
        <is>
          <t>Timid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Timid</t>
        </is>
      </c>
      <c r="F376" s="48" t="inlineStr">
        <is>
          <t>Minus</t>
        </is>
      </c>
      <c r="G376" s="48" t="inlineStr">
        <is>
          <t>Timid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Gluttony</t>
        </is>
      </c>
      <c r="G386" s="48" t="inlineStr">
        <is>
          <t>Modest</t>
        </is>
      </c>
      <c r="H386" s="48" t="inlineStr">
        <is>
          <t>Magma Armor</t>
        </is>
      </c>
      <c r="I386" s="48" t="inlineStr">
        <is>
          <t>Timid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Swift Swim</t>
        </is>
      </c>
      <c r="G396" s="48" t="inlineStr">
        <is>
          <t>Modest</t>
        </is>
      </c>
      <c r="H396" s="48" t="inlineStr">
        <is>
          <t>Magma Armor</t>
        </is>
      </c>
      <c r="I396" s="48" t="inlineStr">
        <is>
          <t>Adamant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Modest</t>
        </is>
      </c>
      <c r="F406" s="48" t="inlineStr">
        <is>
          <t>Gluttony</t>
        </is>
      </c>
      <c r="G406" s="48" t="inlineStr">
        <is>
          <t>Modest</t>
        </is>
      </c>
      <c r="H406" s="48" t="inlineStr">
        <is>
          <t>Swift Swim</t>
        </is>
      </c>
      <c r="I406" s="48" t="inlineStr">
        <is>
          <t>Adamant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Adamant</t>
        </is>
      </c>
      <c r="F416" s="48" t="inlineStr">
        <is>
          <t>Rock Head</t>
        </is>
      </c>
      <c r="G416" s="48" t="inlineStr">
        <is>
          <t>Modest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Gluttony</t>
        </is>
      </c>
      <c r="G428" s="48" t="inlineStr">
        <is>
          <t>Adamant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Cute Charm</t>
        </is>
      </c>
      <c r="G438" s="48" t="inlineStr">
        <is>
          <t>Adamant</t>
        </is>
      </c>
      <c r="H438" s="48" t="inlineStr">
        <is>
          <t>Poison Heal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Modest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Adamant</t>
        </is>
      </c>
      <c r="F460" s="48" t="inlineStr">
        <is>
          <t>Poison Heal</t>
        </is>
      </c>
      <c r="G460" s="48" t="inlineStr">
        <is>
          <t>Modest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Modest</t>
        </is>
      </c>
      <c r="F470" s="48" t="inlineStr">
        <is>
          <t>Oblivious</t>
        </is>
      </c>
      <c r="G470" s="48" t="inlineStr">
        <is>
          <t>Modest</t>
        </is>
      </c>
      <c r="H470" s="48" t="inlineStr">
        <is>
          <t>Chlorophyll</t>
        </is>
      </c>
      <c r="I470" s="48" t="inlineStr">
        <is>
          <t>Modest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Modest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Adamant</t>
        </is>
      </c>
      <c r="F492" s="48" t="inlineStr">
        <is>
          <t>Rock Head</t>
        </is>
      </c>
      <c r="G492" s="48" t="inlineStr">
        <is>
          <t>Adamant</t>
        </is>
      </c>
      <c r="H492" s="48" t="inlineStr">
        <is>
          <t>Solid Rock</t>
        </is>
      </c>
      <c r="I492" s="48" t="inlineStr">
        <is>
          <t>Adamant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Adamant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Adamant</t>
        </is>
      </c>
      <c r="F512" s="48" t="inlineStr">
        <is>
          <t>Cute Charm</t>
        </is>
      </c>
      <c r="G512" s="48" t="inlineStr">
        <is>
          <t>Adamant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Adamant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Adamant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Adamant</t>
        </is>
      </c>
      <c r="F544" s="48" t="inlineStr">
        <is>
          <t>Guts</t>
        </is>
      </c>
      <c r="G544" s="48" t="inlineStr">
        <is>
          <t>Adamant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Guts</t>
        </is>
      </c>
      <c r="G556" s="48" t="inlineStr">
        <is>
          <t>Modest</t>
        </is>
      </c>
      <c r="H556" s="48" t="inlineStr">
        <is>
          <t>Unburden</t>
        </is>
      </c>
      <c r="I556" s="48" t="inlineStr">
        <is>
          <t>Jolly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Adamant</t>
        </is>
      </c>
      <c r="F576" s="48" t="inlineStr">
        <is>
          <t>Natural Cure</t>
        </is>
      </c>
      <c r="G576" s="48" t="inlineStr">
        <is>
          <t>Modest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Trace</t>
        </is>
      </c>
      <c r="G588" s="48" t="inlineStr">
        <is>
          <t>Jolly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Clear Body</t>
        </is>
      </c>
      <c r="G598" s="48" t="inlineStr">
        <is>
          <t>Modest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Modest</t>
        </is>
      </c>
      <c r="F618" s="48" t="inlineStr">
        <is>
          <t>Magic Guard</t>
        </is>
      </c>
      <c r="G618" s="48" t="inlineStr">
        <is>
          <t>Adamant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Modest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Adamant</t>
        </is>
      </c>
      <c r="F638" s="48" t="inlineStr">
        <is>
          <t>Clear Body</t>
        </is>
      </c>
      <c r="G638" s="48" t="inlineStr">
        <is>
          <t>Modest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Adamant</t>
        </is>
      </c>
      <c r="F650" s="48" t="inlineStr">
        <is>
          <t>Rock Head</t>
        </is>
      </c>
      <c r="G650" s="48" t="inlineStr">
        <is>
          <t>Timid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Adamant</t>
        </is>
      </c>
      <c r="F660" s="48" t="inlineStr">
        <is>
          <t>Intimidate</t>
        </is>
      </c>
      <c r="G660" s="48" t="inlineStr">
        <is>
          <t>Timid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Adamant</t>
        </is>
      </c>
      <c r="F670" s="48" t="inlineStr">
        <is>
          <t>Clear Body</t>
        </is>
      </c>
      <c r="G670" s="48" t="inlineStr">
        <is>
          <t>Adamant</t>
        </is>
      </c>
      <c r="H670" s="48" t="inlineStr">
        <is>
          <t>Pure Power</t>
        </is>
      </c>
      <c r="I670" s="48" t="inlineStr">
        <is>
          <t>Jolly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Modest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Gluttony</t>
        </is>
      </c>
      <c r="G704" s="48" t="inlineStr">
        <is>
          <t>Adamant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Modest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Modest</t>
        </is>
      </c>
      <c r="F724" s="48" t="inlineStr">
        <is>
          <t>Tinted Lens</t>
        </is>
      </c>
      <c r="G724" s="48" t="inlineStr">
        <is>
          <t>Modest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Adamant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Adamant</t>
        </is>
      </c>
      <c r="F744" s="48" t="inlineStr">
        <is>
          <t>Scrappy</t>
        </is>
      </c>
      <c r="G744" s="48" t="inlineStr">
        <is>
          <t>Adamant</t>
        </is>
      </c>
      <c r="H744" s="48" t="inlineStr">
        <is>
          <t>Gluttony</t>
        </is>
      </c>
      <c r="I744" s="48" t="inlineStr">
        <is>
          <t>Adamant</t>
        </is>
      </c>
      <c r="J744" s="48" t="inlineStr">
        <is>
          <t>Rock Head</t>
        </is>
      </c>
      <c r="K744" s="48" t="inlineStr">
        <is>
          <t>Adamant</t>
        </is>
      </c>
      <c r="L744" s="48" t="inlineStr">
        <is>
          <t>Quick Feet</t>
        </is>
      </c>
      <c r="M744" s="48" t="inlineStr">
        <is>
          <t>Adamant</t>
        </is>
      </c>
      <c r="N744" s="48" t="inlineStr">
        <is>
          <t>Guts</t>
        </is>
      </c>
      <c r="O744" s="48" t="inlineStr">
        <is>
          <t>Adamant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Modest</t>
        </is>
      </c>
      <c r="F754" s="48" t="inlineStr">
        <is>
          <t>Gluttony</t>
        </is>
      </c>
      <c r="G754" s="48" t="inlineStr">
        <is>
          <t>Adamant</t>
        </is>
      </c>
      <c r="H754" s="48" t="inlineStr">
        <is>
          <t>Poison Heal</t>
        </is>
      </c>
      <c r="I754" s="48" t="inlineStr">
        <is>
          <t>Adamant</t>
        </is>
      </c>
      <c r="J754" s="48" t="inlineStr">
        <is>
          <t>Huge Power</t>
        </is>
      </c>
      <c r="K754" s="48" t="inlineStr">
        <is>
          <t>Modest</t>
        </is>
      </c>
      <c r="L754" s="48" t="inlineStr">
        <is>
          <t>Natural Cure</t>
        </is>
      </c>
      <c r="M754" s="48" t="inlineStr">
        <is>
          <t>Adamant</t>
        </is>
      </c>
      <c r="N754" s="48" t="inlineStr">
        <is>
          <t>Cute Charm</t>
        </is>
      </c>
      <c r="O754" s="48" t="inlineStr">
        <is>
          <t>Adamant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Adamant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Adamant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Adamant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Thick Fat</t>
        </is>
      </c>
      <c r="G798" s="48" t="inlineStr">
        <is>
          <t>Adamant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Modest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Pressure</t>
        </is>
      </c>
      <c r="G820" s="48" t="inlineStr">
        <is>
          <t>Modest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Adamant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Modest</t>
        </is>
      </c>
      <c r="F852" s="48" t="inlineStr">
        <is>
          <t>Tinted Lens</t>
        </is>
      </c>
      <c r="G852" s="48" t="inlineStr">
        <is>
          <t>Adamant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Tinted Lens</t>
        </is>
      </c>
      <c r="G864" s="48" t="inlineStr">
        <is>
          <t>Modest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Gluttony</t>
        </is>
      </c>
      <c r="G874" s="48" t="inlineStr">
        <is>
          <t>Impish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Adamant</t>
        </is>
      </c>
      <c r="F884" s="48" t="inlineStr">
        <is>
          <t>Lightning Rod</t>
        </is>
      </c>
      <c r="G884" s="48" t="inlineStr">
        <is>
          <t>Timid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Timid</t>
        </is>
      </c>
      <c r="F894" s="48" t="inlineStr">
        <is>
          <t>Aftermath</t>
        </is>
      </c>
      <c r="G894" s="48" t="inlineStr">
        <is>
          <t>Modest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Naughty</t>
        </is>
      </c>
      <c r="F904" s="48" t="inlineStr">
        <is>
          <t>Pure Power</t>
        </is>
      </c>
      <c r="G904" s="48" t="inlineStr">
        <is>
          <t>Naughty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Hasty</t>
        </is>
      </c>
      <c r="F914" s="48" t="inlineStr">
        <is>
          <t>Aftermath</t>
        </is>
      </c>
      <c r="G914" s="48" t="inlineStr">
        <is>
          <t>Modest</t>
        </is>
      </c>
      <c r="H914" s="48" t="inlineStr">
        <is>
          <t>Lightning Rod</t>
        </is>
      </c>
      <c r="I914" s="48" t="inlineStr">
        <is>
          <t>Modest</t>
        </is>
      </c>
      <c r="J914" s="48" t="inlineStr">
        <is>
          <t>Magnet Pull</t>
        </is>
      </c>
      <c r="K914" s="48" t="inlineStr">
        <is>
          <t>Timid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Lonely</t>
        </is>
      </c>
      <c r="F10" s="48" t="inlineStr">
        <is>
          <t>Levitate</t>
        </is>
      </c>
      <c r="G10" s="48" t="inlineStr">
        <is>
          <t>Adamant</t>
        </is>
      </c>
      <c r="H10" s="48" t="inlineStr">
        <is>
          <t>Rough Skin</t>
        </is>
      </c>
      <c r="I10" s="48" t="inlineStr">
        <is>
          <t>Lonely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Rough Skin</t>
        </is>
      </c>
      <c r="G20" s="48" t="inlineStr">
        <is>
          <t>Naughty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Guts</t>
        </is>
      </c>
      <c r="G40" s="48" t="inlineStr">
        <is>
          <t>Adamant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Oblivious</t>
        </is>
      </c>
      <c r="I50" s="48" t="inlineStr">
        <is>
          <t>Modest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Rough Skin</t>
        </is>
      </c>
      <c r="G60" s="48" t="inlineStr">
        <is>
          <t>Adamant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Huge Power</t>
        </is>
      </c>
      <c r="G70" s="48" t="inlineStr">
        <is>
          <t>Modest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Modest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Adamant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Adamant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Modest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Rough Skin</t>
        </is>
      </c>
      <c r="G130" s="48" t="inlineStr">
        <is>
          <t>Lonely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Poison Heal</t>
        </is>
      </c>
      <c r="G140" s="48" t="inlineStr">
        <is>
          <t>Adamant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Adamant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Adamant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Naughty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Adamant</t>
        </is>
      </c>
      <c r="F180" s="48" t="inlineStr">
        <is>
          <t>Guts</t>
        </is>
      </c>
      <c r="G180" s="48" t="inlineStr">
        <is>
          <t>Adamant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Modest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Huge Power</t>
        </is>
      </c>
      <c r="G200" s="48" t="inlineStr">
        <is>
          <t>Adamant</t>
        </is>
      </c>
      <c r="H200" s="48" t="inlineStr">
        <is>
          <t>Poison Heal</t>
        </is>
      </c>
      <c r="I200" s="48" t="inlineStr">
        <is>
          <t>Modest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Modest</t>
        </is>
      </c>
      <c r="F210" s="48" t="inlineStr">
        <is>
          <t>Lightning Rod</t>
        </is>
      </c>
      <c r="G210" s="48" t="inlineStr">
        <is>
          <t>Adamant</t>
        </is>
      </c>
      <c r="H210" s="48" t="inlineStr">
        <is>
          <t>Pressure</t>
        </is>
      </c>
      <c r="I210" s="48" t="inlineStr">
        <is>
          <t>Adamant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Modest</t>
        </is>
      </c>
      <c r="F222" s="48" t="inlineStr">
        <is>
          <t>Oblivious</t>
        </is>
      </c>
      <c r="G222" s="48" t="inlineStr">
        <is>
          <t>Adamant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Oblivious</t>
        </is>
      </c>
      <c r="G232" s="48" t="inlineStr">
        <is>
          <t>Modest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Adamant</t>
        </is>
      </c>
      <c r="F242" s="48" t="inlineStr">
        <is>
          <t>Guts</t>
        </is>
      </c>
      <c r="G242" s="48" t="inlineStr">
        <is>
          <t>Modest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Adamant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Poison Heal</t>
        </is>
      </c>
      <c r="G262" s="48" t="inlineStr">
        <is>
          <t>Modest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Rock Head</t>
        </is>
      </c>
      <c r="G272" s="48" t="inlineStr">
        <is>
          <t>Adamant</t>
        </is>
      </c>
      <c r="H272" s="48" t="inlineStr">
        <is>
          <t>Rock Head</t>
        </is>
      </c>
      <c r="I272" s="48" t="inlineStr">
        <is>
          <t>Adamant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Filter</t>
        </is>
      </c>
      <c r="G284" s="48" t="inlineStr">
        <is>
          <t>Adamant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Adamant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Naughty</t>
        </is>
      </c>
      <c r="F314" s="48" t="inlineStr">
        <is>
          <t>Levitate</t>
        </is>
      </c>
      <c r="G314" s="48" t="inlineStr">
        <is>
          <t>Naughty</t>
        </is>
      </c>
      <c r="H314" s="48" t="inlineStr">
        <is>
          <t>Levitate</t>
        </is>
      </c>
      <c r="I314" s="48" t="inlineStr">
        <is>
          <t>Naughty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Levitate</t>
        </is>
      </c>
      <c r="G324" s="48" t="inlineStr">
        <is>
          <t>Adamant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Adamant</t>
        </is>
      </c>
      <c r="F334" s="48" t="inlineStr">
        <is>
          <t>Levitate</t>
        </is>
      </c>
      <c r="G334" s="48" t="inlineStr">
        <is>
          <t>Adamant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Mild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Adamant</t>
        </is>
      </c>
      <c r="F354" s="48" t="inlineStr">
        <is>
          <t>Huge Power</t>
        </is>
      </c>
      <c r="G354" s="48" t="inlineStr">
        <is>
          <t>Modest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Adamant</t>
        </is>
      </c>
      <c r="F364" s="48" t="inlineStr">
        <is>
          <t>Tangled Feet</t>
        </is>
      </c>
      <c r="G364" s="48" t="inlineStr">
        <is>
          <t>Adamant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Adamant</t>
        </is>
      </c>
      <c r="F374" s="48" t="inlineStr">
        <is>
          <t>Rock Head</t>
        </is>
      </c>
      <c r="G374" s="48" t="inlineStr">
        <is>
          <t>Adamant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Swift Swim</t>
        </is>
      </c>
      <c r="G386" s="48" t="inlineStr">
        <is>
          <t>Adamant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Magma Armor</t>
        </is>
      </c>
      <c r="G396" s="48" t="inlineStr">
        <is>
          <t>Modest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Adamant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Modest</t>
        </is>
      </c>
      <c r="F416" s="48" t="inlineStr">
        <is>
          <t>Swift Swim</t>
        </is>
      </c>
      <c r="G416" s="48" t="inlineStr">
        <is>
          <t>Adamant</t>
        </is>
      </c>
      <c r="H416" s="48" t="inlineStr">
        <is>
          <t>Swift Swim</t>
        </is>
      </c>
      <c r="I416" s="48" t="inlineStr">
        <is>
          <t>Adamant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Adamant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Adamant</t>
        </is>
      </c>
      <c r="F436" s="48" t="inlineStr">
        <is>
          <t>Rock Head</t>
        </is>
      </c>
      <c r="G436" s="48" t="inlineStr">
        <is>
          <t>Adamant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Adamant</t>
        </is>
      </c>
      <c r="F446" s="48" t="inlineStr">
        <is>
          <t>Rock Head</t>
        </is>
      </c>
      <c r="G446" s="48" t="inlineStr">
        <is>
          <t>Modest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Huge Power</t>
        </is>
      </c>
      <c r="G456" s="48" t="inlineStr">
        <is>
          <t>Modest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Adamant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Adamant</t>
        </is>
      </c>
      <c r="F476" s="48" t="inlineStr">
        <is>
          <t>Rough Skin</t>
        </is>
      </c>
      <c r="G476" s="48" t="inlineStr">
        <is>
          <t>Adamant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Adamant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Modest</t>
        </is>
      </c>
      <c r="F496" s="48" t="inlineStr">
        <is>
          <t>Natural Cure</t>
        </is>
      </c>
      <c r="G496" s="48" t="inlineStr">
        <is>
          <t>Adamant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Modest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Adamant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Adamant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Adamant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Adamant</t>
        </is>
      </c>
      <c r="F558" s="48" t="inlineStr">
        <is>
          <t>Pure Power</t>
        </is>
      </c>
      <c r="G558" s="48" t="inlineStr">
        <is>
          <t>Adamant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Modest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Modest</t>
        </is>
      </c>
      <c r="F578" s="48" t="inlineStr">
        <is>
          <t>Oblivious</t>
        </is>
      </c>
      <c r="G578" s="48" t="inlineStr">
        <is>
          <t>Adamant</t>
        </is>
      </c>
      <c r="H578" s="48" t="inlineStr">
        <is>
          <t>Quick Feet</t>
        </is>
      </c>
      <c r="I578" s="48" t="inlineStr">
        <is>
          <t>Modest</t>
        </is>
      </c>
      <c r="J578" s="48" t="inlineStr">
        <is>
          <t>Oblivious</t>
        </is>
      </c>
      <c r="K578" s="48" t="inlineStr">
        <is>
          <t>Adamant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Adamant</t>
        </is>
      </c>
      <c r="F588" s="48" t="inlineStr">
        <is>
          <t>Intimidate</t>
        </is>
      </c>
      <c r="G588" s="48" t="inlineStr">
        <is>
          <t>Adamant</t>
        </is>
      </c>
      <c r="H588" s="48" t="inlineStr">
        <is>
          <t>Inner Focus</t>
        </is>
      </c>
      <c r="I588" s="48" t="inlineStr">
        <is>
          <t>Modest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Adamant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Adamant</t>
        </is>
      </c>
      <c r="F610" s="48" t="inlineStr">
        <is>
          <t>Poison Heal</t>
        </is>
      </c>
      <c r="G610" s="48" t="inlineStr">
        <is>
          <t>Modest</t>
        </is>
      </c>
      <c r="H610" s="48" t="inlineStr">
        <is>
          <t>Chlorophyll</t>
        </is>
      </c>
      <c r="I610" s="48" t="inlineStr">
        <is>
          <t>Adamant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Rock Head</t>
        </is>
      </c>
      <c r="G620" s="48" t="inlineStr">
        <is>
          <t>Adamant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Adamant</t>
        </is>
      </c>
      <c r="F630" s="48" t="inlineStr">
        <is>
          <t>Gluttony</t>
        </is>
      </c>
      <c r="G630" s="48" t="inlineStr">
        <is>
          <t>Adamant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Adamant</t>
        </is>
      </c>
      <c r="F640" s="48" t="inlineStr">
        <is>
          <t>Quick Feet</t>
        </is>
      </c>
      <c r="G640" s="48" t="inlineStr">
        <is>
          <t>Modest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Modest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Adamant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Modest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Levitate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Adamant</t>
        </is>
      </c>
      <c r="F714" s="48" t="inlineStr">
        <is>
          <t>Levitate</t>
        </is>
      </c>
      <c r="G714" s="48" t="inlineStr">
        <is>
          <t>Modest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Modest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Adamant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Adamant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Adamant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Adamant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Modest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Adamant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Modest</t>
        </is>
      </c>
      <c r="F832" s="48" t="inlineStr">
        <is>
          <t>Oblivious</t>
        </is>
      </c>
      <c r="G832" s="48" t="inlineStr">
        <is>
          <t>Adamant</t>
        </is>
      </c>
      <c r="H832" s="48" t="inlineStr">
        <is>
          <t>Intimidate</t>
        </is>
      </c>
      <c r="I832" s="48" t="inlineStr">
        <is>
          <t>Adamant</t>
        </is>
      </c>
      <c r="J832" s="48" t="inlineStr">
        <is>
          <t>Inner Focus</t>
        </is>
      </c>
      <c r="K832" s="48" t="inlineStr">
        <is>
          <t>Modest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Intimidate</t>
        </is>
      </c>
      <c r="G842" s="48" t="inlineStr">
        <is>
          <t>Adamant</t>
        </is>
      </c>
      <c r="H842" s="48" t="inlineStr">
        <is>
          <t>Inner Focus</t>
        </is>
      </c>
      <c r="I842" s="48" t="inlineStr">
        <is>
          <t>Modest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Modest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Modest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Naughty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Mild</t>
        </is>
      </c>
      <c r="F942" s="48" t="inlineStr">
        <is>
          <t>Oblivious</t>
        </is>
      </c>
      <c r="G942" s="48" t="inlineStr">
        <is>
          <t>Modest</t>
        </is>
      </c>
      <c r="H942" s="48" t="inlineStr">
        <is>
          <t>Magma Armor</t>
        </is>
      </c>
      <c r="I942" s="48" t="inlineStr">
        <is>
          <t>Mild</t>
        </is>
      </c>
      <c r="J942" s="48" t="inlineStr">
        <is>
          <t>Magma Armor</t>
        </is>
      </c>
      <c r="K942" s="48" t="inlineStr">
        <is>
          <t>Naughty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Rain Dish</t>
        </is>
      </c>
      <c r="G10" s="48" t="inlineStr">
        <is>
          <t>Adamant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Guts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Magnet Pull</t>
        </is>
      </c>
      <c r="G30" s="48" t="inlineStr">
        <is>
          <t>Adamant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Gluttony</t>
        </is>
      </c>
      <c r="G40" s="48" t="inlineStr">
        <is>
          <t>Adamant</t>
        </is>
      </c>
      <c r="H40" s="48" t="inlineStr">
        <is>
          <t>Rock Head</t>
        </is>
      </c>
      <c r="I40" s="48" t="inlineStr">
        <is>
          <t>Modest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Natural Cure</t>
        </is>
      </c>
      <c r="G60" s="48" t="inlineStr">
        <is>
          <t>Adamant</t>
        </is>
      </c>
      <c r="H60" s="48" t="inlineStr">
        <is>
          <t>Poison Heal</t>
        </is>
      </c>
      <c r="I60" s="48" t="inlineStr">
        <is>
          <t>Modest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Modest</t>
        </is>
      </c>
      <c r="F82" s="48" t="inlineStr">
        <is>
          <t>Magma Armor</t>
        </is>
      </c>
      <c r="G82" s="48" t="inlineStr">
        <is>
          <t>Modest</t>
        </is>
      </c>
      <c r="H82" s="48" t="inlineStr">
        <is>
          <t>Unburden</t>
        </is>
      </c>
      <c r="I82" s="48" t="inlineStr">
        <is>
          <t>Timid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Modest</t>
        </is>
      </c>
      <c r="F92" s="48" t="inlineStr">
        <is>
          <t>Swift Swim</t>
        </is>
      </c>
      <c r="G92" s="48" t="inlineStr">
        <is>
          <t>Modest</t>
        </is>
      </c>
      <c r="H92" s="48" t="inlineStr">
        <is>
          <t>Magma Armor</t>
        </is>
      </c>
      <c r="I92" s="48" t="inlineStr">
        <is>
          <t>Adamant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Unburden</t>
        </is>
      </c>
      <c r="G102" s="48" t="inlineStr">
        <is>
          <t>Modest</t>
        </is>
      </c>
      <c r="H102" s="48" t="inlineStr">
        <is>
          <t>Swift Swim</t>
        </is>
      </c>
      <c r="I102" s="48" t="inlineStr">
        <is>
          <t>Adamant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Chlorophyll</t>
        </is>
      </c>
      <c r="G122" s="48" t="inlineStr">
        <is>
          <t>Modest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Modest</t>
        </is>
      </c>
      <c r="F132" s="48" t="inlineStr">
        <is>
          <t>Swift Swim</t>
        </is>
      </c>
      <c r="G132" s="48" t="inlineStr">
        <is>
          <t>Modest</t>
        </is>
      </c>
      <c r="H132" s="48" t="inlineStr">
        <is>
          <t>Rain Dish</t>
        </is>
      </c>
      <c r="I132" s="48" t="inlineStr">
        <is>
          <t>Adamant</t>
        </is>
      </c>
      <c r="J132" s="48" t="inlineStr">
        <is>
          <t>Swift Swim</t>
        </is>
      </c>
      <c r="K132" s="48" t="inlineStr">
        <is>
          <t>Adamant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Magma Armor</t>
        </is>
      </c>
      <c r="G142" s="48" t="inlineStr">
        <is>
          <t>Modest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Shield Dust</t>
        </is>
      </c>
      <c r="G152" s="48" t="inlineStr">
        <is>
          <t>Adamant</t>
        </is>
      </c>
      <c r="H152" s="48" t="inlineStr">
        <is>
          <t>Shed Skin</t>
        </is>
      </c>
      <c r="I152" s="48" t="inlineStr">
        <is>
          <t>Modest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Compound Eyes</t>
        </is>
      </c>
      <c r="G162" s="48" t="inlineStr">
        <is>
          <t>Adamant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Timid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Modest</t>
        </is>
      </c>
      <c r="F182" s="48" t="inlineStr">
        <is>
          <t>Tinted Lens</t>
        </is>
      </c>
      <c r="G182" s="48" t="inlineStr">
        <is>
          <t>Adamant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Levitate</t>
        </is>
      </c>
      <c r="G192" s="48" t="inlineStr">
        <is>
          <t>Naughty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Modest</t>
        </is>
      </c>
      <c r="F202" s="48" t="inlineStr">
        <is>
          <t>Gluttony</t>
        </is>
      </c>
      <c r="G202" s="48" t="inlineStr">
        <is>
          <t>Adamant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Magma Armor</t>
        </is>
      </c>
      <c r="G232" s="48" t="inlineStr">
        <is>
          <t>Modest</t>
        </is>
      </c>
      <c r="H232" s="48" t="inlineStr">
        <is>
          <t>Swift Swim</t>
        </is>
      </c>
      <c r="I232" s="48" t="inlineStr">
        <is>
          <t>Timid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Modest</t>
        </is>
      </c>
      <c r="F242" s="48" t="inlineStr">
        <is>
          <t>Swift Swim</t>
        </is>
      </c>
      <c r="G242" s="48" t="inlineStr">
        <is>
          <t>Modest</t>
        </is>
      </c>
      <c r="H242" s="48" t="inlineStr">
        <is>
          <t>Magma Armor</t>
        </is>
      </c>
      <c r="I242" s="48" t="inlineStr">
        <is>
          <t>Adamant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Modest</t>
        </is>
      </c>
      <c r="F252" s="48" t="inlineStr">
        <is>
          <t>Unburden</t>
        </is>
      </c>
      <c r="G252" s="48" t="inlineStr">
        <is>
          <t>Modest</t>
        </is>
      </c>
      <c r="H252" s="48" t="inlineStr">
        <is>
          <t>Swift Swim</t>
        </is>
      </c>
      <c r="I252" s="48" t="inlineStr">
        <is>
          <t>Adamant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Adamant</t>
        </is>
      </c>
      <c r="F282" s="48" t="inlineStr">
        <is>
          <t>Speed Boost</t>
        </is>
      </c>
      <c r="G282" s="48" t="inlineStr">
        <is>
          <t>Adamant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Adamant</t>
        </is>
      </c>
      <c r="F292" s="48" t="inlineStr">
        <is>
          <t>Shield Dust</t>
        </is>
      </c>
      <c r="G292" s="48" t="inlineStr">
        <is>
          <t>Adamant</t>
        </is>
      </c>
      <c r="H292" s="48" t="inlineStr">
        <is>
          <t>Shed Skin</t>
        </is>
      </c>
      <c r="I292" s="48" t="inlineStr">
        <is>
          <t>Modest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Adamant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Adamant</t>
        </is>
      </c>
      <c r="F314" s="48" t="inlineStr">
        <is>
          <t>Inner Focus</t>
        </is>
      </c>
      <c r="G314" s="48" t="inlineStr">
        <is>
          <t>Adamant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Quick Feet</t>
        </is>
      </c>
      <c r="G336" s="48" t="inlineStr">
        <is>
          <t>Adamant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Quick Feet</t>
        </is>
      </c>
      <c r="G346" s="48" t="inlineStr">
        <is>
          <t>Adamant</t>
        </is>
      </c>
      <c r="H346" s="48" t="inlineStr">
        <is>
          <t>Inner Focus</t>
        </is>
      </c>
      <c r="I346" s="48" t="inlineStr">
        <is>
          <t>Adamant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Adamant</t>
        </is>
      </c>
      <c r="F356" s="48" t="inlineStr">
        <is>
          <t>Inner Focus</t>
        </is>
      </c>
      <c r="G356" s="48" t="inlineStr">
        <is>
          <t>Adamant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Adamant</t>
        </is>
      </c>
      <c r="F366" s="48" t="inlineStr">
        <is>
          <t>Rough Skin</t>
        </is>
      </c>
      <c r="G366" s="48" t="inlineStr">
        <is>
          <t>Adamant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Natural Cure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Tangled Feet</t>
        </is>
      </c>
      <c r="G398" s="48" t="inlineStr">
        <is>
          <t>Modest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Guts</t>
        </is>
      </c>
      <c r="G408" s="48" t="inlineStr">
        <is>
          <t>Jolly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Tangled Feet</t>
        </is>
      </c>
      <c r="G428" s="48" t="inlineStr">
        <is>
          <t>Adamant</t>
        </is>
      </c>
      <c r="H428" s="48" t="inlineStr">
        <is>
          <t>Filter</t>
        </is>
      </c>
      <c r="I428" s="48" t="inlineStr">
        <is>
          <t>Adamant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Natural Cure</t>
        </is>
      </c>
      <c r="G438" s="48" t="inlineStr">
        <is>
          <t>Naughty</t>
        </is>
      </c>
      <c r="H438" s="48" t="inlineStr">
        <is>
          <t>Chlorophyll</t>
        </is>
      </c>
      <c r="I438" s="48" t="inlineStr">
        <is>
          <t>Rash</t>
        </is>
      </c>
      <c r="J438" s="48" t="inlineStr">
        <is>
          <t>Unburden</t>
        </is>
      </c>
      <c r="K438" s="48" t="inlineStr">
        <is>
          <t>Adamant</t>
        </is>
      </c>
      <c r="L438" s="48" t="inlineStr">
        <is>
          <t>Filter</t>
        </is>
      </c>
      <c r="M438" s="48" t="inlineStr">
        <is>
          <t>Hasty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Pure Power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Lonely</t>
        </is>
      </c>
      <c r="F30" s="48" t="inlineStr">
        <is>
          <t>Levitate</t>
        </is>
      </c>
      <c r="G30" s="48" t="inlineStr">
        <is>
          <t>Adamant</t>
        </is>
      </c>
      <c r="H30" s="48" t="inlineStr">
        <is>
          <t>Rough Skin</t>
        </is>
      </c>
      <c r="I30" s="48" t="inlineStr">
        <is>
          <t>Adamant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Modest</t>
        </is>
      </c>
      <c r="F40" s="48" t="inlineStr">
        <is>
          <t>Natural Cure</t>
        </is>
      </c>
      <c r="G40" s="48" t="inlineStr">
        <is>
          <t>Adamant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Modest</t>
        </is>
      </c>
      <c r="H60" s="48" t="inlineStr">
        <is>
          <t>Swift Swim</t>
        </is>
      </c>
      <c r="I60" s="48" t="inlineStr">
        <is>
          <t>Modest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G70" s="48" t="inlineStr">
        <is>
          <t>Modest</t>
        </is>
      </c>
      <c r="H70" s="48" t="inlineStr">
        <is>
          <t>Swift Swim</t>
        </is>
      </c>
      <c r="I70" s="48" t="inlineStr">
        <is>
          <t>Adamant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Adamant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Naughty</t>
        </is>
      </c>
      <c r="F90" s="48" t="inlineStr">
        <is>
          <t>Levitate</t>
        </is>
      </c>
      <c r="G90" s="48" t="inlineStr">
        <is>
          <t>Adamant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Timid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Chlorophyll</t>
        </is>
      </c>
      <c r="G110" s="48" t="inlineStr">
        <is>
          <t>Adamant</t>
        </is>
      </c>
      <c r="H110" s="48" t="inlineStr">
        <is>
          <t>Chlorophyll</t>
        </is>
      </c>
      <c r="I110" s="48" t="inlineStr">
        <is>
          <t>Modest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Compound Eyes</t>
        </is>
      </c>
      <c r="G120" s="48" t="inlineStr">
        <is>
          <t>Naughty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Tinted Lens</t>
        </is>
      </c>
      <c r="G142" s="48" t="inlineStr">
        <is>
          <t>Modest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Scrappy</t>
        </is>
      </c>
      <c r="G152" s="48" t="inlineStr">
        <is>
          <t>Adamant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Adaptability</t>
        </is>
      </c>
      <c r="G162" s="48" t="inlineStr">
        <is>
          <t>Jolly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Naughty</t>
        </is>
      </c>
      <c r="F172" s="48" t="inlineStr">
        <is>
          <t>Tangled Feet</t>
        </is>
      </c>
      <c r="G172" s="48" t="inlineStr">
        <is>
          <t>Jolly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Timid</t>
        </is>
      </c>
      <c r="F182" s="48" t="inlineStr">
        <is>
          <t>Lightning Rod</t>
        </is>
      </c>
      <c r="G182" s="48" t="inlineStr">
        <is>
          <t>Adamant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Adamant</t>
        </is>
      </c>
      <c r="F192" s="48" t="inlineStr">
        <is>
          <t>Guts</t>
        </is>
      </c>
      <c r="G192" s="48" t="inlineStr">
        <is>
          <t>Modest</t>
        </is>
      </c>
      <c r="H192" s="48" t="inlineStr">
        <is>
          <t>Gluttony</t>
        </is>
      </c>
      <c r="I192" s="48" t="inlineStr">
        <is>
          <t>Adamant</t>
        </is>
      </c>
      <c r="J192" s="48" t="inlineStr">
        <is>
          <t>Chlorophyll</t>
        </is>
      </c>
      <c r="K192" s="48" t="inlineStr">
        <is>
          <t>Adamant</t>
        </is>
      </c>
      <c r="L192" s="48" t="inlineStr">
        <is>
          <t>Gluttony</t>
        </is>
      </c>
      <c r="M192" s="48" t="inlineStr">
        <is>
          <t>Modest</t>
        </is>
      </c>
      <c r="N192" s="48" t="inlineStr">
        <is>
          <t>Lightning Rod</t>
        </is>
      </c>
      <c r="O192" s="48" t="inlineStr">
        <is>
          <t>Modest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Quick Feet</t>
        </is>
      </c>
      <c r="G202" s="48" t="inlineStr">
        <is>
          <t>Adamant</t>
        </is>
      </c>
      <c r="H202" s="48" t="inlineStr">
        <is>
          <t>Poison Heal</t>
        </is>
      </c>
      <c r="I202" s="48" t="inlineStr">
        <is>
          <t>Modest</t>
        </is>
      </c>
      <c r="J202" s="48" t="inlineStr">
        <is>
          <t>Lightning Rod</t>
        </is>
      </c>
      <c r="K202" s="48" t="inlineStr">
        <is>
          <t>Adamant</t>
        </is>
      </c>
      <c r="L202" s="48" t="inlineStr">
        <is>
          <t>Huge Power</t>
        </is>
      </c>
      <c r="M202" s="48" t="inlineStr">
        <is>
          <t>Adamant</t>
        </is>
      </c>
      <c r="N202" s="48" t="inlineStr">
        <is>
          <t>Rough Skin</t>
        </is>
      </c>
      <c r="O202" s="48" t="inlineStr">
        <is>
          <t>Adamant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Levitate</t>
        </is>
      </c>
      <c r="G212" s="48" t="inlineStr">
        <is>
          <t>Adamant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Timid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Adamant</t>
        </is>
      </c>
      <c r="F244" s="48" t="inlineStr">
        <is>
          <t>Chlorophyll</t>
        </is>
      </c>
      <c r="G244" s="48" t="inlineStr">
        <is>
          <t>Modest</t>
        </is>
      </c>
      <c r="H244" s="48" t="inlineStr">
        <is>
          <t>Magma Armor</t>
        </is>
      </c>
      <c r="I244" s="48" t="inlineStr">
        <is>
          <t>Modest</t>
        </is>
      </c>
      <c r="J244" s="48" t="inlineStr">
        <is>
          <t>Unburden</t>
        </is>
      </c>
      <c r="K244" s="48" t="inlineStr">
        <is>
          <t>Timid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Adamant</t>
        </is>
      </c>
      <c r="F254" s="48" t="inlineStr">
        <is>
          <t>Chlorophyll</t>
        </is>
      </c>
      <c r="G254" s="48" t="inlineStr">
        <is>
          <t>Modest</t>
        </is>
      </c>
      <c r="H254" s="48" t="inlineStr">
        <is>
          <t>Swift Swim</t>
        </is>
      </c>
      <c r="I254" s="48" t="inlineStr">
        <is>
          <t>Modest</t>
        </is>
      </c>
      <c r="J254" s="48" t="inlineStr">
        <is>
          <t>Magma Armor</t>
        </is>
      </c>
      <c r="K254" s="48" t="inlineStr">
        <is>
          <t>Adamant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Chlorophyll</t>
        </is>
      </c>
      <c r="G264" s="48" t="inlineStr">
        <is>
          <t>Modest</t>
        </is>
      </c>
      <c r="H264" s="48" t="inlineStr">
        <is>
          <t>Unburden</t>
        </is>
      </c>
      <c r="I264" s="48" t="inlineStr">
        <is>
          <t>Modest</t>
        </is>
      </c>
      <c r="J264" s="48" t="inlineStr">
        <is>
          <t>Swift Swim</t>
        </is>
      </c>
      <c r="K264" s="48" t="inlineStr">
        <is>
          <t>Adamant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Chlorophyll</t>
        </is>
      </c>
      <c r="G274" s="48" t="inlineStr">
        <is>
          <t>Modest</t>
        </is>
      </c>
      <c r="H274" s="48" t="inlineStr">
        <is>
          <t>Magma Armor</t>
        </is>
      </c>
      <c r="I274" s="48" t="inlineStr">
        <is>
          <t>Modest</t>
        </is>
      </c>
      <c r="J274" s="48" t="inlineStr">
        <is>
          <t>Unburden</t>
        </is>
      </c>
      <c r="K274" s="48" t="inlineStr">
        <is>
          <t>Timid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Chlorophyll</t>
        </is>
      </c>
      <c r="G284" s="48" t="inlineStr">
        <is>
          <t>Modest</t>
        </is>
      </c>
      <c r="H284" s="48" t="inlineStr">
        <is>
          <t>Swift Swim</t>
        </is>
      </c>
      <c r="I284" s="48" t="inlineStr">
        <is>
          <t>Modest</t>
        </is>
      </c>
      <c r="J284" s="48" t="inlineStr">
        <is>
          <t>Magma Armor</t>
        </is>
      </c>
      <c r="K284" s="48" t="inlineStr">
        <is>
          <t>Adamant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Chlorophyll</t>
        </is>
      </c>
      <c r="G294" s="48" t="inlineStr">
        <is>
          <t>Modest</t>
        </is>
      </c>
      <c r="H294" s="48" t="inlineStr">
        <is>
          <t>Unburden</t>
        </is>
      </c>
      <c r="I294" s="48" t="inlineStr">
        <is>
          <t>Modest</t>
        </is>
      </c>
      <c r="J294" s="48" t="inlineStr">
        <is>
          <t>Swift Swim</t>
        </is>
      </c>
      <c r="K294" s="48" t="inlineStr">
        <is>
          <t>Adamant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Adamant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Adamant</t>
        </is>
      </c>
      <c r="F326" s="48" t="inlineStr">
        <is>
          <t>Quick Feet</t>
        </is>
      </c>
      <c r="G326" s="48" t="inlineStr">
        <is>
          <t>Adamant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Pressure</t>
        </is>
      </c>
      <c r="G336" s="48" t="inlineStr">
        <is>
          <t>Adamant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Jolly</t>
        </is>
      </c>
      <c r="F348" s="48" t="inlineStr">
        <is>
          <t>Cute Charm</t>
        </is>
      </c>
      <c r="G348" s="48" t="inlineStr">
        <is>
          <t>Timid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Adamant</t>
        </is>
      </c>
      <c r="F390" s="48" t="inlineStr">
        <is>
          <t>Cute Charm</t>
        </is>
      </c>
      <c r="G390" s="48" t="inlineStr">
        <is>
          <t>Adamant</t>
        </is>
      </c>
      <c r="H390" s="48" t="inlineStr">
        <is>
          <t>Quick Feet</t>
        </is>
      </c>
      <c r="I390" s="48" t="inlineStr">
        <is>
          <t>Adamant</t>
        </is>
      </c>
      <c r="J390" s="48" t="inlineStr">
        <is>
          <t>Gluttony</t>
        </is>
      </c>
      <c r="K390" s="48" t="inlineStr">
        <is>
          <t>Modest</t>
        </is>
      </c>
      <c r="L390" s="48" t="inlineStr">
        <is>
          <t>Swift Swim</t>
        </is>
      </c>
      <c r="M390" s="48" t="inlineStr">
        <is>
          <t>Adamant</t>
        </is>
      </c>
      <c r="N390" s="48" t="inlineStr">
        <is>
          <t>Chlorophyll</t>
        </is>
      </c>
      <c r="O390" s="48" t="inlineStr">
        <is>
          <t>Adamant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Adamant</t>
        </is>
      </c>
      <c r="F400" s="48" t="inlineStr">
        <is>
          <t>Shadow Tag</t>
        </is>
      </c>
      <c r="G400" s="48" t="inlineStr">
        <is>
          <t>Modest</t>
        </is>
      </c>
      <c r="H400" s="48" t="inlineStr">
        <is>
          <t>Magic Guard</t>
        </is>
      </c>
      <c r="I400" s="48" t="inlineStr">
        <is>
          <t>Modest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Modest</t>
        </is>
      </c>
      <c r="F410" s="48" t="inlineStr">
        <is>
          <t>Trace</t>
        </is>
      </c>
      <c r="G410" s="48" t="inlineStr">
        <is>
          <t>Modest</t>
        </is>
      </c>
      <c r="H410" s="48" t="inlineStr">
        <is>
          <t>Trace</t>
        </is>
      </c>
      <c r="I410" s="48" t="inlineStr">
        <is>
          <t>Modest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Adamant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Adamant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Modest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Modest</t>
        </is>
      </c>
      <c r="F468" s="48" t="inlineStr">
        <is>
          <t>Unburden</t>
        </is>
      </c>
      <c r="G468" s="48" t="inlineStr">
        <is>
          <t>Jolly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Guts</t>
        </is>
      </c>
      <c r="G478" s="48" t="inlineStr">
        <is>
          <t>Adamant</t>
        </is>
      </c>
      <c r="H478" s="48" t="inlineStr">
        <is>
          <t>Arena Trap</t>
        </is>
      </c>
      <c r="I478" s="48" t="inlineStr">
        <is>
          <t>Naughty</t>
        </is>
      </c>
      <c r="J478" s="48" t="inlineStr">
        <is>
          <t>Pressure</t>
        </is>
      </c>
      <c r="K478" s="48" t="inlineStr">
        <is>
          <t>Modest</t>
        </is>
      </c>
      <c r="L478" s="48" t="inlineStr">
        <is>
          <t>Magnet Pull</t>
        </is>
      </c>
      <c r="M478" s="48" t="inlineStr">
        <is>
          <t>Naughty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Adamant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Adamant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Hyper Cutter</t>
        </is>
      </c>
      <c r="G508" s="48" t="inlineStr">
        <is>
          <t>Jolly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Modest</t>
        </is>
      </c>
      <c r="F518" s="48" t="inlineStr">
        <is>
          <t>Lightning Rod</t>
        </is>
      </c>
      <c r="G518" s="48" t="inlineStr">
        <is>
          <t>Adamant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Guts</t>
        </is>
      </c>
      <c r="G528" s="48" t="inlineStr">
        <is>
          <t>Adamant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Modest</t>
        </is>
      </c>
      <c r="F538" s="48" t="inlineStr">
        <is>
          <t>Magic Guard</t>
        </is>
      </c>
      <c r="G538" s="48" t="inlineStr">
        <is>
          <t>Modest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Jolly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Naughty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Timid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Adamant</t>
        </is>
      </c>
      <c r="F578" s="48" t="inlineStr">
        <is>
          <t>Levitate</t>
        </is>
      </c>
      <c r="G578" s="48" t="inlineStr">
        <is>
          <t>Adamant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Tinted Lens</t>
        </is>
      </c>
      <c r="G588" s="48" t="inlineStr">
        <is>
          <t>Modest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Modest</t>
        </is>
      </c>
      <c r="F598" s="48" t="inlineStr">
        <is>
          <t>Natural Cure</t>
        </is>
      </c>
      <c r="G598" s="48" t="inlineStr">
        <is>
          <t>Modest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Intimidate</t>
        </is>
      </c>
      <c r="G608" s="48" t="inlineStr">
        <is>
          <t>Modest</t>
        </is>
      </c>
      <c r="H608" s="48" t="inlineStr">
        <is>
          <t>Natural Cure</t>
        </is>
      </c>
      <c r="I608" s="48" t="inlineStr">
        <is>
          <t>Rash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Adamant</t>
        </is>
      </c>
      <c r="F632" s="48" t="inlineStr">
        <is>
          <t>Inner Focus</t>
        </is>
      </c>
      <c r="G632" s="48" t="inlineStr">
        <is>
          <t>Adamant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Adamant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Adamant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Quick Feet</t>
        </is>
      </c>
      <c r="G662" s="48" t="inlineStr">
        <is>
          <t>Adamant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Adamant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Intimidate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Modest</t>
        </is>
      </c>
      <c r="F716" s="48" t="inlineStr">
        <is>
          <t>Rain Dish</t>
        </is>
      </c>
      <c r="G716" s="48" t="inlineStr">
        <is>
          <t>Adamant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Adamant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Modest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Modest</t>
        </is>
      </c>
      <c r="F766" s="48" t="inlineStr">
        <is>
          <t>Volt Absorb</t>
        </is>
      </c>
      <c r="G766" s="48" t="inlineStr">
        <is>
          <t>Adamant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Adamant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Modest</t>
        </is>
      </c>
      <c r="F786" s="48" t="inlineStr">
        <is>
          <t>Rain Dish</t>
        </is>
      </c>
      <c r="G786" s="48" t="inlineStr">
        <is>
          <t>Modest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Adamant</t>
        </is>
      </c>
      <c r="F808" s="48" t="inlineStr">
        <is>
          <t>Intimidate</t>
        </is>
      </c>
      <c r="G808" s="48" t="inlineStr">
        <is>
          <t>Adamant</t>
        </is>
      </c>
      <c r="H808" s="48" t="inlineStr">
        <is>
          <t>Intimidate</t>
        </is>
      </c>
      <c r="I808" s="48" t="inlineStr">
        <is>
          <t>Modest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Adamant</t>
        </is>
      </c>
      <c r="F818" s="48" t="inlineStr">
        <is>
          <t>Inner Focus</t>
        </is>
      </c>
      <c r="G818" s="48" t="inlineStr">
        <is>
          <t>Adamant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Adamant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Adamant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Adamant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Adamant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Magma Armor</t>
        </is>
      </c>
      <c r="G870" s="48" t="inlineStr">
        <is>
          <t>Adamant</t>
        </is>
      </c>
      <c r="H870" s="48" t="inlineStr">
        <is>
          <t>Intimidate</t>
        </is>
      </c>
      <c r="I870" s="48" t="inlineStr">
        <is>
          <t>Adamant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Adamant</t>
        </is>
      </c>
      <c r="F880" s="48" t="inlineStr">
        <is>
          <t>Intimidate</t>
        </is>
      </c>
      <c r="G880" s="48" t="inlineStr">
        <is>
          <t>Adamant</t>
        </is>
      </c>
      <c r="H880" s="48" t="inlineStr">
        <is>
          <t>Inner Focus</t>
        </is>
      </c>
      <c r="I880" s="48" t="inlineStr">
        <is>
          <t>Modest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Modest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Modest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Modest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Modest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Modest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Modest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Modest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Adamant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Modest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Jolly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Adamant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Modest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Lonely</t>
        </is>
      </c>
      <c r="F1012" s="48" t="inlineStr">
        <is>
          <t>Levitate</t>
        </is>
      </c>
      <c r="G1012" s="48" t="inlineStr">
        <is>
          <t>Timid</t>
        </is>
      </c>
      <c r="H1012" s="48" t="inlineStr">
        <is>
          <t>Magic Guard</t>
        </is>
      </c>
      <c r="I1012" s="48" t="inlineStr">
        <is>
          <t>Timid</t>
        </is>
      </c>
      <c r="J1012" s="48" t="inlineStr">
        <is>
          <t>Levitate</t>
        </is>
      </c>
      <c r="K1012" s="48" t="inlineStr">
        <is>
          <t>Modest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Natural Cure</t>
        </is>
      </c>
      <c r="G30" s="48" t="inlineStr">
        <is>
          <t>Mild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Chlorophyll</t>
        </is>
      </c>
      <c r="G50" s="48" t="inlineStr">
        <is>
          <t>Jolly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Timid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Rough Skin</t>
        </is>
      </c>
      <c r="G112" s="48" t="inlineStr">
        <is>
          <t>Modest</t>
        </is>
      </c>
      <c r="H112" s="48" t="inlineStr">
        <is>
          <t>Gluttony</t>
        </is>
      </c>
      <c r="I112" s="48" t="inlineStr">
        <is>
          <t>Adamant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G142" s="48" t="inlineStr">
        <is>
          <t>Modest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Modest</t>
        </is>
      </c>
      <c r="F152" s="48" t="inlineStr">
        <is>
          <t>Magic Guard</t>
        </is>
      </c>
      <c r="G152" s="48" t="inlineStr">
        <is>
          <t>Modest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Timid</t>
        </is>
      </c>
      <c r="F162" s="48" t="inlineStr">
        <is>
          <t>Swift Swim</t>
        </is>
      </c>
      <c r="G162" s="48" t="inlineStr">
        <is>
          <t>Timid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Guts</t>
        </is>
      </c>
      <c r="G174" s="48" t="inlineStr">
        <is>
          <t>Adamant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Timid</t>
        </is>
      </c>
      <c r="F184" s="48" t="inlineStr">
        <is>
          <t>Lightning Rod</t>
        </is>
      </c>
      <c r="G184" s="48" t="inlineStr">
        <is>
          <t>Naive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Modest</t>
        </is>
      </c>
      <c r="F194" s="48" t="inlineStr">
        <is>
          <t>Magic Guard</t>
        </is>
      </c>
      <c r="G194" s="48" t="inlineStr">
        <is>
          <t>Modest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Modest</t>
        </is>
      </c>
      <c r="F204" s="48" t="inlineStr">
        <is>
          <t>Gluttony</t>
        </is>
      </c>
      <c r="G204" s="48" t="inlineStr">
        <is>
          <t>Modest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Rough Skin</t>
        </is>
      </c>
      <c r="G214" s="48" t="inlineStr">
        <is>
          <t>Timid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Pressure</t>
        </is>
      </c>
      <c r="G224" s="48" t="inlineStr">
        <is>
          <t>Modest</t>
        </is>
      </c>
      <c r="H224" s="48" t="inlineStr">
        <is>
          <t>Rain Dish</t>
        </is>
      </c>
      <c r="I224" s="48" t="inlineStr">
        <is>
          <t>Jolly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Adamant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Swift Swim</t>
        </is>
      </c>
      <c r="G244" s="48" t="inlineStr">
        <is>
          <t>Modest</t>
        </is>
      </c>
      <c r="H244" s="48" t="inlineStr">
        <is>
          <t>Swift Swim</t>
        </is>
      </c>
      <c r="I244" s="48" t="inlineStr">
        <is>
          <t>Adamant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Chlorophyll</t>
        </is>
      </c>
      <c r="G256" s="48" t="inlineStr">
        <is>
          <t>Adamant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Adamant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Timid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Chlorophyll</t>
        </is>
      </c>
      <c r="G306" s="48" t="inlineStr">
        <is>
          <t>Adamant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Rain Dish</t>
        </is>
      </c>
      <c r="G316" s="48" t="inlineStr">
        <is>
          <t>Modest</t>
        </is>
      </c>
      <c r="H316" s="48" t="inlineStr">
        <is>
          <t>Rain Dish</t>
        </is>
      </c>
      <c r="I316" s="48" t="inlineStr">
        <is>
          <t>Adamant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Adamant</t>
        </is>
      </c>
      <c r="F350" s="48" t="inlineStr">
        <is>
          <t>Intimidate</t>
        </is>
      </c>
      <c r="G350" s="48" t="inlineStr">
        <is>
          <t>Adamant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Jolly</t>
        </is>
      </c>
      <c r="F360" s="48" t="inlineStr">
        <is>
          <t>Tinted Lens</t>
        </is>
      </c>
      <c r="G360" s="48" t="inlineStr">
        <is>
          <t>Adamant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Adamant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Adamant</t>
        </is>
      </c>
      <c r="F394" s="48" t="inlineStr">
        <is>
          <t>Intimidate</t>
        </is>
      </c>
      <c r="G394" s="48" t="inlineStr">
        <is>
          <t>Adamant</t>
        </is>
      </c>
      <c r="H394" s="48" t="inlineStr">
        <is>
          <t>Inner Focus</t>
        </is>
      </c>
      <c r="I394" s="48" t="inlineStr">
        <is>
          <t>Jolly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Timid</t>
        </is>
      </c>
      <c r="F406" s="48" t="inlineStr">
        <is>
          <t>Swift Swim</t>
        </is>
      </c>
      <c r="G406" s="48" t="inlineStr">
        <is>
          <t>Naughty</t>
        </is>
      </c>
      <c r="H406" s="48" t="inlineStr">
        <is>
          <t>Hydration</t>
        </is>
      </c>
      <c r="I406" s="48" t="inlineStr">
        <is>
          <t>Rash</t>
        </is>
      </c>
      <c r="J406" s="48" t="inlineStr">
        <is>
          <t>Ice Body</t>
        </is>
      </c>
      <c r="K406" s="48" t="inlineStr">
        <is>
          <t>Naughty</t>
        </is>
      </c>
      <c r="L406" s="48" t="inlineStr">
        <is>
          <t>Adaptability</t>
        </is>
      </c>
      <c r="M406" s="48" t="inlineStr">
        <is>
          <t>Modest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Swift Swim</t>
        </is>
      </c>
      <c r="G428" s="48" t="inlineStr">
        <is>
          <t>Lonely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Huge Power</t>
        </is>
      </c>
      <c r="G438" s="48" t="inlineStr">
        <is>
          <t>Adamant</t>
        </is>
      </c>
      <c r="H438" s="48" t="inlineStr">
        <is>
          <t>Huge Power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Adamant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Adamant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Adamant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Swift Swim</t>
        </is>
      </c>
      <c r="G478" s="48" t="inlineStr">
        <is>
          <t>Adamant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Timid</t>
        </is>
      </c>
      <c r="F488" s="48" t="inlineStr">
        <is>
          <t>Swift Swim</t>
        </is>
      </c>
      <c r="G488" s="48" t="inlineStr">
        <is>
          <t>Hasty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Modest</t>
        </is>
      </c>
      <c r="F498" s="48" t="inlineStr">
        <is>
          <t>Shell Armor</t>
        </is>
      </c>
      <c r="G498" s="48" t="inlineStr">
        <is>
          <t>Naughty</t>
        </is>
      </c>
      <c r="H498" s="48" t="inlineStr">
        <is>
          <t>Adaptability</t>
        </is>
      </c>
      <c r="I498" s="48" t="inlineStr">
        <is>
          <t>Mild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Rough Skin</t>
        </is>
      </c>
      <c r="G508" s="48" t="inlineStr">
        <is>
          <t>Jolly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Magnet Pull</t>
        </is>
      </c>
      <c r="G10" s="48" t="inlineStr">
        <is>
          <t>Adamant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Sand Veil</t>
        </is>
      </c>
      <c r="G20" s="48" t="inlineStr">
        <is>
          <t>Modest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Magic Guard</t>
        </is>
      </c>
      <c r="G40" s="48" t="inlineStr">
        <is>
          <t>Naive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Timid</t>
        </is>
      </c>
      <c r="F50" s="48" t="inlineStr">
        <is>
          <t>Truant</t>
        </is>
      </c>
      <c r="G50" s="48" t="inlineStr">
        <is>
          <t>Impish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Hasty</t>
        </is>
      </c>
      <c r="F60" s="48" t="inlineStr">
        <is>
          <t>Serene Grace</t>
        </is>
      </c>
      <c r="G60" s="48" t="inlineStr">
        <is>
          <t>Jolly</t>
        </is>
      </c>
      <c r="H60" s="48" t="inlineStr">
        <is>
          <t>Cute Charm</t>
        </is>
      </c>
      <c r="I60" s="48" t="inlineStr">
        <is>
          <t>Modest</t>
        </is>
      </c>
      <c r="J60" s="48" t="inlineStr">
        <is>
          <t>Natural Cure</t>
        </is>
      </c>
      <c r="K60" s="48" t="inlineStr">
        <is>
          <t>Modest</t>
        </is>
      </c>
      <c r="L60" s="48" t="inlineStr">
        <is>
          <t>Magnet Pull</t>
        </is>
      </c>
      <c r="M60" s="48" t="inlineStr">
        <is>
          <t>Timid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Serene Grace</t>
        </is>
      </c>
      <c r="G70" s="48" t="inlineStr">
        <is>
          <t>Jolly</t>
        </is>
      </c>
      <c r="H70" s="48" t="inlineStr">
        <is>
          <t>Cute Charm</t>
        </is>
      </c>
      <c r="I70" s="48" t="inlineStr">
        <is>
          <t>Modest</t>
        </is>
      </c>
      <c r="J70" s="48" t="inlineStr">
        <is>
          <t>Natural Cure</t>
        </is>
      </c>
      <c r="K70" s="48" t="inlineStr">
        <is>
          <t>Modest</t>
        </is>
      </c>
      <c r="L70" s="48" t="inlineStr">
        <is>
          <t>Magnet Pull</t>
        </is>
      </c>
      <c r="M70" s="48" t="inlineStr">
        <is>
          <t>Timid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Clear Body</t>
        </is>
      </c>
      <c r="G82" s="48" t="inlineStr">
        <is>
          <t>Jolly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White Smoke</t>
        </is>
      </c>
      <c r="G92" s="48" t="inlineStr">
        <is>
          <t>Adamant</t>
        </is>
      </c>
      <c r="H92" s="48" t="inlineStr">
        <is>
          <t>Pure Power</t>
        </is>
      </c>
      <c r="I92" s="48" t="inlineStr">
        <is>
          <t>Modest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Mild</t>
        </is>
      </c>
      <c r="F102" s="48" t="inlineStr">
        <is>
          <t>Levitate</t>
        </is>
      </c>
      <c r="G102" s="48" t="inlineStr">
        <is>
          <t>Naughty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Guts</t>
        </is>
      </c>
      <c r="G112" s="48" t="inlineStr">
        <is>
          <t>Adamant</t>
        </is>
      </c>
      <c r="H112" s="48" t="inlineStr">
        <is>
          <t>Intimidate</t>
        </is>
      </c>
      <c r="I112" s="48" t="inlineStr">
        <is>
          <t>Modest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Adamant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Filter</t>
        </is>
      </c>
      <c r="G134" s="48" t="inlineStr">
        <is>
          <t>Adamant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Adamant</t>
        </is>
      </c>
      <c r="F144" s="48" t="inlineStr">
        <is>
          <t>Levitate</t>
        </is>
      </c>
      <c r="G144" s="48" t="inlineStr">
        <is>
          <t>Mild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Modest</t>
        </is>
      </c>
      <c r="F154" s="48" t="inlineStr">
        <is>
          <t>Pure Power</t>
        </is>
      </c>
      <c r="G154" s="48" t="inlineStr">
        <is>
          <t>Adamant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Rough Skin</t>
        </is>
      </c>
      <c r="G164" s="48" t="inlineStr">
        <is>
          <t>Timid</t>
        </is>
      </c>
      <c r="H164" s="48" t="inlineStr">
        <is>
          <t>Magic Guard</t>
        </is>
      </c>
      <c r="I164" s="48" t="inlineStr">
        <is>
          <t>Adamant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Adaptability</t>
        </is>
      </c>
      <c r="G174" s="48" t="inlineStr">
        <is>
          <t>Adamant</t>
        </is>
      </c>
      <c r="H174" s="48" t="inlineStr">
        <is>
          <t>Rock Head</t>
        </is>
      </c>
      <c r="I174" s="48" t="inlineStr">
        <is>
          <t>Adamant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Jolly</t>
        </is>
      </c>
      <c r="F184" s="48" t="inlineStr">
        <is>
          <t>Quick Feet</t>
        </is>
      </c>
      <c r="G184" s="48" t="inlineStr">
        <is>
          <t>Modest</t>
        </is>
      </c>
      <c r="H184" s="48" t="inlineStr">
        <is>
          <t>Magic Guard</t>
        </is>
      </c>
      <c r="I184" s="48" t="inlineStr">
        <is>
          <t>Modest</t>
        </is>
      </c>
      <c r="J184" s="48" t="inlineStr">
        <is>
          <t>Aftermath</t>
        </is>
      </c>
      <c r="K184" s="48" t="inlineStr">
        <is>
          <t>Adamant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Intimidate</t>
        </is>
      </c>
      <c r="G196" s="48" t="inlineStr">
        <is>
          <t>Modest</t>
        </is>
      </c>
      <c r="H196" s="48" t="inlineStr">
        <is>
          <t>Chlorophyll</t>
        </is>
      </c>
      <c r="I196" s="48" t="inlineStr">
        <is>
          <t>Adamant</t>
        </is>
      </c>
      <c r="J196" s="48" t="inlineStr">
        <is>
          <t>Sand Veil</t>
        </is>
      </c>
      <c r="K196" s="48" t="inlineStr">
        <is>
          <t>Naughty</t>
        </is>
      </c>
      <c r="L196" s="48" t="inlineStr">
        <is>
          <t>Adaptability</t>
        </is>
      </c>
      <c r="M196" s="48" t="inlineStr">
        <is>
          <t>Jolly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Impish</t>
        </is>
      </c>
      <c r="F208" s="48" t="inlineStr">
        <is>
          <t>Pressure</t>
        </is>
      </c>
      <c r="G208" s="48" t="inlineStr">
        <is>
          <t>Naughty</t>
        </is>
      </c>
      <c r="H208" s="48" t="inlineStr">
        <is>
          <t>Clear Body</t>
        </is>
      </c>
      <c r="I208" s="48" t="inlineStr">
        <is>
          <t>Naughty</t>
        </is>
      </c>
      <c r="J208" s="48" t="inlineStr">
        <is>
          <t>Clear Body</t>
        </is>
      </c>
      <c r="K208" s="48" t="inlineStr">
        <is>
          <t>Naughty</t>
        </is>
      </c>
      <c r="L208" s="48" t="inlineStr">
        <is>
          <t>Clear Body</t>
        </is>
      </c>
      <c r="M208" s="48" t="inlineStr">
        <is>
          <t>Naughty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Adamant</t>
        </is>
      </c>
      <c r="F220" s="48" t="inlineStr">
        <is>
          <t>Ice Body</t>
        </is>
      </c>
      <c r="G220" s="48" t="inlineStr">
        <is>
          <t>Naive</t>
        </is>
      </c>
      <c r="H220" s="48" t="inlineStr">
        <is>
          <t>Solid Rock</t>
        </is>
      </c>
      <c r="I220" s="48" t="inlineStr">
        <is>
          <t>Rash</t>
        </is>
      </c>
      <c r="J220" s="48" t="inlineStr">
        <is>
          <t>Ice Body</t>
        </is>
      </c>
      <c r="K220" s="48" t="inlineStr">
        <is>
          <t>Naive</t>
        </is>
      </c>
      <c r="L220" s="48" t="inlineStr">
        <is>
          <t>Solid Rock</t>
        </is>
      </c>
      <c r="M220" s="48" t="inlineStr">
        <is>
          <t>Naughty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Adamant</t>
        </is>
      </c>
      <c r="F232" s="48" t="inlineStr">
        <is>
          <t>Rock Head</t>
        </is>
      </c>
      <c r="G232" s="48" t="inlineStr">
        <is>
          <t>Hasty</t>
        </is>
      </c>
      <c r="H232" s="48" t="inlineStr">
        <is>
          <t>Serene Grace</t>
        </is>
      </c>
      <c r="I232" s="48" t="inlineStr">
        <is>
          <t>Naive</t>
        </is>
      </c>
      <c r="J232" s="48" t="inlineStr">
        <is>
          <t>Swift Swim</t>
        </is>
      </c>
      <c r="K232" s="48" t="inlineStr">
        <is>
          <t>Naive</t>
        </is>
      </c>
      <c r="L232" s="48" t="inlineStr">
        <is>
          <t>Levitate</t>
        </is>
      </c>
      <c r="M232" s="48" t="inlineStr">
        <is>
          <t>Hasty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Lonely</t>
        </is>
      </c>
      <c r="F244" s="48" t="inlineStr">
        <is>
          <t>Pressure</t>
        </is>
      </c>
      <c r="G244" s="48" t="inlineStr">
        <is>
          <t>Timid</t>
        </is>
      </c>
      <c r="H244" s="48" t="inlineStr">
        <is>
          <t>Rain Dish</t>
        </is>
      </c>
      <c r="I244" s="48" t="inlineStr">
        <is>
          <t>Modest</t>
        </is>
      </c>
      <c r="J244" s="48" t="inlineStr">
        <is>
          <t>Swift Swim</t>
        </is>
      </c>
      <c r="K244" s="48" t="inlineStr">
        <is>
          <t>Naughty</t>
        </is>
      </c>
      <c r="L244" s="48" t="inlineStr">
        <is>
          <t>Hydration</t>
        </is>
      </c>
      <c r="M244" s="48" t="inlineStr">
        <is>
          <t>Hasty</t>
        </is>
      </c>
      <c r="N244" s="48" t="inlineStr">
        <is>
          <t>Intimidate</t>
        </is>
      </c>
      <c r="O244" s="48" t="inlineStr">
        <is>
          <t>Calm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Cute Charm</t>
        </is>
      </c>
      <c r="G10" s="48" t="inlineStr">
        <is>
          <t>Adamant</t>
        </is>
      </c>
      <c r="H10" s="48" t="inlineStr">
        <is>
          <t>Cute Charm</t>
        </is>
      </c>
      <c r="I10" s="48" t="inlineStr">
        <is>
          <t>Adamant</t>
        </is>
      </c>
      <c r="J10" s="48" t="inlineStr">
        <is>
          <t>Cute Charm</t>
        </is>
      </c>
      <c r="K10" s="48" t="inlineStr">
        <is>
          <t>Adamant</t>
        </is>
      </c>
      <c r="L10" s="48" t="inlineStr">
        <is>
          <t>Cute Charm</t>
        </is>
      </c>
      <c r="M10" s="48" t="inlineStr">
        <is>
          <t>Adamant</t>
        </is>
      </c>
      <c r="N10" s="48" t="inlineStr">
        <is>
          <t>Cute Charm</t>
        </is>
      </c>
      <c r="O10" s="48" t="inlineStr">
        <is>
          <t>Jolly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Swift Swim</t>
        </is>
      </c>
      <c r="G30" s="48" t="inlineStr">
        <is>
          <t>Timid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Adamant</t>
        </is>
      </c>
      <c r="F42" s="48" t="inlineStr">
        <is>
          <t>No Guard</t>
        </is>
      </c>
      <c r="G42" s="48" t="inlineStr">
        <is>
          <t>Modest</t>
        </is>
      </c>
      <c r="H42" s="48" t="inlineStr">
        <is>
          <t>Unburden</t>
        </is>
      </c>
      <c r="I42" s="48" t="inlineStr">
        <is>
          <t>Adamant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Lightning Rod</t>
        </is>
      </c>
      <c r="G54" s="48" t="inlineStr">
        <is>
          <t>Timid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Adamant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Timid</t>
        </is>
      </c>
      <c r="F86" s="48" t="inlineStr">
        <is>
          <t>Rain Dish</t>
        </is>
      </c>
      <c r="G86" s="48" t="inlineStr">
        <is>
          <t>Adamant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Plus</t>
        </is>
      </c>
      <c r="G10" s="48" t="inlineStr">
        <is>
          <t>Timid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Swift Swim</t>
        </is>
      </c>
      <c r="G21" s="48" t="inlineStr">
        <is>
          <t>Modest</t>
        </is>
      </c>
      <c r="H21" s="48" t="inlineStr">
        <is>
          <t>Rain Dish</t>
        </is>
      </c>
      <c r="I21" s="48" t="inlineStr">
        <is>
          <t>Modest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Adamant</t>
        </is>
      </c>
      <c r="F32" s="48" t="inlineStr">
        <is>
          <t>Poison Heal</t>
        </is>
      </c>
      <c r="G32" s="48" t="inlineStr">
        <is>
          <t>Modest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Adamant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Modest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Adamant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Modest</t>
        </is>
      </c>
      <c r="F100" s="48" t="inlineStr">
        <is>
          <t>Gluttony</t>
        </is>
      </c>
      <c r="G100" s="48" t="inlineStr">
        <is>
          <t>Adamant</t>
        </is>
      </c>
      <c r="H100" s="48" t="inlineStr">
        <is>
          <t>No Guard</t>
        </is>
      </c>
      <c r="I100" s="48" t="inlineStr">
        <is>
          <t>Modest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Huge Power</t>
        </is>
      </c>
      <c r="G120" s="48" t="inlineStr">
        <is>
          <t>Adamant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Impish</t>
        </is>
      </c>
      <c r="F132" s="48" t="inlineStr">
        <is>
          <t>Filter</t>
        </is>
      </c>
      <c r="G132" s="48" t="inlineStr">
        <is>
          <t>Careful</t>
        </is>
      </c>
      <c r="H132" s="48" t="inlineStr">
        <is>
          <t>Levitate</t>
        </is>
      </c>
      <c r="I132" s="48" t="inlineStr">
        <is>
          <t>Naughty</t>
        </is>
      </c>
      <c r="J132" s="48" t="inlineStr">
        <is>
          <t>Rock Head</t>
        </is>
      </c>
      <c r="K132" s="48" t="inlineStr">
        <is>
          <t>Modest</t>
        </is>
      </c>
      <c r="L132" s="48" t="inlineStr">
        <is>
          <t>Solid Rock</t>
        </is>
      </c>
      <c r="M132" s="48" t="inlineStr">
        <is>
          <t>Naughty</t>
        </is>
      </c>
      <c r="N132" s="48" t="inlineStr">
        <is>
          <t>Swift Swim</t>
        </is>
      </c>
      <c r="O132" s="48" t="inlineStr">
        <is>
          <t>Naughty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Naughty</t>
        </is>
      </c>
      <c r="F144" s="48" t="inlineStr">
        <is>
          <t>Pure Power</t>
        </is>
      </c>
      <c r="G144" s="48" t="inlineStr">
        <is>
          <t>Adamant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Serene Grace</t>
        </is>
      </c>
      <c r="G154" s="48" t="inlineStr">
        <is>
          <t>Adamant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Magic Guard</t>
        </is>
      </c>
      <c r="G166" s="48" t="inlineStr">
        <is>
          <t>Modest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Pure Power</t>
        </is>
      </c>
      <c r="G176" s="48" t="inlineStr">
        <is>
          <t>Adamant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Adamant</t>
        </is>
      </c>
      <c r="F186" s="48" t="inlineStr">
        <is>
          <t>Hyper Cutter</t>
        </is>
      </c>
      <c r="G186" s="48" t="inlineStr">
        <is>
          <t>Jolly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Pure Power</t>
        </is>
      </c>
      <c r="G196" s="48" t="inlineStr">
        <is>
          <t>Adamant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Adamant</t>
        </is>
      </c>
      <c r="F206" s="48" t="inlineStr">
        <is>
          <t>Speed Boost</t>
        </is>
      </c>
      <c r="G206" s="48" t="inlineStr">
        <is>
          <t>Adamant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Adamant</t>
        </is>
      </c>
      <c r="F216" s="48" t="inlineStr">
        <is>
          <t>No Guard</t>
        </is>
      </c>
      <c r="G216" s="48" t="inlineStr">
        <is>
          <t>Adamant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Tangled Feet</t>
        </is>
      </c>
      <c r="G226" s="48" t="inlineStr">
        <is>
          <t>Jolly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Pure Power</t>
        </is>
      </c>
      <c r="G236" s="48" t="inlineStr">
        <is>
          <t>Modest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Adamant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Modest</t>
        </is>
      </c>
      <c r="F268" s="48" t="inlineStr">
        <is>
          <t>Gluttony</t>
        </is>
      </c>
      <c r="G268" s="48" t="inlineStr">
        <is>
          <t>Modest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Modest</t>
        </is>
      </c>
      <c r="F278" s="48" t="inlineStr">
        <is>
          <t>Gluttony</t>
        </is>
      </c>
      <c r="G278" s="48" t="inlineStr">
        <is>
          <t>Modest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Jolly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Thick Fat</t>
        </is>
      </c>
      <c r="G298" s="48" t="inlineStr">
        <is>
          <t>Jolly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Adamant</t>
        </is>
      </c>
      <c r="F320" s="48" t="inlineStr">
        <is>
          <t>Swift Swim</t>
        </is>
      </c>
      <c r="G320" s="48" t="inlineStr">
        <is>
          <t>Modest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Adamant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Timid</t>
        </is>
      </c>
      <c r="F340" s="48" t="inlineStr">
        <is>
          <t>Rain Dish</t>
        </is>
      </c>
      <c r="G340" s="48" t="inlineStr">
        <is>
          <t>Adamant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Modest</t>
        </is>
      </c>
      <c r="F352" s="48" t="inlineStr">
        <is>
          <t>Gluttony</t>
        </is>
      </c>
      <c r="G352" s="48" t="inlineStr">
        <is>
          <t>Timid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Adamant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Modest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Huge Power</t>
        </is>
      </c>
      <c r="G382" s="48" t="inlineStr">
        <is>
          <t>Modest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Modest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Timid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Modest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Adamant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Modest</t>
        </is>
      </c>
      <c r="F434" s="48" t="inlineStr">
        <is>
          <t>Unburden</t>
        </is>
      </c>
      <c r="G434" s="48" t="inlineStr">
        <is>
          <t>Modest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Jolly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Adamant</t>
        </is>
      </c>
      <c r="F454" s="48" t="inlineStr">
        <is>
          <t>Adaptability</t>
        </is>
      </c>
      <c r="G454" s="48" t="inlineStr">
        <is>
          <t>Adamant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Adamant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Modest</t>
        </is>
      </c>
      <c r="F474" s="48" t="inlineStr">
        <is>
          <t>Natural Cure</t>
        </is>
      </c>
      <c r="G474" s="48" t="inlineStr">
        <is>
          <t>Adamant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Adamant</t>
        </is>
      </c>
      <c r="F484" s="48" t="inlineStr">
        <is>
          <t>Guts</t>
        </is>
      </c>
      <c r="G484" s="48" t="inlineStr">
        <is>
          <t>Adamant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Modest</t>
        </is>
      </c>
      <c r="F494" s="48" t="inlineStr">
        <is>
          <t>Swift Swim</t>
        </is>
      </c>
      <c r="G494" s="48" t="inlineStr">
        <is>
          <t>Adamant</t>
        </is>
      </c>
      <c r="H494" s="48" t="inlineStr">
        <is>
          <t>Intimidate</t>
        </is>
      </c>
      <c r="I494" s="48" t="inlineStr">
        <is>
          <t>Adamant</t>
        </is>
      </c>
      <c r="J494" s="48" t="inlineStr">
        <is>
          <t>Intimidate</t>
        </is>
      </c>
      <c r="K494" s="48" t="inlineStr">
        <is>
          <t>Adamant</t>
        </is>
      </c>
      <c r="L494" s="48" t="inlineStr">
        <is>
          <t>Intimidate</t>
        </is>
      </c>
      <c r="M494" s="48" t="inlineStr">
        <is>
          <t>Adamant</t>
        </is>
      </c>
      <c r="N494" s="48" t="inlineStr">
        <is>
          <t>Intimidate</t>
        </is>
      </c>
      <c r="O494" s="48" t="inlineStr">
        <is>
          <t>Adamant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Adamant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Modest</t>
        </is>
      </c>
      <c r="F516" s="48" t="inlineStr">
        <is>
          <t>Volt Absorb</t>
        </is>
      </c>
      <c r="G516" s="48" t="inlineStr">
        <is>
          <t>Adamant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Adamant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Modest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Modest</t>
        </is>
      </c>
      <c r="F546" s="48" t="inlineStr">
        <is>
          <t>Swift Swim</t>
        </is>
      </c>
      <c r="G546" s="48" t="inlineStr">
        <is>
          <t>Modest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Hydration</t>
        </is>
      </c>
      <c r="G556" s="48" t="inlineStr">
        <is>
          <t>Adamant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Rock Head</t>
        </is>
      </c>
      <c r="G566" s="48" t="inlineStr">
        <is>
          <t>Modest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Naughty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Magic Guard</t>
        </is>
      </c>
      <c r="G588" s="48" t="inlineStr">
        <is>
          <t>Adamant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No Guard</t>
        </is>
      </c>
      <c r="G598" s="48" t="inlineStr">
        <is>
          <t>Adamant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Adamant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Adamant</t>
        </is>
      </c>
      <c r="F628" s="48" t="inlineStr">
        <is>
          <t>Huge Power</t>
        </is>
      </c>
      <c r="G628" s="48" t="inlineStr">
        <is>
          <t>Modest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Timid</t>
        </is>
      </c>
      <c r="F638" s="48" t="inlineStr">
        <is>
          <t>Swift Swim</t>
        </is>
      </c>
      <c r="G638" s="48" t="inlineStr">
        <is>
          <t>Timid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Naive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Adamant</t>
        </is>
      </c>
      <c r="F658" s="48" t="inlineStr">
        <is>
          <t>Pure Power</t>
        </is>
      </c>
      <c r="G658" s="48" t="inlineStr">
        <is>
          <t>Adamant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Modest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Modest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Modest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Modest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Timid</t>
        </is>
      </c>
      <c r="F710" s="48" t="inlineStr">
        <is>
          <t>Plus</t>
        </is>
      </c>
      <c r="G710" s="48" t="inlineStr">
        <is>
          <t>Timid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Timid</t>
        </is>
      </c>
      <c r="F720" s="48" t="inlineStr">
        <is>
          <t>Plus</t>
        </is>
      </c>
      <c r="G720" s="48" t="inlineStr">
        <is>
          <t>Timid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Timid</t>
        </is>
      </c>
      <c r="F730" s="48" t="inlineStr">
        <is>
          <t>Plus</t>
        </is>
      </c>
      <c r="G730" s="48" t="inlineStr">
        <is>
          <t>Timid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Jolly</t>
        </is>
      </c>
      <c r="F740" s="48" t="inlineStr">
        <is>
          <t>Plus</t>
        </is>
      </c>
      <c r="G740" s="48" t="inlineStr">
        <is>
          <t>Jolly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Timid</t>
        </is>
      </c>
      <c r="F750" s="48" t="inlineStr">
        <is>
          <t>Plus</t>
        </is>
      </c>
      <c r="G750" s="48" t="inlineStr">
        <is>
          <t>Timid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Adamant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Adamant</t>
        </is>
      </c>
      <c r="F770" s="48" t="inlineStr">
        <is>
          <t>Rough Skin</t>
        </is>
      </c>
      <c r="G770" s="48" t="inlineStr">
        <is>
          <t>Adamant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Adamant</t>
        </is>
      </c>
      <c r="F780" s="48" t="inlineStr">
        <is>
          <t>Solid Rock</t>
        </is>
      </c>
      <c r="G780" s="48" t="inlineStr">
        <is>
          <t>Adamant</t>
        </is>
      </c>
      <c r="H780" s="48" t="inlineStr">
        <is>
          <t>Rough Skin</t>
        </is>
      </c>
      <c r="I780" s="48" t="inlineStr">
        <is>
          <t>Adamant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Solid Rock</t>
        </is>
      </c>
      <c r="G790" s="48" t="inlineStr">
        <is>
          <t>Adamant</t>
        </is>
      </c>
      <c r="H790" s="48" t="inlineStr">
        <is>
          <t>Rough Skin</t>
        </is>
      </c>
      <c r="I790" s="48" t="inlineStr">
        <is>
          <t>Adamant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Adamant</t>
        </is>
      </c>
      <c r="F800" s="48" t="inlineStr">
        <is>
          <t>Solid Rock</t>
        </is>
      </c>
      <c r="G800" s="48" t="inlineStr">
        <is>
          <t>Adamant</t>
        </is>
      </c>
      <c r="H800" s="48" t="inlineStr">
        <is>
          <t>Rough Skin</t>
        </is>
      </c>
      <c r="I800" s="48" t="inlineStr">
        <is>
          <t>Adamant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Adamant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Gluttony</t>
        </is>
      </c>
      <c r="G820" s="48" t="inlineStr">
        <is>
          <t>Adamant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Jolly</t>
        </is>
      </c>
      <c r="F830" s="48" t="inlineStr">
        <is>
          <t>Gluttony</t>
        </is>
      </c>
      <c r="G830" s="48" t="inlineStr">
        <is>
          <t>Adamant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Jolly</t>
        </is>
      </c>
      <c r="F840" s="48" t="inlineStr">
        <is>
          <t>Gluttony</t>
        </is>
      </c>
      <c r="G840" s="48" t="inlineStr">
        <is>
          <t>Adamant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Modest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Modest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Modest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Adamant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Modest</t>
        </is>
      </c>
      <c r="F900" s="48" t="inlineStr">
        <is>
          <t>Magma Armor</t>
        </is>
      </c>
      <c r="G900" s="48" t="inlineStr">
        <is>
          <t>Modest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G910" s="48" t="inlineStr">
        <is>
          <t>Modest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G930" s="48" t="inlineStr">
        <is>
          <t>Modest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Adamant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Adamant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Modest</t>
        </is>
      </c>
      <c r="F960" s="48" t="inlineStr">
        <is>
          <t>Gluttony</t>
        </is>
      </c>
      <c r="G960" s="48" t="inlineStr">
        <is>
          <t>Modest</t>
        </is>
      </c>
      <c r="H960" s="48" t="inlineStr">
        <is>
          <t>Oblivious</t>
        </is>
      </c>
      <c r="I960" s="48" t="inlineStr">
        <is>
          <t>Modest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Modest</t>
        </is>
      </c>
      <c r="F970" s="48" t="inlineStr">
        <is>
          <t>Unburden</t>
        </is>
      </c>
      <c r="G970" s="48" t="inlineStr">
        <is>
          <t>Modest</t>
        </is>
      </c>
      <c r="H970" s="48" t="inlineStr">
        <is>
          <t>Oblivious</t>
        </is>
      </c>
      <c r="I970" s="48" t="inlineStr">
        <is>
          <t>Modest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Modest</t>
        </is>
      </c>
      <c r="F980" s="48" t="inlineStr">
        <is>
          <t>Unburden</t>
        </is>
      </c>
      <c r="G980" s="48" t="inlineStr">
        <is>
          <t>Modest</t>
        </is>
      </c>
      <c r="H980" s="48" t="inlineStr">
        <is>
          <t>Oblivious</t>
        </is>
      </c>
      <c r="I980" s="48" t="inlineStr">
        <is>
          <t>Modest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Modest</t>
        </is>
      </c>
      <c r="F990" s="48" t="inlineStr">
        <is>
          <t>Unburden</t>
        </is>
      </c>
      <c r="G990" s="48" t="inlineStr">
        <is>
          <t>Modest</t>
        </is>
      </c>
      <c r="H990" s="48" t="inlineStr">
        <is>
          <t>Magma Armor</t>
        </is>
      </c>
      <c r="I990" s="48" t="inlineStr">
        <is>
          <t>Modest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Adamant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Adamant</t>
        </is>
      </c>
      <c r="F1010" s="48" t="inlineStr">
        <is>
          <t>Guts</t>
        </is>
      </c>
      <c r="G1010" s="48" t="inlineStr">
        <is>
          <t>Adamant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Adamant</t>
        </is>
      </c>
      <c r="F1020" s="48" t="inlineStr">
        <is>
          <t>Guts</t>
        </is>
      </c>
      <c r="G1020" s="48" t="inlineStr">
        <is>
          <t>Jolly</t>
        </is>
      </c>
      <c r="H1020" s="48" t="inlineStr">
        <is>
          <t>Gluttony</t>
        </is>
      </c>
      <c r="I1020" s="48" t="inlineStr">
        <is>
          <t>Adamant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Adamant</t>
        </is>
      </c>
      <c r="F1030" s="48" t="inlineStr">
        <is>
          <t>Guts</t>
        </is>
      </c>
      <c r="G1030" s="48" t="inlineStr">
        <is>
          <t>Jolly</t>
        </is>
      </c>
      <c r="H1030" s="48" t="inlineStr">
        <is>
          <t>Gluttony</t>
        </is>
      </c>
      <c r="I1030" s="48" t="inlineStr">
        <is>
          <t>Adamant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Modest</t>
        </is>
      </c>
      <c r="F1040" s="48" t="inlineStr">
        <is>
          <t>Magic Guard</t>
        </is>
      </c>
      <c r="G1040" s="48" t="inlineStr">
        <is>
          <t>Adamant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Modest</t>
        </is>
      </c>
      <c r="F1050" s="48" t="inlineStr">
        <is>
          <t>Magic Guard</t>
        </is>
      </c>
      <c r="G1050" s="48" t="inlineStr">
        <is>
          <t>Adamant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Modest</t>
        </is>
      </c>
      <c r="F1060" s="48" t="inlineStr">
        <is>
          <t>Magic Guard</t>
        </is>
      </c>
      <c r="G1060" s="48" t="inlineStr">
        <is>
          <t>Adamant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Adamant</t>
        </is>
      </c>
      <c r="F1070" s="48" t="inlineStr">
        <is>
          <t>Levitate</t>
        </is>
      </c>
      <c r="G1070" s="48" t="inlineStr">
        <is>
          <t>Modest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Modest</t>
        </is>
      </c>
      <c r="F1080" s="48" t="inlineStr">
        <is>
          <t>Chlorophyll</t>
        </is>
      </c>
      <c r="G1080" s="48" t="inlineStr">
        <is>
          <t>Modest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Modest</t>
        </is>
      </c>
      <c r="F1090" s="48" t="inlineStr">
        <is>
          <t>Chlorophyll</t>
        </is>
      </c>
      <c r="G1090" s="48" t="inlineStr">
        <is>
          <t>Modest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Modest</t>
        </is>
      </c>
      <c r="F1100" s="48" t="inlineStr">
        <is>
          <t>Chlorophyll</t>
        </is>
      </c>
      <c r="G1100" s="48" t="inlineStr">
        <is>
          <t>Modest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Modest</t>
        </is>
      </c>
      <c r="F1110" s="48" t="inlineStr">
        <is>
          <t>Chlorophyll</t>
        </is>
      </c>
      <c r="G1110" s="48" t="inlineStr">
        <is>
          <t>Modest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Adamant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Jolly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Jolly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Jolly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Jolly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Modest</t>
        </is>
      </c>
      <c r="F1170" s="48" t="inlineStr">
        <is>
          <t>Gluttony</t>
        </is>
      </c>
      <c r="G1170" s="48" t="inlineStr">
        <is>
          <t>Adamant</t>
        </is>
      </c>
      <c r="H1170" s="48" t="inlineStr">
        <is>
          <t>No Guard</t>
        </is>
      </c>
      <c r="I1170" s="48" t="inlineStr">
        <is>
          <t>Modest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Modest</t>
        </is>
      </c>
      <c r="F1180" s="48" t="inlineStr">
        <is>
          <t>Unburden</t>
        </is>
      </c>
      <c r="G1180" s="48" t="inlineStr">
        <is>
          <t>Adamant</t>
        </is>
      </c>
      <c r="H1180" s="48" t="inlineStr">
        <is>
          <t>No Guard</t>
        </is>
      </c>
      <c r="I1180" s="48" t="inlineStr">
        <is>
          <t>Modest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Modest</t>
        </is>
      </c>
      <c r="F1190" s="48" t="inlineStr">
        <is>
          <t>Unburden</t>
        </is>
      </c>
      <c r="G1190" s="48" t="inlineStr">
        <is>
          <t>Adamant</t>
        </is>
      </c>
      <c r="H1190" s="48" t="inlineStr">
        <is>
          <t>No Guard</t>
        </is>
      </c>
      <c r="I1190" s="48" t="inlineStr">
        <is>
          <t>Timid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Modest</t>
        </is>
      </c>
      <c r="F1200" s="48" t="inlineStr">
        <is>
          <t>Unburden</t>
        </is>
      </c>
      <c r="G1200" s="48" t="inlineStr">
        <is>
          <t>Adamant</t>
        </is>
      </c>
      <c r="H1200" s="48" t="inlineStr">
        <is>
          <t>Huge Power</t>
        </is>
      </c>
      <c r="I1200" s="48" t="inlineStr">
        <is>
          <t>Timid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Adamant</t>
        </is>
      </c>
      <c r="F1210" s="48" t="inlineStr">
        <is>
          <t>Scrappy</t>
        </is>
      </c>
      <c r="G1210" s="48" t="inlineStr">
        <is>
          <t>Adamant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Adamant</t>
        </is>
      </c>
      <c r="F1220" s="48" t="inlineStr">
        <is>
          <t>Tangled Feet</t>
        </is>
      </c>
      <c r="G1220" s="48" t="inlineStr">
        <is>
          <t>Adamant</t>
        </is>
      </c>
      <c r="H1220" s="48" t="inlineStr">
        <is>
          <t>Scrappy</t>
        </is>
      </c>
      <c r="I1220" s="48" t="inlineStr">
        <is>
          <t>Adamant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Adamant</t>
        </is>
      </c>
      <c r="F1230" s="48" t="inlineStr">
        <is>
          <t>Tangled Feet</t>
        </is>
      </c>
      <c r="G1230" s="48" t="inlineStr">
        <is>
          <t>Adamant</t>
        </is>
      </c>
      <c r="H1230" s="48" t="inlineStr">
        <is>
          <t>Scrappy</t>
        </is>
      </c>
      <c r="I1230" s="48" t="inlineStr">
        <is>
          <t>Adamant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Adamant</t>
        </is>
      </c>
      <c r="F1240" s="48" t="inlineStr">
        <is>
          <t>Tangled Feet</t>
        </is>
      </c>
      <c r="G1240" s="48" t="inlineStr">
        <is>
          <t>Adamant</t>
        </is>
      </c>
      <c r="H1240" s="48" t="inlineStr">
        <is>
          <t>Scrappy</t>
        </is>
      </c>
      <c r="I1240" s="48" t="inlineStr">
        <is>
          <t>Jolly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Adamant</t>
        </is>
      </c>
      <c r="F1250" s="48" t="inlineStr">
        <is>
          <t>Pure Power</t>
        </is>
      </c>
      <c r="G1250" s="48" t="inlineStr">
        <is>
          <t>Adamant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Adamant</t>
        </is>
      </c>
      <c r="F1260" s="48" t="inlineStr">
        <is>
          <t>Pure Power</t>
        </is>
      </c>
      <c r="G1260" s="48" t="inlineStr">
        <is>
          <t>Adamant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Adamant</t>
        </is>
      </c>
      <c r="F1270" s="48" t="inlineStr">
        <is>
          <t>Pure Power</t>
        </is>
      </c>
      <c r="G1270" s="48" t="inlineStr">
        <is>
          <t>Adamant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Adamant</t>
        </is>
      </c>
      <c r="F1280" s="48" t="inlineStr">
        <is>
          <t>Pure Power</t>
        </is>
      </c>
      <c r="G1280" s="48" t="inlineStr">
        <is>
          <t>Adamant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Modest</t>
        </is>
      </c>
      <c r="F1290" s="48" t="inlineStr">
        <is>
          <t>Magnet Pull</t>
        </is>
      </c>
      <c r="G1290" s="48" t="inlineStr">
        <is>
          <t>Adamant</t>
        </is>
      </c>
      <c r="H1290" s="48" t="inlineStr">
        <is>
          <t>Scrappy</t>
        </is>
      </c>
      <c r="I1290" s="48" t="inlineStr">
        <is>
          <t>Modest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Modest</t>
        </is>
      </c>
      <c r="F1300" s="48" t="inlineStr">
        <is>
          <t>Magnet Pull</t>
        </is>
      </c>
      <c r="G1300" s="48" t="inlineStr">
        <is>
          <t>Adamant</t>
        </is>
      </c>
      <c r="H1300" s="48" t="inlineStr">
        <is>
          <t>Scrappy</t>
        </is>
      </c>
      <c r="I1300" s="48" t="inlineStr">
        <is>
          <t>Modest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Modest</t>
        </is>
      </c>
      <c r="F1310" s="48" t="inlineStr">
        <is>
          <t>Magnet Pull</t>
        </is>
      </c>
      <c r="G1310" s="48" t="inlineStr">
        <is>
          <t>Adamant</t>
        </is>
      </c>
      <c r="H1310" s="48" t="inlineStr">
        <is>
          <t>Scrappy</t>
        </is>
      </c>
      <c r="I1310" s="48" t="inlineStr">
        <is>
          <t>Modest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Modest</t>
        </is>
      </c>
      <c r="F1320" s="48" t="inlineStr">
        <is>
          <t>Magnet Pull</t>
        </is>
      </c>
      <c r="G1320" s="48" t="inlineStr">
        <is>
          <t>Adamant</t>
        </is>
      </c>
      <c r="H1320" s="48" t="inlineStr">
        <is>
          <t>Scrappy</t>
        </is>
      </c>
      <c r="I1320" s="48" t="inlineStr">
        <is>
          <t>Modest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Adamant</t>
        </is>
      </c>
      <c r="F1330" s="48" t="inlineStr">
        <is>
          <t>Poison Heal</t>
        </is>
      </c>
      <c r="G1330" s="48" t="inlineStr">
        <is>
          <t>Modest</t>
        </is>
      </c>
      <c r="H1330" s="48" t="inlineStr">
        <is>
          <t>Chlorophyll</t>
        </is>
      </c>
      <c r="I1330" s="48" t="inlineStr">
        <is>
          <t>Adamant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Adamant</t>
        </is>
      </c>
      <c r="F1340" s="48" t="inlineStr">
        <is>
          <t>Technician</t>
        </is>
      </c>
      <c r="G1340" s="48" t="inlineStr">
        <is>
          <t>Modest</t>
        </is>
      </c>
      <c r="H1340" s="48" t="inlineStr">
        <is>
          <t>Chlorophyll</t>
        </is>
      </c>
      <c r="I1340" s="48" t="inlineStr">
        <is>
          <t>Adamant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Adamant</t>
        </is>
      </c>
      <c r="F1350" s="48" t="inlineStr">
        <is>
          <t>Technician</t>
        </is>
      </c>
      <c r="G1350" s="48" t="inlineStr">
        <is>
          <t>Modest</t>
        </is>
      </c>
      <c r="H1350" s="48" t="inlineStr">
        <is>
          <t>Chlorophyll</t>
        </is>
      </c>
      <c r="I1350" s="48" t="inlineStr">
        <is>
          <t>Adamant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Adamant</t>
        </is>
      </c>
      <c r="F1360" s="48" t="inlineStr">
        <is>
          <t>Technician</t>
        </is>
      </c>
      <c r="G1360" s="48" t="inlineStr">
        <is>
          <t>Modest</t>
        </is>
      </c>
      <c r="H1360" s="48" t="inlineStr">
        <is>
          <t>Chlorophyll</t>
        </is>
      </c>
      <c r="I1360" s="48" t="inlineStr">
        <is>
          <t>Adamant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Modest</t>
        </is>
      </c>
      <c r="F1370" s="48" t="inlineStr">
        <is>
          <t>Rain Dish</t>
        </is>
      </c>
      <c r="G1370" s="48" t="inlineStr">
        <is>
          <t>Modest</t>
        </is>
      </c>
      <c r="H1370" s="48" t="inlineStr">
        <is>
          <t>Gluttony</t>
        </is>
      </c>
      <c r="I1370" s="48" t="inlineStr">
        <is>
          <t>Timid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Adamant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Adamant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Adamant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Adamant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Adamant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Adamant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Jolly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Jolly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Modest</t>
        </is>
      </c>
      <c r="F1460" s="48" t="inlineStr">
        <is>
          <t>Swift Swim</t>
        </is>
      </c>
      <c r="G1460" s="48" t="inlineStr">
        <is>
          <t>Adamant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Modest</t>
        </is>
      </c>
      <c r="F1470" s="48" t="inlineStr">
        <is>
          <t>Swift Swim</t>
        </is>
      </c>
      <c r="G1470" s="48" t="inlineStr">
        <is>
          <t>Adamant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Modest</t>
        </is>
      </c>
      <c r="F1480" s="48" t="inlineStr">
        <is>
          <t>Swift Swim</t>
        </is>
      </c>
      <c r="G1480" s="48" t="inlineStr">
        <is>
          <t>Adamant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Modest</t>
        </is>
      </c>
      <c r="F1490" s="48" t="inlineStr">
        <is>
          <t>Swift Swim</t>
        </is>
      </c>
      <c r="G1490" s="48" t="inlineStr">
        <is>
          <t>Adamant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Modest</t>
        </is>
      </c>
      <c r="F1500" s="48" t="inlineStr">
        <is>
          <t>Rain Dish</t>
        </is>
      </c>
      <c r="G1500" s="48" t="inlineStr">
        <is>
          <t>Adamant</t>
        </is>
      </c>
      <c r="H1500" s="48" t="inlineStr">
        <is>
          <t>Intimidate</t>
        </is>
      </c>
      <c r="I1500" s="48" t="inlineStr">
        <is>
          <t>Adamant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Adamant</t>
        </is>
      </c>
      <c r="F1510" s="48" t="inlineStr">
        <is>
          <t>Intimidate</t>
        </is>
      </c>
      <c r="G1510" s="48" t="inlineStr">
        <is>
          <t>Adamant</t>
        </is>
      </c>
      <c r="H1510" s="48" t="inlineStr">
        <is>
          <t>Rough Skin</t>
        </is>
      </c>
      <c r="I1510" s="48" t="inlineStr">
        <is>
          <t>Modest</t>
        </is>
      </c>
      <c r="J1510" s="48" t="inlineStr">
        <is>
          <t>Rain Dish</t>
        </is>
      </c>
      <c r="K1510" s="48" t="inlineStr">
        <is>
          <t>Adamant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Adamant</t>
        </is>
      </c>
      <c r="F1520" s="48" t="inlineStr">
        <is>
          <t>Intimidate</t>
        </is>
      </c>
      <c r="G1520" s="48" t="inlineStr">
        <is>
          <t>Adamant</t>
        </is>
      </c>
      <c r="H1520" s="48" t="inlineStr">
        <is>
          <t>Rough Skin</t>
        </is>
      </c>
      <c r="I1520" s="48" t="inlineStr">
        <is>
          <t>Timid</t>
        </is>
      </c>
      <c r="J1520" s="48" t="inlineStr">
        <is>
          <t>Rain Dish</t>
        </is>
      </c>
      <c r="K1520" s="48" t="inlineStr">
        <is>
          <t>Adamant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Adamant</t>
        </is>
      </c>
      <c r="F1530" s="48" t="inlineStr">
        <is>
          <t>Intimidate</t>
        </is>
      </c>
      <c r="G1530" s="48" t="inlineStr">
        <is>
          <t>Jolly</t>
        </is>
      </c>
      <c r="H1530" s="48" t="inlineStr">
        <is>
          <t>Tinted Lens</t>
        </is>
      </c>
      <c r="I1530" s="48" t="inlineStr">
        <is>
          <t>Adamant</t>
        </is>
      </c>
      <c r="J1530" s="48" t="inlineStr">
        <is>
          <t>Intimidate</t>
        </is>
      </c>
      <c r="K1530" s="48" t="inlineStr">
        <is>
          <t>Timid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Modest</t>
        </is>
      </c>
      <c r="F1540" s="48" t="inlineStr">
        <is>
          <t>Gluttony</t>
        </is>
      </c>
      <c r="G1540" s="48" t="inlineStr">
        <is>
          <t>Modest</t>
        </is>
      </c>
      <c r="H1540" s="48" t="inlineStr">
        <is>
          <t>Rain Dish</t>
        </is>
      </c>
      <c r="I1540" s="48" t="inlineStr">
        <is>
          <t>Adamant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Modest</t>
        </is>
      </c>
      <c r="F1550" s="48" t="inlineStr">
        <is>
          <t>Unburden</t>
        </is>
      </c>
      <c r="G1550" s="48" t="inlineStr">
        <is>
          <t>Modest</t>
        </is>
      </c>
      <c r="H1550" s="48" t="inlineStr">
        <is>
          <t>Rain Dish</t>
        </is>
      </c>
      <c r="I1550" s="48" t="inlineStr">
        <is>
          <t>Adamant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Modest</t>
        </is>
      </c>
      <c r="F1560" s="48" t="inlineStr">
        <is>
          <t>Unburden</t>
        </is>
      </c>
      <c r="G1560" s="48" t="inlineStr">
        <is>
          <t>Modest</t>
        </is>
      </c>
      <c r="H1560" s="48" t="inlineStr">
        <is>
          <t>Rain Dish</t>
        </is>
      </c>
      <c r="I1560" s="48" t="inlineStr">
        <is>
          <t>Adamant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Modest</t>
        </is>
      </c>
      <c r="F1570" s="48" t="inlineStr">
        <is>
          <t>Unburden</t>
        </is>
      </c>
      <c r="G1570" s="48" t="inlineStr">
        <is>
          <t>Adamant</t>
        </is>
      </c>
      <c r="H1570" s="48" t="inlineStr">
        <is>
          <t>Huge Power</t>
        </is>
      </c>
      <c r="I1570" s="48" t="inlineStr">
        <is>
          <t>Timid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Adamant</t>
        </is>
      </c>
      <c r="F1580" s="48" t="inlineStr">
        <is>
          <t>Gluttony</t>
        </is>
      </c>
      <c r="G1580" s="48" t="inlineStr">
        <is>
          <t>Adamant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Jolly</t>
        </is>
      </c>
      <c r="F1590" s="48" t="inlineStr">
        <is>
          <t>Gluttony</t>
        </is>
      </c>
      <c r="G1590" s="48" t="inlineStr">
        <is>
          <t>Adamant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Adamant</t>
        </is>
      </c>
      <c r="F1600" s="48" t="inlineStr">
        <is>
          <t>Rough Skin</t>
        </is>
      </c>
      <c r="G1600" s="48" t="inlineStr">
        <is>
          <t>Adamant</t>
        </is>
      </c>
      <c r="H1600" s="48" t="inlineStr">
        <is>
          <t>Guts</t>
        </is>
      </c>
      <c r="I1600" s="48" t="inlineStr">
        <is>
          <t>Jolly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Adamant</t>
        </is>
      </c>
      <c r="F1610" s="48" t="inlineStr">
        <is>
          <t>Guts</t>
        </is>
      </c>
      <c r="G1610" s="48" t="inlineStr">
        <is>
          <t>Adamant</t>
        </is>
      </c>
      <c r="H1610" s="48" t="inlineStr">
        <is>
          <t>Rough Skin</t>
        </is>
      </c>
      <c r="I1610" s="48" t="inlineStr">
        <is>
          <t>Jolly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Modest</t>
        </is>
      </c>
      <c r="F1620" s="48" t="inlineStr">
        <is>
          <t>Lightning Rod</t>
        </is>
      </c>
      <c r="G1620" s="48" t="inlineStr">
        <is>
          <t>Modest</t>
        </is>
      </c>
      <c r="H1620" s="48" t="inlineStr">
        <is>
          <t>Lightning Rod</t>
        </is>
      </c>
      <c r="I1620" s="48" t="inlineStr">
        <is>
          <t>Adamant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Modest</t>
        </is>
      </c>
      <c r="F1630" s="48" t="inlineStr">
        <is>
          <t>Lightning Rod</t>
        </is>
      </c>
      <c r="G1630" s="48" t="inlineStr">
        <is>
          <t>Timid</t>
        </is>
      </c>
      <c r="H1630" s="48" t="inlineStr">
        <is>
          <t>Lightning Rod</t>
        </is>
      </c>
      <c r="I1630" s="48" t="inlineStr">
        <is>
          <t>Adamant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Timid</t>
        </is>
      </c>
      <c r="F1640" s="48" t="inlineStr">
        <is>
          <t>Lightning Rod</t>
        </is>
      </c>
      <c r="G1640" s="48" t="inlineStr">
        <is>
          <t>Timid</t>
        </is>
      </c>
      <c r="H1640" s="48" t="inlineStr">
        <is>
          <t>Lightning Rod</t>
        </is>
      </c>
      <c r="I1640" s="48" t="inlineStr">
        <is>
          <t>Adamant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Timid</t>
        </is>
      </c>
      <c r="F1650" s="48" t="inlineStr">
        <is>
          <t>Lightning Rod</t>
        </is>
      </c>
      <c r="G1650" s="48" t="inlineStr">
        <is>
          <t>Timid</t>
        </is>
      </c>
      <c r="H1650" s="48" t="inlineStr">
        <is>
          <t>Lightning Rod</t>
        </is>
      </c>
      <c r="I1650" s="48" t="inlineStr">
        <is>
          <t>Adamant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Modest</t>
        </is>
      </c>
      <c r="F1660" s="48" t="inlineStr">
        <is>
          <t>Magnet Pull</t>
        </is>
      </c>
      <c r="G1660" s="48" t="inlineStr">
        <is>
          <t>Adamant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Modest</t>
        </is>
      </c>
      <c r="F1670" s="48" t="inlineStr">
        <is>
          <t>Magnet Pull</t>
        </is>
      </c>
      <c r="G1670" s="48" t="inlineStr">
        <is>
          <t>Adamant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Modest</t>
        </is>
      </c>
      <c r="F1680" s="48" t="inlineStr">
        <is>
          <t>Magnet Pull</t>
        </is>
      </c>
      <c r="G1680" s="48" t="inlineStr">
        <is>
          <t>Adamant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Modest</t>
        </is>
      </c>
      <c r="F1690" s="48" t="inlineStr">
        <is>
          <t>Magnet Pull</t>
        </is>
      </c>
      <c r="G1690" s="48" t="inlineStr">
        <is>
          <t>Adamant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Modest</t>
        </is>
      </c>
      <c r="F1700" s="48" t="inlineStr">
        <is>
          <t>Magnet Pull</t>
        </is>
      </c>
      <c r="G1700" s="48" t="inlineStr">
        <is>
          <t>Adamant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Modest</t>
        </is>
      </c>
      <c r="F1710" s="48" t="inlineStr">
        <is>
          <t>Magnet Pull</t>
        </is>
      </c>
      <c r="G1710" s="48" t="inlineStr">
        <is>
          <t>Naughty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Adamant</t>
        </is>
      </c>
      <c r="F1720" s="48" t="inlineStr">
        <is>
          <t>Cute Charm</t>
        </is>
      </c>
      <c r="G1720" s="48" t="inlineStr">
        <is>
          <t>Adamant</t>
        </is>
      </c>
      <c r="H1720" s="48" t="inlineStr">
        <is>
          <t>Intimidate</t>
        </is>
      </c>
      <c r="I1720" s="48" t="inlineStr">
        <is>
          <t>Adamant</t>
        </is>
      </c>
      <c r="J1720" s="48" t="inlineStr">
        <is>
          <t>Gluttony</t>
        </is>
      </c>
      <c r="K1720" s="48" t="inlineStr">
        <is>
          <t>Modest</t>
        </is>
      </c>
      <c r="L1720" s="48" t="inlineStr">
        <is>
          <t>Swift Swim</t>
        </is>
      </c>
      <c r="M1720" s="48" t="inlineStr">
        <is>
          <t>Adamant</t>
        </is>
      </c>
      <c r="N1720" s="48" t="inlineStr">
        <is>
          <t>Chlorophyll</t>
        </is>
      </c>
      <c r="O1720" s="48" t="inlineStr">
        <is>
          <t>Adamant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Adamant</t>
        </is>
      </c>
      <c r="F1730" s="48" t="inlineStr">
        <is>
          <t>Cute Charm</t>
        </is>
      </c>
      <c r="G1730" s="48" t="inlineStr">
        <is>
          <t>Adamant</t>
        </is>
      </c>
      <c r="H1730" s="48" t="inlineStr">
        <is>
          <t>Intimidate</t>
        </is>
      </c>
      <c r="I1730" s="48" t="inlineStr">
        <is>
          <t>Jolly</t>
        </is>
      </c>
      <c r="J1730" s="48" t="inlineStr">
        <is>
          <t>Gluttony</t>
        </is>
      </c>
      <c r="K1730" s="48" t="inlineStr">
        <is>
          <t>Modest</t>
        </is>
      </c>
      <c r="L1730" s="48" t="inlineStr">
        <is>
          <t>Swift Swim</t>
        </is>
      </c>
      <c r="M1730" s="48" t="inlineStr">
        <is>
          <t>Adamant</t>
        </is>
      </c>
      <c r="N1730" s="48" t="inlineStr">
        <is>
          <t>Chlorophyll</t>
        </is>
      </c>
      <c r="O1730" s="48" t="inlineStr">
        <is>
          <t>Adamant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Jolly</t>
        </is>
      </c>
      <c r="F1740" s="48" t="inlineStr">
        <is>
          <t>Cute Charm</t>
        </is>
      </c>
      <c r="G1740" s="48" t="inlineStr">
        <is>
          <t>Adamant</t>
        </is>
      </c>
      <c r="H1740" s="48" t="inlineStr">
        <is>
          <t>Intimidate</t>
        </is>
      </c>
      <c r="I1740" s="48" t="inlineStr">
        <is>
          <t>Jolly</t>
        </is>
      </c>
      <c r="J1740" s="48" t="inlineStr">
        <is>
          <t>Gluttony</t>
        </is>
      </c>
      <c r="K1740" s="48" t="inlineStr">
        <is>
          <t>Modest</t>
        </is>
      </c>
      <c r="L1740" s="48" t="inlineStr">
        <is>
          <t>Swift Swim</t>
        </is>
      </c>
      <c r="M1740" s="48" t="inlineStr">
        <is>
          <t>Adamant</t>
        </is>
      </c>
      <c r="N1740" s="48" t="inlineStr">
        <is>
          <t>Chlorophyll</t>
        </is>
      </c>
      <c r="O1740" s="48" t="inlineStr">
        <is>
          <t>Adamant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Jolly</t>
        </is>
      </c>
      <c r="F1750" s="48" t="inlineStr">
        <is>
          <t>Cute Charm</t>
        </is>
      </c>
      <c r="G1750" s="48" t="inlineStr">
        <is>
          <t>Adamant</t>
        </is>
      </c>
      <c r="H1750" s="48" t="inlineStr">
        <is>
          <t>Intimidate</t>
        </is>
      </c>
      <c r="I1750" s="48" t="inlineStr">
        <is>
          <t>Jolly</t>
        </is>
      </c>
      <c r="J1750" s="48" t="inlineStr">
        <is>
          <t>Gluttony</t>
        </is>
      </c>
      <c r="K1750" s="48" t="inlineStr">
        <is>
          <t>Modest</t>
        </is>
      </c>
      <c r="L1750" s="48" t="inlineStr">
        <is>
          <t>Swift Swim</t>
        </is>
      </c>
      <c r="M1750" s="48" t="inlineStr">
        <is>
          <t>Adamant</t>
        </is>
      </c>
      <c r="N1750" s="48" t="inlineStr">
        <is>
          <t>Chlorophyll</t>
        </is>
      </c>
      <c r="O1750" s="48" t="inlineStr">
        <is>
          <t>Adamant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Modest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Modest</t>
        </is>
      </c>
      <c r="F1770" s="48" t="inlineStr">
        <is>
          <t>Levitate</t>
        </is>
      </c>
      <c r="G1770" s="48" t="inlineStr">
        <is>
          <t>Modest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Adamant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Adamant</t>
        </is>
      </c>
      <c r="F1790" s="48" t="inlineStr">
        <is>
          <t>Pressure</t>
        </is>
      </c>
      <c r="G1790" s="48" t="inlineStr">
        <is>
          <t>Adamant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Modest</t>
        </is>
      </c>
      <c r="F1800" s="48" t="inlineStr">
        <is>
          <t>Swift Swim</t>
        </is>
      </c>
      <c r="G1800" s="48" t="inlineStr">
        <is>
          <t>Adamant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Modest</t>
        </is>
      </c>
      <c r="F1810" s="48" t="inlineStr">
        <is>
          <t>Swift Swim</t>
        </is>
      </c>
      <c r="G1810" s="48" t="inlineStr">
        <is>
          <t>Adamant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Modest</t>
        </is>
      </c>
      <c r="F1820" s="48" t="inlineStr">
        <is>
          <t>Swift Swim</t>
        </is>
      </c>
      <c r="G1820" s="48" t="inlineStr">
        <is>
          <t>Adamant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Adamant</t>
        </is>
      </c>
      <c r="F1830" s="48" t="inlineStr">
        <is>
          <t>Guts</t>
        </is>
      </c>
      <c r="G1830" s="48" t="inlineStr">
        <is>
          <t>Modest</t>
        </is>
      </c>
      <c r="H1830" s="48" t="inlineStr">
        <is>
          <t>Swift Swim</t>
        </is>
      </c>
      <c r="I1830" s="48" t="inlineStr">
        <is>
          <t>Adamant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Adamant</t>
        </is>
      </c>
      <c r="F1840" s="48" t="inlineStr">
        <is>
          <t>Scrappy</t>
        </is>
      </c>
      <c r="G1840" s="48" t="inlineStr">
        <is>
          <t>Jolly</t>
        </is>
      </c>
      <c r="H1840" s="48" t="inlineStr">
        <is>
          <t>Gluttony</t>
        </is>
      </c>
      <c r="I1840" s="48" t="inlineStr">
        <is>
          <t>Adamant</t>
        </is>
      </c>
      <c r="J1840" s="48" t="inlineStr">
        <is>
          <t>Rock Head</t>
        </is>
      </c>
      <c r="K1840" s="48" t="inlineStr">
        <is>
          <t>Adamant</t>
        </is>
      </c>
      <c r="L1840" s="48" t="inlineStr">
        <is>
          <t>Intimidate</t>
        </is>
      </c>
      <c r="M1840" s="48" t="inlineStr">
        <is>
          <t>Adamant</t>
        </is>
      </c>
      <c r="N1840" s="48" t="inlineStr">
        <is>
          <t>Guts</t>
        </is>
      </c>
      <c r="O1840" s="48" t="inlineStr">
        <is>
          <t>Adamant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Adamant</t>
        </is>
      </c>
      <c r="F1850" s="48" t="inlineStr">
        <is>
          <t>Scrappy</t>
        </is>
      </c>
      <c r="G1850" s="48" t="inlineStr">
        <is>
          <t>Jolly</t>
        </is>
      </c>
      <c r="H1850" s="48" t="inlineStr">
        <is>
          <t>Gluttony</t>
        </is>
      </c>
      <c r="I1850" s="48" t="inlineStr">
        <is>
          <t>Adamant</t>
        </is>
      </c>
      <c r="J1850" s="48" t="inlineStr">
        <is>
          <t>Rock Head</t>
        </is>
      </c>
      <c r="K1850" s="48" t="inlineStr">
        <is>
          <t>Adamant</t>
        </is>
      </c>
      <c r="L1850" s="48" t="inlineStr">
        <is>
          <t>Intimidate</t>
        </is>
      </c>
      <c r="M1850" s="48" t="inlineStr">
        <is>
          <t>Adamant</t>
        </is>
      </c>
      <c r="N1850" s="48" t="inlineStr">
        <is>
          <t>Guts</t>
        </is>
      </c>
      <c r="O1850" s="48" t="inlineStr">
        <is>
          <t>Adamant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Adamant</t>
        </is>
      </c>
      <c r="F1860" s="48" t="inlineStr">
        <is>
          <t>Scrappy</t>
        </is>
      </c>
      <c r="G1860" s="48" t="inlineStr">
        <is>
          <t>Jolly</t>
        </is>
      </c>
      <c r="H1860" s="48" t="inlineStr">
        <is>
          <t>Gluttony</t>
        </is>
      </c>
      <c r="I1860" s="48" t="inlineStr">
        <is>
          <t>Adamant</t>
        </is>
      </c>
      <c r="J1860" s="48" t="inlineStr">
        <is>
          <t>Rock Head</t>
        </is>
      </c>
      <c r="K1860" s="48" t="inlineStr">
        <is>
          <t>Adamant</t>
        </is>
      </c>
      <c r="L1860" s="48" t="inlineStr">
        <is>
          <t>Intimidate</t>
        </is>
      </c>
      <c r="M1860" s="48" t="inlineStr">
        <is>
          <t>Adamant</t>
        </is>
      </c>
      <c r="N1860" s="48" t="inlineStr">
        <is>
          <t>Guts</t>
        </is>
      </c>
      <c r="O1860" s="48" t="inlineStr">
        <is>
          <t>Adamant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Adamant</t>
        </is>
      </c>
      <c r="F1870" s="48" t="inlineStr">
        <is>
          <t>Scrappy</t>
        </is>
      </c>
      <c r="G1870" s="48" t="inlineStr">
        <is>
          <t>Jolly</t>
        </is>
      </c>
      <c r="H1870" s="48" t="inlineStr">
        <is>
          <t>Gluttony</t>
        </is>
      </c>
      <c r="I1870" s="48" t="inlineStr">
        <is>
          <t>Adamant</t>
        </is>
      </c>
      <c r="J1870" s="48" t="inlineStr">
        <is>
          <t>Rock Head</t>
        </is>
      </c>
      <c r="K1870" s="48" t="inlineStr">
        <is>
          <t>Adamant</t>
        </is>
      </c>
      <c r="L1870" s="48" t="inlineStr">
        <is>
          <t>Intimidate</t>
        </is>
      </c>
      <c r="M1870" s="48" t="inlineStr">
        <is>
          <t>Adamant</t>
        </is>
      </c>
      <c r="N1870" s="48" t="inlineStr">
        <is>
          <t>Guts</t>
        </is>
      </c>
      <c r="O1870" s="48" t="inlineStr">
        <is>
          <t>Adamant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Timid</t>
        </is>
      </c>
      <c r="F1880" s="48" t="inlineStr">
        <is>
          <t>Plus</t>
        </is>
      </c>
      <c r="G1880" s="48" t="inlineStr">
        <is>
          <t>Timid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Timid</t>
        </is>
      </c>
      <c r="F1890" s="48" t="inlineStr">
        <is>
          <t>Plus</t>
        </is>
      </c>
      <c r="G1890" s="48" t="inlineStr">
        <is>
          <t>Timid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Timid</t>
        </is>
      </c>
      <c r="F1900" s="48" t="inlineStr">
        <is>
          <t>Plus</t>
        </is>
      </c>
      <c r="G1900" s="48" t="inlineStr">
        <is>
          <t>Timid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Timid</t>
        </is>
      </c>
      <c r="F1910" s="48" t="inlineStr">
        <is>
          <t>Plus</t>
        </is>
      </c>
      <c r="G1910" s="48" t="inlineStr">
        <is>
          <t>Timid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Modest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Modest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Timid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Timid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Modest</t>
        </is>
      </c>
      <c r="F1960" s="48" t="inlineStr">
        <is>
          <t>Magic Guard</t>
        </is>
      </c>
      <c r="G1960" s="48" t="inlineStr">
        <is>
          <t>Modest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Modest</t>
        </is>
      </c>
      <c r="F1970" s="48" t="inlineStr">
        <is>
          <t>Magic Guard</t>
        </is>
      </c>
      <c r="G1970" s="48" t="inlineStr">
        <is>
          <t>Modest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Modest</t>
        </is>
      </c>
      <c r="F1980" s="48" t="inlineStr">
        <is>
          <t>Magic Guard</t>
        </is>
      </c>
      <c r="G1980" s="48" t="inlineStr">
        <is>
          <t>Modest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Modest</t>
        </is>
      </c>
      <c r="F1990" s="48" t="inlineStr">
        <is>
          <t>Levitate</t>
        </is>
      </c>
      <c r="G1990" s="48" t="inlineStr">
        <is>
          <t>Modest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Adamant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Adamant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Adamant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Adamant</t>
        </is>
      </c>
      <c r="F2030" s="48" t="inlineStr">
        <is>
          <t>Adaptability</t>
        </is>
      </c>
      <c r="G2030" s="48" t="inlineStr">
        <is>
          <t>Adamant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Adamant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Modest</t>
        </is>
      </c>
      <c r="F2050" s="48" t="inlineStr">
        <is>
          <t>Tinted Lens</t>
        </is>
      </c>
      <c r="G2050" s="48" t="inlineStr">
        <is>
          <t>Adamant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Modest</t>
        </is>
      </c>
      <c r="F2060" s="48" t="inlineStr">
        <is>
          <t>Swift Swim</t>
        </is>
      </c>
      <c r="G2060" s="48" t="inlineStr">
        <is>
          <t>Modest</t>
        </is>
      </c>
      <c r="H2060" s="48" t="inlineStr">
        <is>
          <t>Tinted Lens</t>
        </is>
      </c>
      <c r="I2060" s="48" t="inlineStr">
        <is>
          <t>Adamant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Modest</t>
        </is>
      </c>
      <c r="F2070" s="48" t="inlineStr">
        <is>
          <t>Swift Swim</t>
        </is>
      </c>
      <c r="G2070" s="48" t="inlineStr">
        <is>
          <t>Adamant</t>
        </is>
      </c>
      <c r="H2070" s="48" t="inlineStr">
        <is>
          <t>Speed Boost</t>
        </is>
      </c>
      <c r="I2070" s="48" t="inlineStr">
        <is>
          <t>Modest</t>
        </is>
      </c>
      <c r="J2070" s="48" t="inlineStr">
        <is>
          <t>Tinted Lens</t>
        </is>
      </c>
      <c r="K2070" s="48" t="inlineStr">
        <is>
          <t>Adamant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Modest</t>
        </is>
      </c>
      <c r="F2080" s="48" t="inlineStr">
        <is>
          <t>Swift Swim</t>
        </is>
      </c>
      <c r="G2080" s="48" t="inlineStr">
        <is>
          <t>Modest</t>
        </is>
      </c>
      <c r="H2080" s="48" t="inlineStr">
        <is>
          <t>Swift Swim</t>
        </is>
      </c>
      <c r="I2080" s="48" t="inlineStr">
        <is>
          <t>Modest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Modest</t>
        </is>
      </c>
      <c r="F2090" s="48" t="inlineStr">
        <is>
          <t>Swift Swim</t>
        </is>
      </c>
      <c r="G2090" s="48" t="inlineStr">
        <is>
          <t>Modest</t>
        </is>
      </c>
      <c r="H2090" s="48" t="inlineStr">
        <is>
          <t>Swift Swim</t>
        </is>
      </c>
      <c r="I2090" s="48" t="inlineStr">
        <is>
          <t>Modest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Modest</t>
        </is>
      </c>
      <c r="F2100" s="48" t="inlineStr">
        <is>
          <t>Swift Swim</t>
        </is>
      </c>
      <c r="G2100" s="48" t="inlineStr">
        <is>
          <t>Adamant</t>
        </is>
      </c>
      <c r="H2100" s="48" t="inlineStr">
        <is>
          <t>Shield Dust</t>
        </is>
      </c>
      <c r="I2100" s="48" t="inlineStr">
        <is>
          <t>Modest</t>
        </is>
      </c>
      <c r="J2100" s="48" t="inlineStr">
        <is>
          <t>Swift Swim</t>
        </is>
      </c>
      <c r="K2100" s="48" t="inlineStr">
        <is>
          <t>Modest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Modest</t>
        </is>
      </c>
      <c r="F2110" s="48" t="inlineStr">
        <is>
          <t>Swift Swim</t>
        </is>
      </c>
      <c r="G2110" s="48" t="inlineStr">
        <is>
          <t>Modest</t>
        </is>
      </c>
      <c r="H2110" s="48" t="inlineStr">
        <is>
          <t>Tinted Lens</t>
        </is>
      </c>
      <c r="I2110" s="48" t="inlineStr">
        <is>
          <t>Modest</t>
        </is>
      </c>
      <c r="J2110" s="48" t="inlineStr">
        <is>
          <t>Swift Swim</t>
        </is>
      </c>
      <c r="K2110" s="48" t="inlineStr">
        <is>
          <t>Modest</t>
        </is>
      </c>
      <c r="L2110" s="48" t="inlineStr">
        <is>
          <t>Intimidate</t>
        </is>
      </c>
      <c r="M2110" s="48" t="inlineStr">
        <is>
          <t>Modest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Adamant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Adamant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Modest</t>
        </is>
      </c>
      <c r="F2140" s="48" t="inlineStr">
        <is>
          <t>Magic Guard</t>
        </is>
      </c>
      <c r="G2140" s="48" t="inlineStr">
        <is>
          <t>Adamant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Timid</t>
        </is>
      </c>
      <c r="F2150" s="48" t="inlineStr">
        <is>
          <t>Swift Swim</t>
        </is>
      </c>
      <c r="G2150" s="48" t="inlineStr">
        <is>
          <t>Adamant</t>
        </is>
      </c>
      <c r="H2150" s="48" t="inlineStr">
        <is>
          <t>Pressure</t>
        </is>
      </c>
      <c r="I2150" s="48" t="inlineStr">
        <is>
          <t>Timid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Modest</t>
        </is>
      </c>
      <c r="F2160" s="48" t="inlineStr">
        <is>
          <t>Trace</t>
        </is>
      </c>
      <c r="G2160" s="48" t="inlineStr">
        <is>
          <t>Adamant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Modest</t>
        </is>
      </c>
      <c r="F2170" s="48" t="inlineStr">
        <is>
          <t>Trace</t>
        </is>
      </c>
      <c r="G2170" s="48" t="inlineStr">
        <is>
          <t>Adamant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Modest</t>
        </is>
      </c>
      <c r="F2180" s="48" t="inlineStr">
        <is>
          <t>Trace</t>
        </is>
      </c>
      <c r="G2180" s="48" t="inlineStr">
        <is>
          <t>Adamant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Modest</t>
        </is>
      </c>
      <c r="F2190" s="48" t="inlineStr">
        <is>
          <t>Trace</t>
        </is>
      </c>
      <c r="G2190" s="48" t="inlineStr">
        <is>
          <t>Adamant</t>
        </is>
      </c>
      <c r="H2190" s="48" t="inlineStr">
        <is>
          <t>Clear Body</t>
        </is>
      </c>
      <c r="I2190" s="48" t="inlineStr">
        <is>
          <t>Adamant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Adamant</t>
        </is>
      </c>
      <c r="F2200" s="48" t="inlineStr">
        <is>
          <t>Adaptability</t>
        </is>
      </c>
      <c r="G2200" s="48" t="inlineStr">
        <is>
          <t>Jolly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Adamant</t>
        </is>
      </c>
      <c r="F2210" s="48" t="inlineStr">
        <is>
          <t>Adaptability</t>
        </is>
      </c>
      <c r="G2210" s="48" t="inlineStr">
        <is>
          <t>Jolly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Adamant</t>
        </is>
      </c>
      <c r="F2220" s="48" t="inlineStr">
        <is>
          <t>Adaptability</t>
        </is>
      </c>
      <c r="G2220" s="48" t="inlineStr">
        <is>
          <t>Jolly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Adamant</t>
        </is>
      </c>
      <c r="F2230" s="48" t="inlineStr">
        <is>
          <t>Adaptability</t>
        </is>
      </c>
      <c r="G2230" s="48" t="inlineStr">
        <is>
          <t>Jolly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Naughty</t>
        </is>
      </c>
      <c r="F2240" s="48" t="inlineStr">
        <is>
          <t>Pure Power</t>
        </is>
      </c>
      <c r="G2240" s="48" t="inlineStr">
        <is>
          <t>Adamant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Naughty</t>
        </is>
      </c>
      <c r="F2250" s="48" t="inlineStr">
        <is>
          <t>Pure Power</t>
        </is>
      </c>
      <c r="G2250" s="48" t="inlineStr">
        <is>
          <t>Adamant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Naughty</t>
        </is>
      </c>
      <c r="F2260" s="48" t="inlineStr">
        <is>
          <t>Pure Power</t>
        </is>
      </c>
      <c r="G2260" s="48" t="inlineStr">
        <is>
          <t>Adamant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Naughty</t>
        </is>
      </c>
      <c r="F2270" s="48" t="inlineStr">
        <is>
          <t>Pure Power</t>
        </is>
      </c>
      <c r="G2270" s="48" t="inlineStr">
        <is>
          <t>Adamant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Adamant</t>
        </is>
      </c>
      <c r="F2280" s="48" t="inlineStr">
        <is>
          <t>Poison Heal</t>
        </is>
      </c>
      <c r="G2280" s="48" t="inlineStr">
        <is>
          <t>Adamant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Adamant</t>
        </is>
      </c>
      <c r="F2290" s="48" t="inlineStr">
        <is>
          <t>Poison Heal</t>
        </is>
      </c>
      <c r="G2290" s="48" t="inlineStr">
        <is>
          <t>Adamant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Adamant</t>
        </is>
      </c>
      <c r="F2300" s="48" t="inlineStr">
        <is>
          <t>Technician</t>
        </is>
      </c>
      <c r="G2300" s="48" t="inlineStr">
        <is>
          <t>Adamant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Adamant</t>
        </is>
      </c>
      <c r="F2310" s="48" t="inlineStr">
        <is>
          <t>Technician</t>
        </is>
      </c>
      <c r="G2310" s="48" t="inlineStr">
        <is>
          <t>Adamant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Modest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Modest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Timid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Timid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Modest</t>
        </is>
      </c>
      <c r="F2360" s="48" t="inlineStr">
        <is>
          <t>Volt Absorb</t>
        </is>
      </c>
      <c r="G2360" s="48" t="inlineStr">
        <is>
          <t>Modest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Modest</t>
        </is>
      </c>
      <c r="F2370" s="48" t="inlineStr">
        <is>
          <t>Tinted Lens</t>
        </is>
      </c>
      <c r="G2370" s="48" t="inlineStr">
        <is>
          <t>Adamant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Modest</t>
        </is>
      </c>
      <c r="F2380" s="48" t="inlineStr">
        <is>
          <t>Tinted Lens</t>
        </is>
      </c>
      <c r="G2380" s="48" t="inlineStr">
        <is>
          <t>Adamant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Modest</t>
        </is>
      </c>
      <c r="F2390" s="48" t="inlineStr">
        <is>
          <t>Tinted Lens</t>
        </is>
      </c>
      <c r="G2390" s="48" t="inlineStr">
        <is>
          <t>Adamant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Modest</t>
        </is>
      </c>
      <c r="F2400" s="48" t="inlineStr">
        <is>
          <t>Tinted Lens</t>
        </is>
      </c>
      <c r="G2400" s="48" t="inlineStr">
        <is>
          <t>Adamant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Adamant</t>
        </is>
      </c>
      <c r="F2410" s="48" t="inlineStr">
        <is>
          <t>Huge Power</t>
        </is>
      </c>
      <c r="G2410" s="48" t="inlineStr">
        <is>
          <t>Adamant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Adamant</t>
        </is>
      </c>
      <c r="F2420" s="48" t="inlineStr">
        <is>
          <t>Guts</t>
        </is>
      </c>
      <c r="G2420" s="48" t="inlineStr">
        <is>
          <t>Adamant</t>
        </is>
      </c>
      <c r="H2420" s="48" t="inlineStr">
        <is>
          <t>Huge Power</t>
        </is>
      </c>
      <c r="I2420" s="48" t="inlineStr">
        <is>
          <t>Adamant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Adamant</t>
        </is>
      </c>
      <c r="F2430" s="48" t="inlineStr">
        <is>
          <t>Guts</t>
        </is>
      </c>
      <c r="G2430" s="48" t="inlineStr">
        <is>
          <t>Adamant</t>
        </is>
      </c>
      <c r="H2430" s="48" t="inlineStr">
        <is>
          <t>Huge Power</t>
        </is>
      </c>
      <c r="I2430" s="48" t="inlineStr">
        <is>
          <t>Adamant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Adamant</t>
        </is>
      </c>
      <c r="F2440" s="48" t="inlineStr">
        <is>
          <t>Guts</t>
        </is>
      </c>
      <c r="G2440" s="48" t="inlineStr">
        <is>
          <t>Adamant</t>
        </is>
      </c>
      <c r="H2440" s="48" t="inlineStr">
        <is>
          <t>No Guard</t>
        </is>
      </c>
      <c r="I2440" s="48" t="inlineStr">
        <is>
          <t>Adamant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Naughty</t>
        </is>
      </c>
      <c r="F2450" s="48" t="inlineStr">
        <is>
          <t>Levitate</t>
        </is>
      </c>
      <c r="G2450" s="48" t="inlineStr">
        <is>
          <t>Naughty</t>
        </is>
      </c>
      <c r="H2450" s="48" t="inlineStr">
        <is>
          <t>Levitate</t>
        </is>
      </c>
      <c r="I2450" s="48" t="inlineStr">
        <is>
          <t>Naughty</t>
        </is>
      </c>
      <c r="J2450" s="48" t="inlineStr">
        <is>
          <t>Levitate</t>
        </is>
      </c>
      <c r="K2450" s="48" t="inlineStr">
        <is>
          <t>Naughty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Naughty</t>
        </is>
      </c>
      <c r="F2460" s="48" t="inlineStr">
        <is>
          <t>Levitate</t>
        </is>
      </c>
      <c r="G2460" s="48" t="inlineStr">
        <is>
          <t>Naughty</t>
        </is>
      </c>
      <c r="H2460" s="48" t="inlineStr">
        <is>
          <t>Levitate</t>
        </is>
      </c>
      <c r="I2460" s="48" t="inlineStr">
        <is>
          <t>Naughty</t>
        </is>
      </c>
      <c r="J2460" s="48" t="inlineStr">
        <is>
          <t>Levitate</t>
        </is>
      </c>
      <c r="K2460" s="48" t="inlineStr">
        <is>
          <t>Naughty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Naughty</t>
        </is>
      </c>
      <c r="F2470" s="48" t="inlineStr">
        <is>
          <t>Levitate</t>
        </is>
      </c>
      <c r="G2470" s="48" t="inlineStr">
        <is>
          <t>Naughty</t>
        </is>
      </c>
      <c r="H2470" s="48" t="inlineStr">
        <is>
          <t>Levitate</t>
        </is>
      </c>
      <c r="I2470" s="48" t="inlineStr">
        <is>
          <t>Naughty</t>
        </is>
      </c>
      <c r="J2470" s="48" t="inlineStr">
        <is>
          <t>Levitate</t>
        </is>
      </c>
      <c r="K2470" s="48" t="inlineStr">
        <is>
          <t>Naughty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Naughty</t>
        </is>
      </c>
      <c r="F2480" s="48" t="inlineStr">
        <is>
          <t>Levitate</t>
        </is>
      </c>
      <c r="G2480" s="48" t="inlineStr">
        <is>
          <t>Naughty</t>
        </is>
      </c>
      <c r="H2480" s="48" t="inlineStr">
        <is>
          <t>Levitate</t>
        </is>
      </c>
      <c r="I2480" s="48" t="inlineStr">
        <is>
          <t>Naughty</t>
        </is>
      </c>
      <c r="J2480" s="48" t="inlineStr">
        <is>
          <t>Levitate</t>
        </is>
      </c>
      <c r="K2480" s="48" t="inlineStr">
        <is>
          <t>Naughty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Modest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Modest</t>
        </is>
      </c>
      <c r="F2500" s="48" t="inlineStr">
        <is>
          <t>Volt Absorb</t>
        </is>
      </c>
      <c r="G2500" s="48" t="inlineStr">
        <is>
          <t>Adamant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Modest</t>
        </is>
      </c>
      <c r="F2510" s="48" t="inlineStr">
        <is>
          <t>Volt Absorb</t>
        </is>
      </c>
      <c r="G2510" s="48" t="inlineStr">
        <is>
          <t>Adamant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Modest</t>
        </is>
      </c>
      <c r="F2520" s="48" t="inlineStr">
        <is>
          <t>Volt Absorb</t>
        </is>
      </c>
      <c r="G2520" s="48" t="inlineStr">
        <is>
          <t>Jolly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Modest</t>
        </is>
      </c>
      <c r="F2530" s="48" t="inlineStr">
        <is>
          <t>Volt Absorb</t>
        </is>
      </c>
      <c r="G2530" s="48" t="inlineStr">
        <is>
          <t>Jolly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Adamant</t>
        </is>
      </c>
      <c r="F2540" s="48" t="inlineStr">
        <is>
          <t>Huge Power</t>
        </is>
      </c>
      <c r="G2540" s="48" t="inlineStr">
        <is>
          <t>Adamant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Adamant</t>
        </is>
      </c>
      <c r="F2550" s="48" t="inlineStr">
        <is>
          <t>Huge Power</t>
        </is>
      </c>
      <c r="G2550" s="48" t="inlineStr">
        <is>
          <t>Adamant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Adamant</t>
        </is>
      </c>
      <c r="F2560" s="48" t="inlineStr">
        <is>
          <t>Huge Power</t>
        </is>
      </c>
      <c r="G2560" s="48" t="inlineStr">
        <is>
          <t>Adamant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Adamant</t>
        </is>
      </c>
      <c r="F2570" s="48" t="inlineStr">
        <is>
          <t>Huge Power</t>
        </is>
      </c>
      <c r="G2570" s="48" t="inlineStr">
        <is>
          <t>Adamant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Modest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Adamant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Modest</t>
        </is>
      </c>
      <c r="F2600" s="48" t="inlineStr">
        <is>
          <t>Gluttony</t>
        </is>
      </c>
      <c r="G2600" s="48" t="inlineStr">
        <is>
          <t>Adamant</t>
        </is>
      </c>
      <c r="H2600" s="48" t="inlineStr">
        <is>
          <t>Poison Heal</t>
        </is>
      </c>
      <c r="I2600" s="48" t="inlineStr">
        <is>
          <t>Adamant</t>
        </is>
      </c>
      <c r="J2600" s="48" t="inlineStr">
        <is>
          <t>Huge Power</t>
        </is>
      </c>
      <c r="K2600" s="48" t="inlineStr">
        <is>
          <t>Modest</t>
        </is>
      </c>
      <c r="L2600" s="48" t="inlineStr">
        <is>
          <t>Natural Cure</t>
        </is>
      </c>
      <c r="M2600" s="48" t="inlineStr">
        <is>
          <t>Adamant</t>
        </is>
      </c>
      <c r="N2600" s="48" t="inlineStr">
        <is>
          <t>Cute Charm</t>
        </is>
      </c>
      <c r="O2600" s="48" t="inlineStr">
        <is>
          <t>Adamant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Modest</t>
        </is>
      </c>
      <c r="F2610" s="48" t="inlineStr">
        <is>
          <t>Unburden</t>
        </is>
      </c>
      <c r="G2610" s="48" t="inlineStr">
        <is>
          <t>Adamant</t>
        </is>
      </c>
      <c r="H2610" s="48" t="inlineStr">
        <is>
          <t>Technician</t>
        </is>
      </c>
      <c r="I2610" s="48" t="inlineStr">
        <is>
          <t>Adamant</t>
        </is>
      </c>
      <c r="J2610" s="48" t="inlineStr">
        <is>
          <t>Huge Power</t>
        </is>
      </c>
      <c r="K2610" s="48" t="inlineStr">
        <is>
          <t>Modest</t>
        </is>
      </c>
      <c r="L2610" s="48" t="inlineStr">
        <is>
          <t>Natural Cure</t>
        </is>
      </c>
      <c r="M2610" s="48" t="inlineStr">
        <is>
          <t>Jolly</t>
        </is>
      </c>
      <c r="N2610" s="48" t="inlineStr">
        <is>
          <t>Cute Charm</t>
        </is>
      </c>
      <c r="O2610" s="48" t="inlineStr">
        <is>
          <t>Adamant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Modest</t>
        </is>
      </c>
      <c r="F2620" s="48" t="inlineStr">
        <is>
          <t>Unburden</t>
        </is>
      </c>
      <c r="G2620" s="48" t="inlineStr">
        <is>
          <t>Adamant</t>
        </is>
      </c>
      <c r="H2620" s="48" t="inlineStr">
        <is>
          <t>Technician</t>
        </is>
      </c>
      <c r="I2620" s="48" t="inlineStr">
        <is>
          <t>Adamant</t>
        </is>
      </c>
      <c r="J2620" s="48" t="inlineStr">
        <is>
          <t>Huge Power</t>
        </is>
      </c>
      <c r="K2620" s="48" t="inlineStr">
        <is>
          <t>Modest</t>
        </is>
      </c>
      <c r="L2620" s="48" t="inlineStr">
        <is>
          <t>Natural Cure</t>
        </is>
      </c>
      <c r="M2620" s="48" t="inlineStr">
        <is>
          <t>Jolly</t>
        </is>
      </c>
      <c r="N2620" s="48" t="inlineStr">
        <is>
          <t>Cute Charm</t>
        </is>
      </c>
      <c r="O2620" s="48" t="inlineStr">
        <is>
          <t>Adamant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Modest</t>
        </is>
      </c>
      <c r="F2630" s="48" t="inlineStr">
        <is>
          <t>Unburden</t>
        </is>
      </c>
      <c r="G2630" s="48" t="inlineStr">
        <is>
          <t>Adamant</t>
        </is>
      </c>
      <c r="H2630" s="48" t="inlineStr">
        <is>
          <t>Technician</t>
        </is>
      </c>
      <c r="I2630" s="48" t="inlineStr">
        <is>
          <t>Adamant</t>
        </is>
      </c>
      <c r="J2630" s="48" t="inlineStr">
        <is>
          <t>Huge Power</t>
        </is>
      </c>
      <c r="K2630" s="48" t="inlineStr">
        <is>
          <t>Modest</t>
        </is>
      </c>
      <c r="L2630" s="48" t="inlineStr">
        <is>
          <t>Natural Cure</t>
        </is>
      </c>
      <c r="M2630" s="48" t="inlineStr">
        <is>
          <t>Jolly</t>
        </is>
      </c>
      <c r="N2630" s="48" t="inlineStr">
        <is>
          <t>Cute Charm</t>
        </is>
      </c>
      <c r="O2630" s="48" t="inlineStr">
        <is>
          <t>Adamant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Mild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Mild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Modest</t>
        </is>
      </c>
      <c r="F2660" s="48" t="inlineStr">
        <is>
          <t>Natural Cure</t>
        </is>
      </c>
      <c r="G2660" s="48" t="inlineStr">
        <is>
          <t>Mild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Modest</t>
        </is>
      </c>
      <c r="F2670" s="48" t="inlineStr">
        <is>
          <t>Natural Cure</t>
        </is>
      </c>
      <c r="G2670" s="48" t="inlineStr">
        <is>
          <t>Mild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Adamant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Adamant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Jolly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Jolly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Naive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Modest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Adamant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Adamant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Jolly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Jolly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Modest</t>
        </is>
      </c>
      <c r="F2780" s="48" t="inlineStr">
        <is>
          <t>Unburden</t>
        </is>
      </c>
      <c r="G2780" s="48" t="inlineStr">
        <is>
          <t>Adamant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Adamant</t>
        </is>
      </c>
      <c r="F2790" s="48" t="inlineStr">
        <is>
          <t>Serene Grace</t>
        </is>
      </c>
      <c r="G2790" s="48" t="inlineStr">
        <is>
          <t>Adamant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Adamant</t>
        </is>
      </c>
      <c r="F2800" s="48" t="inlineStr">
        <is>
          <t>Serene Grace</t>
        </is>
      </c>
      <c r="G2800" s="48" t="inlineStr">
        <is>
          <t>Adamant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Adamant</t>
        </is>
      </c>
      <c r="F2810" s="48" t="inlineStr">
        <is>
          <t>Rock Head</t>
        </is>
      </c>
      <c r="G2810" s="48" t="inlineStr">
        <is>
          <t>Adamant</t>
        </is>
      </c>
      <c r="H2810" s="48" t="inlineStr">
        <is>
          <t>Serene Grace</t>
        </is>
      </c>
      <c r="I2810" s="48" t="inlineStr">
        <is>
          <t>Adamant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Adamant</t>
        </is>
      </c>
      <c r="F2820" s="48" t="inlineStr">
        <is>
          <t>Serene Grace</t>
        </is>
      </c>
      <c r="G2820" s="48" t="inlineStr">
        <is>
          <t>Adamant</t>
        </is>
      </c>
      <c r="H2820" s="48" t="inlineStr">
        <is>
          <t>Serene Grace</t>
        </is>
      </c>
      <c r="I2820" s="48" t="inlineStr">
        <is>
          <t>Adamant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Adamant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Adamant</t>
        </is>
      </c>
      <c r="F2840" s="48" t="inlineStr">
        <is>
          <t>No Guard</t>
        </is>
      </c>
      <c r="G2840" s="48" t="inlineStr">
        <is>
          <t>Adamant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Adamant</t>
        </is>
      </c>
      <c r="F2850" s="48" t="inlineStr">
        <is>
          <t>No Guard</t>
        </is>
      </c>
      <c r="G2850" s="48" t="inlineStr">
        <is>
          <t>Adamant</t>
        </is>
      </c>
      <c r="H2850" s="48" t="inlineStr">
        <is>
          <t>Huge Power</t>
        </is>
      </c>
      <c r="I2850" s="48" t="inlineStr">
        <is>
          <t>Adamant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Adamant</t>
        </is>
      </c>
      <c r="F2860" s="48" t="inlineStr">
        <is>
          <t>No Guard</t>
        </is>
      </c>
      <c r="G2860" s="48" t="inlineStr">
        <is>
          <t>Adamant</t>
        </is>
      </c>
      <c r="H2860" s="48" t="inlineStr">
        <is>
          <t>Huge Power</t>
        </is>
      </c>
      <c r="I2860" s="48" t="inlineStr">
        <is>
          <t>Adamant</t>
        </is>
      </c>
      <c r="J2860" s="48" t="inlineStr">
        <is>
          <t>Huge Power</t>
        </is>
      </c>
      <c r="K2860" s="48" t="inlineStr">
        <is>
          <t>Adamant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Adamant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Modest</t>
        </is>
      </c>
      <c r="F2880" s="48" t="inlineStr">
        <is>
          <t>Magic Guard</t>
        </is>
      </c>
      <c r="G2880" s="48" t="inlineStr">
        <is>
          <t>Modest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Modest</t>
        </is>
      </c>
      <c r="F2890" s="48" t="inlineStr">
        <is>
          <t>Gluttony</t>
        </is>
      </c>
      <c r="G2890" s="48" t="inlineStr">
        <is>
          <t>Modest</t>
        </is>
      </c>
      <c r="H2890" s="48" t="inlineStr">
        <is>
          <t>Magic Guard</t>
        </is>
      </c>
      <c r="I2890" s="48" t="inlineStr">
        <is>
          <t>Modest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Modest</t>
        </is>
      </c>
      <c r="F2900" s="48" t="inlineStr">
        <is>
          <t>Unburden</t>
        </is>
      </c>
      <c r="G2900" s="48" t="inlineStr">
        <is>
          <t>Modest</t>
        </is>
      </c>
      <c r="H2900" s="48" t="inlineStr">
        <is>
          <t>Magic Guard</t>
        </is>
      </c>
      <c r="I2900" s="48" t="inlineStr">
        <is>
          <t>Modest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Modest</t>
        </is>
      </c>
      <c r="F2910" s="48" t="inlineStr">
        <is>
          <t>Unburden</t>
        </is>
      </c>
      <c r="G2910" s="48" t="inlineStr">
        <is>
          <t>Timid</t>
        </is>
      </c>
      <c r="H2910" s="48" t="inlineStr">
        <is>
          <t>Magic Guard</t>
        </is>
      </c>
      <c r="I2910" s="48" t="inlineStr">
        <is>
          <t>Timid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Adamant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Modest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Naive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Naive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Naive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Naive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Modest</t>
        </is>
      </c>
      <c r="F2980" s="48" t="inlineStr">
        <is>
          <t>Magic Guard</t>
        </is>
      </c>
      <c r="G2980" s="48" t="inlineStr">
        <is>
          <t>Adamant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Modest</t>
        </is>
      </c>
      <c r="F2990" s="48" t="inlineStr">
        <is>
          <t>Magic Guard</t>
        </is>
      </c>
      <c r="G2990" s="48" t="inlineStr">
        <is>
          <t>Adamant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Modest</t>
        </is>
      </c>
      <c r="F3000" s="48" t="inlineStr">
        <is>
          <t>Magic Guard</t>
        </is>
      </c>
      <c r="G3000" s="48" t="inlineStr">
        <is>
          <t>Adamant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Adamant</t>
        </is>
      </c>
      <c r="F3010" s="48" t="inlineStr">
        <is>
          <t>Serene Grace</t>
        </is>
      </c>
      <c r="G3010" s="48" t="inlineStr">
        <is>
          <t>Jolly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Adamant</t>
        </is>
      </c>
      <c r="F3020" s="48" t="inlineStr">
        <is>
          <t>Poison Heal</t>
        </is>
      </c>
      <c r="G3020" s="48" t="inlineStr">
        <is>
          <t>Modest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Adamant</t>
        </is>
      </c>
      <c r="F3030" s="48" t="inlineStr">
        <is>
          <t>Poison Heal</t>
        </is>
      </c>
      <c r="G3030" s="48" t="inlineStr">
        <is>
          <t>Modest</t>
        </is>
      </c>
      <c r="H3030" s="48" t="inlineStr">
        <is>
          <t>Chlorophyll</t>
        </is>
      </c>
      <c r="I3030" s="48" t="inlineStr">
        <is>
          <t>Modest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Adamant</t>
        </is>
      </c>
      <c r="F3040" s="48" t="inlineStr">
        <is>
          <t>Poison Heal</t>
        </is>
      </c>
      <c r="G3040" s="48" t="inlineStr">
        <is>
          <t>Modest</t>
        </is>
      </c>
      <c r="H3040" s="48" t="inlineStr">
        <is>
          <t>Chlorophyll</t>
        </is>
      </c>
      <c r="I3040" s="48" t="inlineStr">
        <is>
          <t>Modest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Adamant</t>
        </is>
      </c>
      <c r="F3050" s="48" t="inlineStr">
        <is>
          <t>Technician</t>
        </is>
      </c>
      <c r="G3050" s="48" t="inlineStr">
        <is>
          <t>Modest</t>
        </is>
      </c>
      <c r="H3050" s="48" t="inlineStr">
        <is>
          <t>Chlorophyll</t>
        </is>
      </c>
      <c r="I3050" s="48" t="inlineStr">
        <is>
          <t>Modest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Adamant</t>
        </is>
      </c>
      <c r="F3060" s="48" t="inlineStr">
        <is>
          <t>Rock Head</t>
        </is>
      </c>
      <c r="G3060" s="48" t="inlineStr">
        <is>
          <t>Modest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Adamant</t>
        </is>
      </c>
      <c r="F3070" s="48" t="inlineStr">
        <is>
          <t>No Guard</t>
        </is>
      </c>
      <c r="G3070" s="48" t="inlineStr">
        <is>
          <t>Modest</t>
        </is>
      </c>
      <c r="H3070" s="48" t="inlineStr">
        <is>
          <t>Oblivious</t>
        </is>
      </c>
      <c r="I3070" s="48" t="inlineStr">
        <is>
          <t>Adamant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Adamant</t>
        </is>
      </c>
      <c r="F3080" s="48" t="inlineStr">
        <is>
          <t>No Guard</t>
        </is>
      </c>
      <c r="G3080" s="48" t="inlineStr">
        <is>
          <t>Modest</t>
        </is>
      </c>
      <c r="H3080" s="48" t="inlineStr">
        <is>
          <t>Oblivious</t>
        </is>
      </c>
      <c r="I3080" s="48" t="inlineStr">
        <is>
          <t>Adamant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Adamant</t>
        </is>
      </c>
      <c r="F3090" s="48" t="inlineStr">
        <is>
          <t>Huge Power</t>
        </is>
      </c>
      <c r="G3090" s="48" t="inlineStr">
        <is>
          <t>Modest</t>
        </is>
      </c>
      <c r="H3090" s="48" t="inlineStr">
        <is>
          <t>Magma Armor</t>
        </is>
      </c>
      <c r="I3090" s="48" t="inlineStr">
        <is>
          <t>Adamant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Adamant</t>
        </is>
      </c>
      <c r="F3100" s="48" t="inlineStr">
        <is>
          <t>Pure Power</t>
        </is>
      </c>
      <c r="G3100" s="48" t="inlineStr">
        <is>
          <t>Adamant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Adamant</t>
        </is>
      </c>
      <c r="F3110" s="48" t="inlineStr">
        <is>
          <t>Pure Power</t>
        </is>
      </c>
      <c r="G3110" s="48" t="inlineStr">
        <is>
          <t>Adamant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Adamant</t>
        </is>
      </c>
      <c r="F3120" s="48" t="inlineStr">
        <is>
          <t>Pure Power</t>
        </is>
      </c>
      <c r="G3120" s="48" t="inlineStr">
        <is>
          <t>Adamant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Adamant</t>
        </is>
      </c>
      <c r="F3130" s="48" t="inlineStr">
        <is>
          <t>Pure Power</t>
        </is>
      </c>
      <c r="G3130" s="48" t="inlineStr">
        <is>
          <t>Adamant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Adamant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Adamant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Adamant</t>
        </is>
      </c>
      <c r="F3160" s="48" t="inlineStr">
        <is>
          <t>Rock Head</t>
        </is>
      </c>
      <c r="G3160" s="48" t="inlineStr">
        <is>
          <t>Adamant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Adamant</t>
        </is>
      </c>
      <c r="F3170" s="48" t="inlineStr">
        <is>
          <t>Rock Head</t>
        </is>
      </c>
      <c r="G3170" s="48" t="inlineStr">
        <is>
          <t>Adamant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Adamant</t>
        </is>
      </c>
      <c r="F3180" s="48" t="inlineStr">
        <is>
          <t>Rock Head</t>
        </is>
      </c>
      <c r="G3180" s="48" t="inlineStr">
        <is>
          <t>Adamant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Modest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Adamant</t>
        </is>
      </c>
      <c r="F3200" s="48" t="inlineStr">
        <is>
          <t>Pressure</t>
        </is>
      </c>
      <c r="G3200" s="48" t="inlineStr">
        <is>
          <t>Modest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Timid</t>
        </is>
      </c>
      <c r="F3210" s="48" t="inlineStr">
        <is>
          <t>Swift Swim</t>
        </is>
      </c>
      <c r="G3210" s="48" t="inlineStr">
        <is>
          <t>Adamant</t>
        </is>
      </c>
      <c r="H3210" s="48" t="inlineStr">
        <is>
          <t>Pressure</t>
        </is>
      </c>
      <c r="I3210" s="48" t="inlineStr">
        <is>
          <t>Modest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Timid</t>
        </is>
      </c>
      <c r="F3220" s="48" t="inlineStr">
        <is>
          <t>Swift Swim</t>
        </is>
      </c>
      <c r="G3220" s="48" t="inlineStr">
        <is>
          <t>Adamant</t>
        </is>
      </c>
      <c r="H3220" s="48" t="inlineStr">
        <is>
          <t>Pressure</t>
        </is>
      </c>
      <c r="I3220" s="48" t="inlineStr">
        <is>
          <t>Modest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Timid</t>
        </is>
      </c>
      <c r="F3230" s="48" t="inlineStr">
        <is>
          <t>Swift Swim</t>
        </is>
      </c>
      <c r="G3230" s="48" t="inlineStr">
        <is>
          <t>Adamant</t>
        </is>
      </c>
      <c r="H3230" s="48" t="inlineStr">
        <is>
          <t>Pressure</t>
        </is>
      </c>
      <c r="I3230" s="48" t="inlineStr">
        <is>
          <t>Adamant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Adamant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Adamant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Adamant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Adamant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Jolly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Jolly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Modest</t>
        </is>
      </c>
      <c r="F3300" s="48" t="inlineStr">
        <is>
          <t>Magic Guard</t>
        </is>
      </c>
      <c r="G3300" s="48" t="inlineStr">
        <is>
          <t>Jolly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Timid</t>
        </is>
      </c>
      <c r="F3310" s="48" t="inlineStr">
        <is>
          <t>Magic Guard</t>
        </is>
      </c>
      <c r="G3310" s="48" t="inlineStr">
        <is>
          <t>Jolly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Adamant</t>
        </is>
      </c>
      <c r="F3320" s="48" t="inlineStr">
        <is>
          <t>Rock Head</t>
        </is>
      </c>
      <c r="G3320" s="48" t="inlineStr">
        <is>
          <t>Adamant</t>
        </is>
      </c>
      <c r="H3320" s="48" t="inlineStr">
        <is>
          <t>Rock Head</t>
        </is>
      </c>
      <c r="I3320" s="48" t="inlineStr">
        <is>
          <t>Adamant</t>
        </is>
      </c>
      <c r="J3320" s="48" t="inlineStr">
        <is>
          <t>Rock Head</t>
        </is>
      </c>
      <c r="K3320" s="48" t="inlineStr">
        <is>
          <t>Adamant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Adamant</t>
        </is>
      </c>
      <c r="F3330" s="48" t="inlineStr">
        <is>
          <t>Rock Head</t>
        </is>
      </c>
      <c r="G3330" s="48" t="inlineStr">
        <is>
          <t>Adamant</t>
        </is>
      </c>
      <c r="H3330" s="48" t="inlineStr">
        <is>
          <t>Rock Head</t>
        </is>
      </c>
      <c r="I3330" s="48" t="inlineStr">
        <is>
          <t>Adamant</t>
        </is>
      </c>
      <c r="J3330" s="48" t="inlineStr">
        <is>
          <t>Rock Head</t>
        </is>
      </c>
      <c r="K3330" s="48" t="inlineStr">
        <is>
          <t>Adamant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Adamant</t>
        </is>
      </c>
      <c r="F3340" s="48" t="inlineStr">
        <is>
          <t>Rock Head</t>
        </is>
      </c>
      <c r="G3340" s="48" t="inlineStr">
        <is>
          <t>Adamant</t>
        </is>
      </c>
      <c r="H3340" s="48" t="inlineStr">
        <is>
          <t>Rock Head</t>
        </is>
      </c>
      <c r="I3340" s="48" t="inlineStr">
        <is>
          <t>Adamant</t>
        </is>
      </c>
      <c r="J3340" s="48" t="inlineStr">
        <is>
          <t>Rock Head</t>
        </is>
      </c>
      <c r="K3340" s="48" t="inlineStr">
        <is>
          <t>Adamant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Adamant</t>
        </is>
      </c>
      <c r="F3350" s="48" t="inlineStr">
        <is>
          <t>Rock Head</t>
        </is>
      </c>
      <c r="G3350" s="48" t="inlineStr">
        <is>
          <t>Adamant</t>
        </is>
      </c>
      <c r="H3350" s="48" t="inlineStr">
        <is>
          <t>Rock Head</t>
        </is>
      </c>
      <c r="I3350" s="48" t="inlineStr">
        <is>
          <t>Adamant</t>
        </is>
      </c>
      <c r="J3350" s="48" t="inlineStr">
        <is>
          <t>Rock Head</t>
        </is>
      </c>
      <c r="K3350" s="48" t="inlineStr">
        <is>
          <t>Adamant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Adamant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Adamant</t>
        </is>
      </c>
      <c r="F3370" s="48" t="inlineStr">
        <is>
          <t>Clear Body</t>
        </is>
      </c>
      <c r="G3370" s="48" t="inlineStr">
        <is>
          <t>Modest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Modest</t>
        </is>
      </c>
      <c r="F3380" s="48" t="inlineStr">
        <is>
          <t>Thick Fat</t>
        </is>
      </c>
      <c r="G3380" s="48" t="inlineStr">
        <is>
          <t>Adamant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Modest</t>
        </is>
      </c>
      <c r="F3390" s="48" t="inlineStr">
        <is>
          <t>Thick Fat</t>
        </is>
      </c>
      <c r="G3390" s="48" t="inlineStr">
        <is>
          <t>Adamant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Adamant</t>
        </is>
      </c>
      <c r="F3400" s="48" t="inlineStr">
        <is>
          <t>Levitate</t>
        </is>
      </c>
      <c r="G3400" s="48" t="inlineStr">
        <is>
          <t>Adamant</t>
        </is>
      </c>
      <c r="H3400" s="48" t="inlineStr">
        <is>
          <t>Clear Body</t>
        </is>
      </c>
      <c r="I3400" s="48" t="inlineStr">
        <is>
          <t>Modest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Hasty</t>
        </is>
      </c>
      <c r="F3410" s="48" t="inlineStr">
        <is>
          <t>Serene Grace</t>
        </is>
      </c>
      <c r="G3410" s="48" t="inlineStr">
        <is>
          <t>Jolly</t>
        </is>
      </c>
      <c r="H3410" s="48" t="inlineStr">
        <is>
          <t>Cute Charm</t>
        </is>
      </c>
      <c r="I3410" s="48" t="inlineStr">
        <is>
          <t>Modest</t>
        </is>
      </c>
      <c r="J3410" s="48" t="inlineStr">
        <is>
          <t>Natural Cure</t>
        </is>
      </c>
      <c r="K3410" s="48" t="inlineStr">
        <is>
          <t>Modest</t>
        </is>
      </c>
      <c r="L3410" s="48" t="inlineStr">
        <is>
          <t>Magnet Pull</t>
        </is>
      </c>
      <c r="M3410" s="48" t="inlineStr">
        <is>
          <t>Timid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Hasty</t>
        </is>
      </c>
      <c r="F3420" s="48" t="inlineStr">
        <is>
          <t>Serene Grace</t>
        </is>
      </c>
      <c r="G3420" s="48" t="inlineStr">
        <is>
          <t>Jolly</t>
        </is>
      </c>
      <c r="H3420" s="48" t="inlineStr">
        <is>
          <t>Cute Charm</t>
        </is>
      </c>
      <c r="I3420" s="48" t="inlineStr">
        <is>
          <t>Modest</t>
        </is>
      </c>
      <c r="J3420" s="48" t="inlineStr">
        <is>
          <t>Natural Cure</t>
        </is>
      </c>
      <c r="K3420" s="48" t="inlineStr">
        <is>
          <t>Modest</t>
        </is>
      </c>
      <c r="L3420" s="48" t="inlineStr">
        <is>
          <t>Magnet Pull</t>
        </is>
      </c>
      <c r="M3420" s="48" t="inlineStr">
        <is>
          <t>Timid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Hasty</t>
        </is>
      </c>
      <c r="F3430" s="48" t="inlineStr">
        <is>
          <t>Serene Grace</t>
        </is>
      </c>
      <c r="G3430" s="48" t="inlineStr">
        <is>
          <t>Jolly</t>
        </is>
      </c>
      <c r="H3430" s="48" t="inlineStr">
        <is>
          <t>Cute Charm</t>
        </is>
      </c>
      <c r="I3430" s="48" t="inlineStr">
        <is>
          <t>Modest</t>
        </is>
      </c>
      <c r="J3430" s="48" t="inlineStr">
        <is>
          <t>Natural Cure</t>
        </is>
      </c>
      <c r="K3430" s="48" t="inlineStr">
        <is>
          <t>Modest</t>
        </is>
      </c>
      <c r="L3430" s="48" t="inlineStr">
        <is>
          <t>Magnet Pull</t>
        </is>
      </c>
      <c r="M3430" s="48" t="inlineStr">
        <is>
          <t>Timid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Timid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Jolly</t>
        </is>
      </c>
      <c r="F3450" s="48" t="inlineStr">
        <is>
          <t>Gluttony</t>
        </is>
      </c>
      <c r="G3450" s="48" t="inlineStr">
        <is>
          <t>Jolly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Jolly</t>
        </is>
      </c>
      <c r="F3460" s="48" t="inlineStr">
        <is>
          <t>Gluttony</t>
        </is>
      </c>
      <c r="G3460" s="48" t="inlineStr">
        <is>
          <t>Jolly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Jolly</t>
        </is>
      </c>
      <c r="F3470" s="48" t="inlineStr">
        <is>
          <t>Gluttony</t>
        </is>
      </c>
      <c r="G3470" s="48" t="inlineStr">
        <is>
          <t>Mild</t>
        </is>
      </c>
      <c r="H3470" s="48" t="inlineStr">
        <is>
          <t>Swift Swim</t>
        </is>
      </c>
      <c r="I3470" s="48" t="inlineStr">
        <is>
          <t>Jolly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Modest</t>
        </is>
      </c>
      <c r="F3480" s="48" t="inlineStr">
        <is>
          <t>Lightning Rod</t>
        </is>
      </c>
      <c r="G3480" s="48" t="inlineStr">
        <is>
          <t>Adamant</t>
        </is>
      </c>
      <c r="H3480" s="48" t="inlineStr">
        <is>
          <t>Pressure</t>
        </is>
      </c>
      <c r="I3480" s="48" t="inlineStr">
        <is>
          <t>Adamant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Timid</t>
        </is>
      </c>
      <c r="F3490" s="48" t="inlineStr">
        <is>
          <t>Lightning Rod</t>
        </is>
      </c>
      <c r="G3490" s="48" t="inlineStr">
        <is>
          <t>Adamant</t>
        </is>
      </c>
      <c r="H3490" s="48" t="inlineStr">
        <is>
          <t>Pressure</t>
        </is>
      </c>
      <c r="I3490" s="48" t="inlineStr">
        <is>
          <t>Adamant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Timid</t>
        </is>
      </c>
      <c r="F3500" s="48" t="inlineStr">
        <is>
          <t>Lightning Rod</t>
        </is>
      </c>
      <c r="G3500" s="48" t="inlineStr">
        <is>
          <t>Adamant</t>
        </is>
      </c>
      <c r="H3500" s="48" t="inlineStr">
        <is>
          <t>Pressure</t>
        </is>
      </c>
      <c r="I3500" s="48" t="inlineStr">
        <is>
          <t>Adamant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Timid</t>
        </is>
      </c>
      <c r="F3510" s="48" t="inlineStr">
        <is>
          <t>Lightning Rod</t>
        </is>
      </c>
      <c r="G3510" s="48" t="inlineStr">
        <is>
          <t>Adamant</t>
        </is>
      </c>
      <c r="H3510" s="48" t="inlineStr">
        <is>
          <t>Pressure</t>
        </is>
      </c>
      <c r="I3510" s="48" t="inlineStr">
        <is>
          <t>Adamant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Jolly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Jolly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Jolly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Jolly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Adamant</t>
        </is>
      </c>
      <c r="F3560" s="48" t="inlineStr">
        <is>
          <t>No Guard</t>
        </is>
      </c>
      <c r="G3560" s="48" t="inlineStr">
        <is>
          <t>Impish</t>
        </is>
      </c>
      <c r="H3560" s="48" t="inlineStr">
        <is>
          <t>Pure Power</t>
        </is>
      </c>
      <c r="I3560" s="48" t="inlineStr">
        <is>
          <t>Adamant</t>
        </is>
      </c>
      <c r="J3560" s="48" t="inlineStr">
        <is>
          <t>Technician</t>
        </is>
      </c>
      <c r="K3560" s="48" t="inlineStr">
        <is>
          <t>Adamant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Adamant</t>
        </is>
      </c>
      <c r="F3570" s="48" t="inlineStr">
        <is>
          <t>No Guard</t>
        </is>
      </c>
      <c r="G3570" s="48" t="inlineStr">
        <is>
          <t>Impish</t>
        </is>
      </c>
      <c r="H3570" s="48" t="inlineStr">
        <is>
          <t>Pure Power</t>
        </is>
      </c>
      <c r="I3570" s="48" t="inlineStr">
        <is>
          <t>Adamant</t>
        </is>
      </c>
      <c r="J3570" s="48" t="inlineStr">
        <is>
          <t>Technician</t>
        </is>
      </c>
      <c r="K3570" s="48" t="inlineStr">
        <is>
          <t>Adamant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Adamant</t>
        </is>
      </c>
      <c r="F3580" s="48" t="inlineStr">
        <is>
          <t>Scrappy</t>
        </is>
      </c>
      <c r="G3580" s="48" t="inlineStr">
        <is>
          <t>Adamant</t>
        </is>
      </c>
      <c r="H3580" s="48" t="inlineStr">
        <is>
          <t>No Guard</t>
        </is>
      </c>
      <c r="I3580" s="48" t="inlineStr">
        <is>
          <t>Impish</t>
        </is>
      </c>
      <c r="J3580" s="48" t="inlineStr">
        <is>
          <t>Pure Power</t>
        </is>
      </c>
      <c r="K3580" s="48" t="inlineStr">
        <is>
          <t>Adamant</t>
        </is>
      </c>
      <c r="L3580" s="48" t="inlineStr">
        <is>
          <t>Technician</t>
        </is>
      </c>
      <c r="M3580" s="48" t="inlineStr">
        <is>
          <t>Adamant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Jolly</t>
        </is>
      </c>
      <c r="F3590" s="48" t="inlineStr">
        <is>
          <t>Quick Feet</t>
        </is>
      </c>
      <c r="G3590" s="48" t="inlineStr">
        <is>
          <t>Adamant</t>
        </is>
      </c>
      <c r="H3590" s="48" t="inlineStr">
        <is>
          <t>Scrappy</t>
        </is>
      </c>
      <c r="I3590" s="48" t="inlineStr">
        <is>
          <t>Adamant</t>
        </is>
      </c>
      <c r="J3590" s="48" t="inlineStr">
        <is>
          <t>No Guard</t>
        </is>
      </c>
      <c r="K3590" s="48" t="inlineStr">
        <is>
          <t>Impish</t>
        </is>
      </c>
      <c r="L3590" s="48" t="inlineStr">
        <is>
          <t>Pure Power</t>
        </is>
      </c>
      <c r="M3590" s="48" t="inlineStr">
        <is>
          <t>Adamant</t>
        </is>
      </c>
      <c r="N3590" s="48" t="inlineStr">
        <is>
          <t>Technician</t>
        </is>
      </c>
      <c r="O3590" s="48" t="inlineStr">
        <is>
          <t>Adamant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Rash</t>
        </is>
      </c>
      <c r="F3600" s="48" t="inlineStr">
        <is>
          <t>Magma Armor</t>
        </is>
      </c>
      <c r="G3600" s="48" t="inlineStr">
        <is>
          <t>Lonely</t>
        </is>
      </c>
      <c r="H3600" s="48" t="inlineStr">
        <is>
          <t>Reckless</t>
        </is>
      </c>
      <c r="I3600" s="48" t="inlineStr">
        <is>
          <t>Mild</t>
        </is>
      </c>
      <c r="J3600" s="48" t="inlineStr">
        <is>
          <t>Magma Armor</t>
        </is>
      </c>
      <c r="K3600" s="48" t="inlineStr">
        <is>
          <t>Naughty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Modest</t>
        </is>
      </c>
      <c r="F3610" s="48" t="inlineStr">
        <is>
          <t>Intimidate</t>
        </is>
      </c>
      <c r="G3610" s="48" t="inlineStr">
        <is>
          <t>Rash</t>
        </is>
      </c>
      <c r="H3610" s="48" t="inlineStr">
        <is>
          <t>Magma Armor</t>
        </is>
      </c>
      <c r="I3610" s="48" t="inlineStr">
        <is>
          <t>Lonely</t>
        </is>
      </c>
      <c r="J3610" s="48" t="inlineStr">
        <is>
          <t>Reckless</t>
        </is>
      </c>
      <c r="K3610" s="48" t="inlineStr">
        <is>
          <t>Mild</t>
        </is>
      </c>
      <c r="L3610" s="48" t="inlineStr">
        <is>
          <t>Magma Armor</t>
        </is>
      </c>
      <c r="M3610" s="48" t="inlineStr">
        <is>
          <t>Naughty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Modest</t>
        </is>
      </c>
      <c r="F3620" s="48" t="inlineStr">
        <is>
          <t>Solar Power</t>
        </is>
      </c>
      <c r="G3620" s="48" t="inlineStr">
        <is>
          <t>Modest</t>
        </is>
      </c>
      <c r="H3620" s="48" t="inlineStr">
        <is>
          <t>Intimidate</t>
        </is>
      </c>
      <c r="I3620" s="48" t="inlineStr">
        <is>
          <t>Rash</t>
        </is>
      </c>
      <c r="J3620" s="48" t="inlineStr">
        <is>
          <t>Magma Armor</t>
        </is>
      </c>
      <c r="K3620" s="48" t="inlineStr">
        <is>
          <t>Hasty</t>
        </is>
      </c>
      <c r="L3620" s="48" t="inlineStr">
        <is>
          <t>Reckless</t>
        </is>
      </c>
      <c r="M3620" s="48" t="inlineStr">
        <is>
          <t>Mild</t>
        </is>
      </c>
      <c r="N3620" s="48" t="inlineStr">
        <is>
          <t>Magma Armor</t>
        </is>
      </c>
      <c r="O3620" s="48" t="inlineStr">
        <is>
          <t>Naughty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Timid</t>
        </is>
      </c>
      <c r="F3630" s="48" t="inlineStr">
        <is>
          <t>Intimidate</t>
        </is>
      </c>
      <c r="G3630" s="48" t="inlineStr">
        <is>
          <t>Rash</t>
        </is>
      </c>
      <c r="H3630" s="48" t="inlineStr">
        <is>
          <t>Magma Armor</t>
        </is>
      </c>
      <c r="I3630" s="48" t="inlineStr">
        <is>
          <t>Timid</t>
        </is>
      </c>
      <c r="J3630" s="48" t="inlineStr">
        <is>
          <t>Solar Power</t>
        </is>
      </c>
      <c r="K3630" s="48" t="inlineStr">
        <is>
          <t>Hasty</t>
        </is>
      </c>
      <c r="L3630" s="48" t="inlineStr">
        <is>
          <t>Reckless</t>
        </is>
      </c>
      <c r="M3630" s="48" t="inlineStr">
        <is>
          <t>Mild</t>
        </is>
      </c>
      <c r="N3630" s="48" t="inlineStr">
        <is>
          <t>Magma Armor</t>
        </is>
      </c>
      <c r="O3630" s="48" t="inlineStr">
        <is>
          <t>Naughty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Bold</t>
        </is>
      </c>
      <c r="F3640" s="48" t="inlineStr">
        <is>
          <t>Swift Swim</t>
        </is>
      </c>
      <c r="G3640" s="48" t="inlineStr">
        <is>
          <t>Modest</t>
        </is>
      </c>
      <c r="H3640" s="48" t="inlineStr">
        <is>
          <t>Hydration</t>
        </is>
      </c>
      <c r="I3640" s="48" t="inlineStr">
        <is>
          <t>Naughty</t>
        </is>
      </c>
      <c r="J3640" s="48" t="inlineStr">
        <is>
          <t>Filter</t>
        </is>
      </c>
      <c r="K3640" s="48" t="inlineStr">
        <is>
          <t>Adamant</t>
        </is>
      </c>
      <c r="L3640" s="48" t="inlineStr">
        <is>
          <t>Adaptability</t>
        </is>
      </c>
      <c r="M3640" s="48" t="inlineStr">
        <is>
          <t>Modest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Bold</t>
        </is>
      </c>
      <c r="F3650" s="48" t="inlineStr">
        <is>
          <t>Swift Swim</t>
        </is>
      </c>
      <c r="G3650" s="48" t="inlineStr">
        <is>
          <t>Modest</t>
        </is>
      </c>
      <c r="H3650" s="48" t="inlineStr">
        <is>
          <t>Hydration</t>
        </is>
      </c>
      <c r="I3650" s="48" t="inlineStr">
        <is>
          <t>Naughty</t>
        </is>
      </c>
      <c r="J3650" s="48" t="inlineStr">
        <is>
          <t>Filter</t>
        </is>
      </c>
      <c r="K3650" s="48" t="inlineStr">
        <is>
          <t>Impish</t>
        </is>
      </c>
      <c r="L3650" s="48" t="inlineStr">
        <is>
          <t>Adaptability</t>
        </is>
      </c>
      <c r="M3650" s="48" t="inlineStr">
        <is>
          <t>Modest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Modest</t>
        </is>
      </c>
      <c r="F3660" s="48" t="inlineStr">
        <is>
          <t>Serene Grace</t>
        </is>
      </c>
      <c r="G3660" s="48" t="inlineStr">
        <is>
          <t>Modest</t>
        </is>
      </c>
      <c r="H3660" s="48" t="inlineStr">
        <is>
          <t>Hydration</t>
        </is>
      </c>
      <c r="I3660" s="48" t="inlineStr">
        <is>
          <t>Bold</t>
        </is>
      </c>
      <c r="J3660" s="48" t="inlineStr">
        <is>
          <t>Swift Swim</t>
        </is>
      </c>
      <c r="K3660" s="48" t="inlineStr">
        <is>
          <t>Naughty</t>
        </is>
      </c>
      <c r="L3660" s="48" t="inlineStr">
        <is>
          <t>Filter</t>
        </is>
      </c>
      <c r="M3660" s="48" t="inlineStr">
        <is>
          <t>Impish</t>
        </is>
      </c>
      <c r="N3660" s="48" t="inlineStr">
        <is>
          <t>Adaptability</t>
        </is>
      </c>
      <c r="O3660" s="48" t="inlineStr">
        <is>
          <t>Modest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Modest</t>
        </is>
      </c>
      <c r="F3670" s="48" t="inlineStr">
        <is>
          <t>Serene Grace</t>
        </is>
      </c>
      <c r="G3670" s="48" t="inlineStr">
        <is>
          <t>Modest</t>
        </is>
      </c>
      <c r="H3670" s="48" t="inlineStr">
        <is>
          <t>Hydration</t>
        </is>
      </c>
      <c r="I3670" s="48" t="inlineStr">
        <is>
          <t>Modest</t>
        </is>
      </c>
      <c r="J3670" s="48" t="inlineStr">
        <is>
          <t>Swift Swim</t>
        </is>
      </c>
      <c r="K3670" s="48" t="inlineStr">
        <is>
          <t>Naughty</t>
        </is>
      </c>
      <c r="L3670" s="48" t="inlineStr">
        <is>
          <t>Filter</t>
        </is>
      </c>
      <c r="M3670" s="48" t="inlineStr">
        <is>
          <t>Impish</t>
        </is>
      </c>
      <c r="N3670" s="48" t="inlineStr">
        <is>
          <t>Adaptability</t>
        </is>
      </c>
      <c r="O3670" s="48" t="inlineStr">
        <is>
          <t>Modest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Adamant</t>
        </is>
      </c>
      <c r="F3680" s="48" t="inlineStr">
        <is>
          <t>Natural Cure</t>
        </is>
      </c>
      <c r="G3680" s="48" t="inlineStr">
        <is>
          <t>Naive</t>
        </is>
      </c>
      <c r="H3680" s="48" t="inlineStr">
        <is>
          <t>Truant</t>
        </is>
      </c>
      <c r="I3680" s="48" t="inlineStr">
        <is>
          <t>Adamant</t>
        </is>
      </c>
      <c r="J3680" s="48" t="inlineStr">
        <is>
          <t>Tangled Feet</t>
        </is>
      </c>
      <c r="K3680" s="48" t="inlineStr">
        <is>
          <t>Timid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Naive</t>
        </is>
      </c>
      <c r="F3690" s="48" t="inlineStr">
        <is>
          <t>Truant</t>
        </is>
      </c>
      <c r="G3690" s="48" t="inlineStr">
        <is>
          <t>Adamant</t>
        </is>
      </c>
      <c r="H3690" s="48" t="inlineStr">
        <is>
          <t>Natural Cure</t>
        </is>
      </c>
      <c r="I3690" s="48" t="inlineStr">
        <is>
          <t>Adamant</t>
        </is>
      </c>
      <c r="J3690" s="48" t="inlineStr">
        <is>
          <t>Scrappy</t>
        </is>
      </c>
      <c r="K3690" s="48" t="inlineStr">
        <is>
          <t>Adamant</t>
        </is>
      </c>
      <c r="L3690" s="48" t="inlineStr">
        <is>
          <t>Tangled Feet</t>
        </is>
      </c>
      <c r="M3690" s="48" t="inlineStr">
        <is>
          <t>Timid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Naive</t>
        </is>
      </c>
      <c r="F3700" s="48" t="inlineStr">
        <is>
          <t>Truant</t>
        </is>
      </c>
      <c r="G3700" s="48" t="inlineStr">
        <is>
          <t>Adamant</t>
        </is>
      </c>
      <c r="H3700" s="48" t="inlineStr">
        <is>
          <t>Serene Grace</t>
        </is>
      </c>
      <c r="I3700" s="48" t="inlineStr">
        <is>
          <t>Adamant</t>
        </is>
      </c>
      <c r="J3700" s="48" t="inlineStr">
        <is>
          <t>Scrappy</t>
        </is>
      </c>
      <c r="K3700" s="48" t="inlineStr">
        <is>
          <t>Adamant</t>
        </is>
      </c>
      <c r="L3700" s="48" t="inlineStr">
        <is>
          <t>Tangled Feet</t>
        </is>
      </c>
      <c r="M3700" s="48" t="inlineStr">
        <is>
          <t>Timid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Naive</t>
        </is>
      </c>
      <c r="F3710" s="48" t="inlineStr">
        <is>
          <t>Truant</t>
        </is>
      </c>
      <c r="G3710" s="48" t="inlineStr">
        <is>
          <t>Adamant</t>
        </is>
      </c>
      <c r="H3710" s="48" t="inlineStr">
        <is>
          <t>Serene Grace</t>
        </is>
      </c>
      <c r="I3710" s="48" t="inlineStr">
        <is>
          <t>Adamant</t>
        </is>
      </c>
      <c r="J3710" s="48" t="inlineStr">
        <is>
          <t>Scrappy</t>
        </is>
      </c>
      <c r="K3710" s="48" t="inlineStr">
        <is>
          <t>Naive</t>
        </is>
      </c>
      <c r="L3710" s="48" t="inlineStr">
        <is>
          <t>Intimidate</t>
        </is>
      </c>
      <c r="M3710" s="48" t="inlineStr">
        <is>
          <t>Adamant</t>
        </is>
      </c>
      <c r="N3710" s="48" t="inlineStr">
        <is>
          <t>Tangled Feet</t>
        </is>
      </c>
      <c r="O3710" s="48" t="inlineStr">
        <is>
          <t>Timid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Adamant</t>
        </is>
      </c>
      <c r="F3720" s="48" t="inlineStr">
        <is>
          <t>Shell Armor</t>
        </is>
      </c>
      <c r="G3720" s="48" t="inlineStr">
        <is>
          <t>Naughty</t>
        </is>
      </c>
      <c r="H3720" s="48" t="inlineStr">
        <is>
          <t>Swift Swim</t>
        </is>
      </c>
      <c r="I3720" s="48" t="inlineStr">
        <is>
          <t>Adamant</t>
        </is>
      </c>
      <c r="J3720" s="48" t="inlineStr">
        <is>
          <t>Rock Head</t>
        </is>
      </c>
      <c r="K3720" s="48" t="inlineStr">
        <is>
          <t>Adamant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Rash</t>
        </is>
      </c>
      <c r="F3730" s="48" t="inlineStr">
        <is>
          <t>Swift Swim</t>
        </is>
      </c>
      <c r="G3730" s="48" t="inlineStr">
        <is>
          <t>Adamant</t>
        </is>
      </c>
      <c r="H3730" s="48" t="inlineStr">
        <is>
          <t>Shell Armor</t>
        </is>
      </c>
      <c r="I3730" s="48" t="inlineStr">
        <is>
          <t>Naive</t>
        </is>
      </c>
      <c r="J3730" s="48" t="inlineStr">
        <is>
          <t>Swift Swim</t>
        </is>
      </c>
      <c r="K3730" s="48" t="inlineStr">
        <is>
          <t>Adamant</t>
        </is>
      </c>
      <c r="L3730" s="48" t="inlineStr">
        <is>
          <t>Rock Head</t>
        </is>
      </c>
      <c r="M3730" s="48" t="inlineStr">
        <is>
          <t>Adamant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Rash</t>
        </is>
      </c>
      <c r="F3740" s="48" t="inlineStr">
        <is>
          <t>Swift Swim</t>
        </is>
      </c>
      <c r="G3740" s="48" t="inlineStr">
        <is>
          <t>Adamant</t>
        </is>
      </c>
      <c r="H3740" s="48" t="inlineStr">
        <is>
          <t>Shell Armor</t>
        </is>
      </c>
      <c r="I3740" s="48" t="inlineStr">
        <is>
          <t>Naive</t>
        </is>
      </c>
      <c r="J3740" s="48" t="inlineStr">
        <is>
          <t>Swift Swim</t>
        </is>
      </c>
      <c r="K3740" s="48" t="inlineStr">
        <is>
          <t>Adamant</t>
        </is>
      </c>
      <c r="L3740" s="48" t="inlineStr">
        <is>
          <t>Rock Head</t>
        </is>
      </c>
      <c r="M3740" s="48" t="inlineStr">
        <is>
          <t>Adamant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Lonely</t>
        </is>
      </c>
      <c r="F3750" s="48" t="inlineStr">
        <is>
          <t>Rock Head</t>
        </is>
      </c>
      <c r="G3750" s="48" t="inlineStr">
        <is>
          <t>Adamant</t>
        </is>
      </c>
      <c r="H3750" s="48" t="inlineStr">
        <is>
          <t>Shell Armor</t>
        </is>
      </c>
      <c r="I3750" s="48" t="inlineStr">
        <is>
          <t>Rash</t>
        </is>
      </c>
      <c r="J3750" s="48" t="inlineStr">
        <is>
          <t>Swift Swim</t>
        </is>
      </c>
      <c r="K3750" s="48" t="inlineStr">
        <is>
          <t>Naive</t>
        </is>
      </c>
      <c r="L3750" s="48" t="inlineStr">
        <is>
          <t>Swift Swim</t>
        </is>
      </c>
      <c r="M3750" s="48" t="inlineStr">
        <is>
          <t>Adamant</t>
        </is>
      </c>
      <c r="N3750" s="48" t="inlineStr">
        <is>
          <t>Solid Rock</t>
        </is>
      </c>
      <c r="O3750" s="48" t="inlineStr">
        <is>
          <t>Adamant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Bold</t>
        </is>
      </c>
      <c r="F3760" s="48" t="inlineStr">
        <is>
          <t>Simple</t>
        </is>
      </c>
      <c r="G3760" s="48" t="inlineStr">
        <is>
          <t>Lonely</t>
        </is>
      </c>
      <c r="H3760" s="48" t="inlineStr">
        <is>
          <t>Levitate</t>
        </is>
      </c>
      <c r="I3760" s="48" t="inlineStr">
        <is>
          <t>Timid</t>
        </is>
      </c>
      <c r="J3760" s="48" t="inlineStr">
        <is>
          <t>Magic Guard</t>
        </is>
      </c>
      <c r="K3760" s="48" t="inlineStr">
        <is>
          <t>Hasty</t>
        </is>
      </c>
      <c r="L3760" s="48" t="inlineStr">
        <is>
          <t>Levitate</t>
        </is>
      </c>
      <c r="M3760" s="48" t="inlineStr">
        <is>
          <t>Modest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Careful</t>
        </is>
      </c>
      <c r="F3770" s="48" t="inlineStr">
        <is>
          <t>Bad Dreams</t>
        </is>
      </c>
      <c r="G3770" s="48" t="inlineStr">
        <is>
          <t>Bold</t>
        </is>
      </c>
      <c r="H3770" s="48" t="inlineStr">
        <is>
          <t>Simple</t>
        </is>
      </c>
      <c r="I3770" s="48" t="inlineStr">
        <is>
          <t>Lonely</t>
        </is>
      </c>
      <c r="J3770" s="48" t="inlineStr">
        <is>
          <t>Levitate</t>
        </is>
      </c>
      <c r="K3770" s="48" t="inlineStr">
        <is>
          <t>Timid</t>
        </is>
      </c>
      <c r="L3770" s="48" t="inlineStr">
        <is>
          <t>Magic Guard</t>
        </is>
      </c>
      <c r="M3770" s="48" t="inlineStr">
        <is>
          <t>Hasty</t>
        </is>
      </c>
      <c r="N3770" s="48" t="inlineStr">
        <is>
          <t>Levitate</t>
        </is>
      </c>
      <c r="O3770" s="48" t="inlineStr">
        <is>
          <t>Modest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Careful</t>
        </is>
      </c>
      <c r="F3780" s="48" t="inlineStr">
        <is>
          <t>Bad Dreams</t>
        </is>
      </c>
      <c r="G3780" s="48" t="inlineStr">
        <is>
          <t>Lonely</t>
        </is>
      </c>
      <c r="H3780" s="48" t="inlineStr">
        <is>
          <t>Levitate</t>
        </is>
      </c>
      <c r="I3780" s="48" t="inlineStr">
        <is>
          <t>Bold</t>
        </is>
      </c>
      <c r="J3780" s="48" t="inlineStr">
        <is>
          <t>Simple</t>
        </is>
      </c>
      <c r="K3780" s="48" t="inlineStr">
        <is>
          <t>Timid</t>
        </is>
      </c>
      <c r="L3780" s="48" t="inlineStr">
        <is>
          <t>Magic Guard</t>
        </is>
      </c>
      <c r="M3780" s="48" t="inlineStr">
        <is>
          <t>Hasty</t>
        </is>
      </c>
      <c r="N3780" s="48" t="inlineStr">
        <is>
          <t>Levitate</t>
        </is>
      </c>
      <c r="O3780" s="48" t="inlineStr">
        <is>
          <t>Modest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Careful</t>
        </is>
      </c>
      <c r="F3790" s="48" t="inlineStr">
        <is>
          <t>Bad Dreams</t>
        </is>
      </c>
      <c r="G3790" s="48" t="inlineStr">
        <is>
          <t>Lonely</t>
        </is>
      </c>
      <c r="H3790" s="48" t="inlineStr">
        <is>
          <t>Levitate</t>
        </is>
      </c>
      <c r="I3790" s="48" t="inlineStr">
        <is>
          <t>Calm</t>
        </is>
      </c>
      <c r="J3790" s="48" t="inlineStr">
        <is>
          <t>Simple</t>
        </is>
      </c>
      <c r="K3790" s="48" t="inlineStr">
        <is>
          <t>Timid</t>
        </is>
      </c>
      <c r="L3790" s="48" t="inlineStr">
        <is>
          <t>Magic Guard</t>
        </is>
      </c>
      <c r="M3790" s="48" t="inlineStr">
        <is>
          <t>Hasty</t>
        </is>
      </c>
      <c r="N3790" s="48" t="inlineStr">
        <is>
          <t>Levitate</t>
        </is>
      </c>
      <c r="O3790" s="48" t="inlineStr">
        <is>
          <t>Modest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Modest</t>
        </is>
      </c>
      <c r="F3800" s="48" t="inlineStr">
        <is>
          <t>Static</t>
        </is>
      </c>
      <c r="G3800" s="48" t="inlineStr">
        <is>
          <t>Mild</t>
        </is>
      </c>
      <c r="H3800" s="48" t="inlineStr">
        <is>
          <t>Aftermath</t>
        </is>
      </c>
      <c r="I3800" s="48" t="inlineStr">
        <is>
          <t>Modest</t>
        </is>
      </c>
      <c r="J3800" s="48" t="inlineStr">
        <is>
          <t>Magnet Pull</t>
        </is>
      </c>
      <c r="K3800" s="48" t="inlineStr">
        <is>
          <t>Naive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Lonely</t>
        </is>
      </c>
      <c r="F3810" s="48" t="inlineStr">
        <is>
          <t>Reckless</t>
        </is>
      </c>
      <c r="G3810" s="48" t="inlineStr">
        <is>
          <t>Modest</t>
        </is>
      </c>
      <c r="H3810" s="48" t="inlineStr">
        <is>
          <t>Static</t>
        </is>
      </c>
      <c r="I3810" s="48" t="inlineStr">
        <is>
          <t>Mild</t>
        </is>
      </c>
      <c r="J3810" s="48" t="inlineStr">
        <is>
          <t>Aftermath</t>
        </is>
      </c>
      <c r="K3810" s="48" t="inlineStr">
        <is>
          <t>Modest</t>
        </is>
      </c>
      <c r="L3810" s="48" t="inlineStr">
        <is>
          <t>Magnet Pull</t>
        </is>
      </c>
      <c r="M3810" s="48" t="inlineStr">
        <is>
          <t>Naive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Hasty</t>
        </is>
      </c>
      <c r="F3820" s="48" t="inlineStr">
        <is>
          <t>Lightning Rod</t>
        </is>
      </c>
      <c r="G3820" s="48" t="inlineStr">
        <is>
          <t>Modest</t>
        </is>
      </c>
      <c r="H3820" s="48" t="inlineStr">
        <is>
          <t>No Guard</t>
        </is>
      </c>
      <c r="I3820" s="48" t="inlineStr">
        <is>
          <t>Mild</t>
        </is>
      </c>
      <c r="J3820" s="48" t="inlineStr">
        <is>
          <t>Aftermath</t>
        </is>
      </c>
      <c r="K3820" s="48" t="inlineStr">
        <is>
          <t>Modest</t>
        </is>
      </c>
      <c r="L3820" s="48" t="inlineStr">
        <is>
          <t>Magnet Pull</t>
        </is>
      </c>
      <c r="M3820" s="48" t="inlineStr">
        <is>
          <t>Naive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Hasty</t>
        </is>
      </c>
      <c r="F3830" s="48" t="inlineStr">
        <is>
          <t>Static</t>
        </is>
      </c>
      <c r="G3830" s="48" t="inlineStr">
        <is>
          <t>Hasty</t>
        </is>
      </c>
      <c r="H3830" s="48" t="inlineStr">
        <is>
          <t>Lightning Rod</t>
        </is>
      </c>
      <c r="I3830" s="48" t="inlineStr">
        <is>
          <t>Modest</t>
        </is>
      </c>
      <c r="J3830" s="48" t="inlineStr">
        <is>
          <t>No Guard</t>
        </is>
      </c>
      <c r="K3830" s="48" t="inlineStr">
        <is>
          <t>Mild</t>
        </is>
      </c>
      <c r="L3830" s="48" t="inlineStr">
        <is>
          <t>Aftermath</t>
        </is>
      </c>
      <c r="M3830" s="48" t="inlineStr">
        <is>
          <t>Modest</t>
        </is>
      </c>
      <c r="N3830" s="48" t="inlineStr">
        <is>
          <t>Magnet Pull</t>
        </is>
      </c>
      <c r="O3830" s="48" t="inlineStr">
        <is>
          <t>Naive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Calm</t>
        </is>
      </c>
      <c r="F3840" s="48" t="inlineStr">
        <is>
          <t>Shed Skin</t>
        </is>
      </c>
      <c r="G3840" s="48" t="inlineStr">
        <is>
          <t>Naughty</t>
        </is>
      </c>
      <c r="H3840" s="48" t="inlineStr">
        <is>
          <t>Chlorophyll</t>
        </is>
      </c>
      <c r="I3840" s="48" t="inlineStr">
        <is>
          <t>Rash</t>
        </is>
      </c>
      <c r="J3840" s="48" t="inlineStr">
        <is>
          <t>Unburden</t>
        </is>
      </c>
      <c r="K3840" s="48" t="inlineStr">
        <is>
          <t>Impish</t>
        </is>
      </c>
      <c r="L3840" s="48" t="inlineStr">
        <is>
          <t>Filter</t>
        </is>
      </c>
      <c r="M3840" s="48" t="inlineStr">
        <is>
          <t>Jolly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Calm</t>
        </is>
      </c>
      <c r="F3850" s="48" t="inlineStr">
        <is>
          <t>Insomnia</t>
        </is>
      </c>
      <c r="G3850" s="48" t="inlineStr">
        <is>
          <t>Naughty</t>
        </is>
      </c>
      <c r="H3850" s="48" t="inlineStr">
        <is>
          <t>Chlorophyll</t>
        </is>
      </c>
      <c r="I3850" s="48" t="inlineStr">
        <is>
          <t>Calm</t>
        </is>
      </c>
      <c r="J3850" s="48" t="inlineStr">
        <is>
          <t>Shed Skin</t>
        </is>
      </c>
      <c r="K3850" s="48" t="inlineStr">
        <is>
          <t>Rash</t>
        </is>
      </c>
      <c r="L3850" s="48" t="inlineStr">
        <is>
          <t>Unburden</t>
        </is>
      </c>
      <c r="M3850" s="48" t="inlineStr">
        <is>
          <t>Impish</t>
        </is>
      </c>
      <c r="N3850" s="48" t="inlineStr">
        <is>
          <t>Filter</t>
        </is>
      </c>
      <c r="O3850" s="48" t="inlineStr">
        <is>
          <t>Jolly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Calm</t>
        </is>
      </c>
      <c r="F3860" s="48" t="inlineStr">
        <is>
          <t>Tinted Lens</t>
        </is>
      </c>
      <c r="G3860" s="48" t="inlineStr">
        <is>
          <t>Naughty</t>
        </is>
      </c>
      <c r="H3860" s="48" t="inlineStr">
        <is>
          <t>Chlorophyll</t>
        </is>
      </c>
      <c r="I3860" s="48" t="inlineStr">
        <is>
          <t>Calm</t>
        </is>
      </c>
      <c r="J3860" s="48" t="inlineStr">
        <is>
          <t>Shed Skin</t>
        </is>
      </c>
      <c r="K3860" s="48" t="inlineStr">
        <is>
          <t>Rash</t>
        </is>
      </c>
      <c r="L3860" s="48" t="inlineStr">
        <is>
          <t>Unburden</t>
        </is>
      </c>
      <c r="M3860" s="48" t="inlineStr">
        <is>
          <t>Impish</t>
        </is>
      </c>
      <c r="N3860" s="48" t="inlineStr">
        <is>
          <t>Filter</t>
        </is>
      </c>
      <c r="O3860" s="48" t="inlineStr">
        <is>
          <t>Jolly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Calm</t>
        </is>
      </c>
      <c r="F3870" s="48" t="inlineStr">
        <is>
          <t>Tinted Lens</t>
        </is>
      </c>
      <c r="G3870" s="48" t="inlineStr">
        <is>
          <t>Naughty</t>
        </is>
      </c>
      <c r="H3870" s="48" t="inlineStr">
        <is>
          <t>Chlorophyll</t>
        </is>
      </c>
      <c r="I3870" s="48" t="inlineStr">
        <is>
          <t>Rash</t>
        </is>
      </c>
      <c r="J3870" s="48" t="inlineStr">
        <is>
          <t>Unburden</t>
        </is>
      </c>
      <c r="K3870" s="48" t="inlineStr">
        <is>
          <t>Lonely</t>
        </is>
      </c>
      <c r="L3870" s="48" t="inlineStr">
        <is>
          <t>Thick Fat</t>
        </is>
      </c>
      <c r="M3870" s="48" t="inlineStr">
        <is>
          <t>Impish</t>
        </is>
      </c>
      <c r="N3870" s="48" t="inlineStr">
        <is>
          <t>Filter</t>
        </is>
      </c>
      <c r="O3870" s="48" t="inlineStr">
        <is>
          <t>Jolly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6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52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Slakoth</t>
        </is>
      </c>
      <c r="P9" s="46" t="n"/>
      <c r="Q9" s="47" t="inlineStr">
        <is>
          <t>Pokémon</t>
        </is>
      </c>
    </row>
    <row r="10">
      <c r="E10" s="48" t="inlineStr">
        <is>
          <t>Jolly</t>
        </is>
      </c>
      <c r="F10" s="48" t="inlineStr">
        <is>
          <t>Own Tempo</t>
        </is>
      </c>
      <c r="G10" s="48" t="inlineStr">
        <is>
          <t>Naughty</t>
        </is>
      </c>
      <c r="H10" s="48" t="inlineStr">
        <is>
          <t>Own Tempo</t>
        </is>
      </c>
      <c r="I10" s="48" t="inlineStr">
        <is>
          <t>Adamant</t>
        </is>
      </c>
      <c r="J10" s="48" t="inlineStr">
        <is>
          <t>Poison Point</t>
        </is>
      </c>
      <c r="K10" s="48" t="inlineStr">
        <is>
          <t>Adamant</t>
        </is>
      </c>
      <c r="L10" s="48" t="inlineStr">
        <is>
          <t>Intimidate</t>
        </is>
      </c>
      <c r="M10" s="48" t="inlineStr">
        <is>
          <t>Adamant</t>
        </is>
      </c>
      <c r="N10" s="48" t="inlineStr">
        <is>
          <t>Guts</t>
        </is>
      </c>
      <c r="O10" s="48" t="inlineStr">
        <is>
          <t>Adamant</t>
        </is>
      </c>
      <c r="P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Life Orb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Return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Crunch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Adamant</t>
        </is>
      </c>
      <c r="F22" s="48" t="inlineStr">
        <is>
          <t>Intimidate</t>
        </is>
      </c>
      <c r="G22" s="48" t="inlineStr">
        <is>
          <t>Impish</t>
        </is>
      </c>
      <c r="H22" s="48" t="inlineStr">
        <is>
          <t>Overcoat</t>
        </is>
      </c>
      <c r="I22" s="48" t="inlineStr">
        <is>
          <t>Naughty</t>
        </is>
      </c>
      <c r="J22" s="48" t="inlineStr">
        <is>
          <t>Hustle</t>
        </is>
      </c>
      <c r="K22" s="48" t="inlineStr">
        <is>
          <t>Adamant</t>
        </is>
      </c>
      <c r="L22" s="48" t="inlineStr">
        <is>
          <t>Intimidate</t>
        </is>
      </c>
      <c r="M22" s="48" t="inlineStr">
        <is>
          <t>Adamant</t>
        </is>
      </c>
      <c r="N22" s="48" t="inlineStr">
        <is>
          <t>Moxie</t>
        </is>
      </c>
      <c r="O22" s="48" t="inlineStr">
        <is>
          <t>Modest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Impish</t>
        </is>
      </c>
      <c r="F34" s="48" t="inlineStr">
        <is>
          <t>Sturdy</t>
        </is>
      </c>
      <c r="G34" s="48" t="inlineStr">
        <is>
          <t>Modest</t>
        </is>
      </c>
      <c r="H34" s="48" t="inlineStr">
        <is>
          <t>Solid Rock</t>
        </is>
      </c>
      <c r="I34" s="48" t="inlineStr">
        <is>
          <t>Jolly</t>
        </is>
      </c>
      <c r="J34" s="48" t="inlineStr">
        <is>
          <t>Hyper Cutter</t>
        </is>
      </c>
      <c r="K34" s="48" t="inlineStr">
        <is>
          <t>Adamant</t>
        </is>
      </c>
      <c r="L34" s="48" t="inlineStr">
        <is>
          <t>Battle Armor</t>
        </is>
      </c>
      <c r="M34" s="48" t="inlineStr">
        <is>
          <t>Naughty</t>
        </is>
      </c>
      <c r="N34" s="48" t="inlineStr">
        <is>
          <t>Rough Skin</t>
        </is>
      </c>
      <c r="O34" s="48" t="inlineStr">
        <is>
          <t>Jolly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8" t="inlineStr">
        <is>
          <t>Will-O-Wisp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Wraithwood Forest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Aqua Leader</t>
        </is>
      </c>
      <c r="C43" s="41" t="n"/>
      <c r="D43" s="41" t="n"/>
      <c r="E43" s="42" t="inlineStr">
        <is>
          <t>Aqua Leader Archie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IFERROR(_xlfn.IMAGE("https://play.pokemonshowdown.com/sprites/gen5/magneton.png"),"")</f>
        <v/>
      </c>
      <c r="G44" s="43">
        <f>IFERROR(_xlfn.IMAGE("https://play.pokemonshowdown.com/sprites/gen5/heracross.png"),"")</f>
        <v/>
      </c>
      <c r="I44" s="43">
        <f>IFERROR(_xlfn.IMAGE("https://play.pokemonshowdown.com/sprites/gen5/lanturn.png"),"")</f>
        <v/>
      </c>
      <c r="K44" s="43">
        <f>IFERROR(_xlfn.IMAGE("https://play.pokemonshowdown.com/sprites/gen5/delibird.png"),"")</f>
        <v/>
      </c>
      <c r="M44" s="43">
        <f>IFERROR(_xlfn.IMAGE("https://play.pokemonshowdown.com/sprites/gen5/tentacruel.png"),"")</f>
        <v/>
      </c>
      <c r="O44" s="43">
        <f>IFERROR(_xlfn.IMAGE("https://play.pokemonshowdown.com/sprites/gen5/sharpedo.png"),"")</f>
        <v/>
      </c>
      <c r="Q44" s="44" t="inlineStr">
        <is>
          <t>Items: Super Potion / Super Potion</t>
        </is>
      </c>
    </row>
    <row r="45">
      <c r="E45" s="45" t="inlineStr">
        <is>
          <t>Lv 28 Magneton</t>
        </is>
      </c>
      <c r="F45" s="46" t="n"/>
      <c r="G45" s="45" t="inlineStr">
        <is>
          <t>Lv 28 Heracross</t>
        </is>
      </c>
      <c r="H45" s="46" t="n"/>
      <c r="I45" s="45" t="inlineStr">
        <is>
          <t>Lv 28 Lanturn</t>
        </is>
      </c>
      <c r="J45" s="46" t="n"/>
      <c r="K45" s="45" t="inlineStr">
        <is>
          <t>Lv 28 Delibird</t>
        </is>
      </c>
      <c r="L45" s="46" t="n"/>
      <c r="M45" s="45" t="inlineStr">
        <is>
          <t>Lv 28 Tentacruel</t>
        </is>
      </c>
      <c r="N45" s="46" t="n"/>
      <c r="O45" s="45" t="inlineStr">
        <is>
          <t>Lv 29 Sharpedo</t>
        </is>
      </c>
      <c r="P45" s="46" t="n"/>
      <c r="Q45" s="47" t="inlineStr">
        <is>
          <t>Pokémon</t>
        </is>
      </c>
    </row>
    <row r="46">
      <c r="E46" s="48" t="inlineStr">
        <is>
          <t>Modest</t>
        </is>
      </c>
      <c r="F46" s="48" t="inlineStr">
        <is>
          <t>Magnet Pull</t>
        </is>
      </c>
      <c r="G46" s="48" t="inlineStr">
        <is>
          <t>Jolly</t>
        </is>
      </c>
      <c r="H46" s="48" t="inlineStr">
        <is>
          <t>Guts</t>
        </is>
      </c>
      <c r="I46" s="48" t="inlineStr">
        <is>
          <t>Calm</t>
        </is>
      </c>
      <c r="J46" s="48" t="inlineStr">
        <is>
          <t>Volt Absorb</t>
        </is>
      </c>
      <c r="K46" s="48" t="inlineStr">
        <is>
          <t>Jolly</t>
        </is>
      </c>
      <c r="L46" s="48" t="inlineStr">
        <is>
          <t>Adaptability</t>
        </is>
      </c>
      <c r="M46" s="48" t="inlineStr">
        <is>
          <t>Timid</t>
        </is>
      </c>
      <c r="N46" s="48" t="inlineStr">
        <is>
          <t>Liquid Ooze</t>
        </is>
      </c>
      <c r="O46" s="48" t="inlineStr">
        <is>
          <t>Adamant</t>
        </is>
      </c>
      <c r="P46" s="48" t="inlineStr">
        <is>
          <t>Speed Boost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Shuca Berry</t>
        </is>
      </c>
      <c r="F47" s="46" t="n"/>
      <c r="G47" s="49" t="inlineStr">
        <is>
          <t>Flame Orb</t>
        </is>
      </c>
      <c r="H47" s="46" t="n"/>
      <c r="I47" s="49" t="inlineStr">
        <is>
          <t>Leftovers</t>
        </is>
      </c>
      <c r="J47" s="46" t="n"/>
      <c r="K47" s="49" t="inlineStr">
        <is>
          <t>Expert Belt</t>
        </is>
      </c>
      <c r="L47" s="46" t="n"/>
      <c r="M47" s="49" t="inlineStr">
        <is>
          <t>Black Sludge</t>
        </is>
      </c>
      <c r="N47" s="46" t="n"/>
      <c r="O47" s="49" t="inlineStr">
        <is>
          <t>Life Orb</t>
        </is>
      </c>
      <c r="P47" s="46" t="n"/>
      <c r="Q47" s="47" t="inlineStr">
        <is>
          <t>Item</t>
        </is>
      </c>
    </row>
    <row r="48">
      <c r="B48" s="44" t="inlineStr">
        <is>
          <t>Smart Trainer</t>
        </is>
      </c>
      <c r="E48" s="52" t="inlineStr">
        <is>
          <t>Thunderbolt</t>
        </is>
      </c>
      <c r="F48" s="46" t="n"/>
      <c r="G48" s="65" t="inlineStr">
        <is>
          <t>Brick Break</t>
        </is>
      </c>
      <c r="H48" s="46" t="n"/>
      <c r="I48" s="61" t="inlineStr">
        <is>
          <t>Scald</t>
        </is>
      </c>
      <c r="J48" s="46" t="n"/>
      <c r="K48" s="64" t="inlineStr">
        <is>
          <t>Ice Punch</t>
        </is>
      </c>
      <c r="L48" s="46" t="n"/>
      <c r="M48" s="61" t="inlineStr">
        <is>
          <t>Scald</t>
        </is>
      </c>
      <c r="N48" s="46" t="n"/>
      <c r="O48" s="51" t="inlineStr">
        <is>
          <t>Protect</t>
        </is>
      </c>
      <c r="P48" s="46" t="n"/>
      <c r="Q48" s="47" t="inlineStr">
        <is>
          <t>Moves</t>
        </is>
      </c>
    </row>
    <row r="49">
      <c r="E49" s="66" t="inlineStr">
        <is>
          <t>Flash Cannon</t>
        </is>
      </c>
      <c r="F49" s="46" t="n"/>
      <c r="G49" s="54" t="inlineStr">
        <is>
          <t>Megahorn</t>
        </is>
      </c>
      <c r="H49" s="46" t="n"/>
      <c r="I49" s="52" t="inlineStr">
        <is>
          <t>Thunderbolt</t>
        </is>
      </c>
      <c r="J49" s="46" t="n"/>
      <c r="K49" s="60" t="inlineStr">
        <is>
          <t>Drill Peck</t>
        </is>
      </c>
      <c r="L49" s="46" t="n"/>
      <c r="M49" s="55" t="inlineStr">
        <is>
          <t>Sludge Bomb</t>
        </is>
      </c>
      <c r="N49" s="46" t="n"/>
      <c r="O49" s="50" t="inlineStr">
        <is>
          <t>Crunch</t>
        </is>
      </c>
      <c r="P49" s="46" t="n"/>
    </row>
    <row r="50">
      <c r="E50" s="52" t="inlineStr">
        <is>
          <t>Thunder Wave</t>
        </is>
      </c>
      <c r="F50" s="46" t="n"/>
      <c r="G50" s="62" t="inlineStr">
        <is>
          <t>Rock Slide</t>
        </is>
      </c>
      <c r="H50" s="46" t="n"/>
      <c r="I50" s="64" t="inlineStr">
        <is>
          <t>Ice Beam</t>
        </is>
      </c>
      <c r="J50" s="46" t="n"/>
      <c r="K50" s="65" t="inlineStr">
        <is>
          <t>Brick Break</t>
        </is>
      </c>
      <c r="L50" s="46" t="n"/>
      <c r="M50" s="51" t="inlineStr">
        <is>
          <t>Rapid Spin</t>
        </is>
      </c>
      <c r="N50" s="46" t="n"/>
      <c r="O50" s="61" t="inlineStr">
        <is>
          <t>Waterfall</t>
        </is>
      </c>
      <c r="P50" s="46" t="n"/>
    </row>
    <row r="51">
      <c r="E51" s="52" t="inlineStr">
        <is>
          <t>Volt Switch</t>
        </is>
      </c>
      <c r="F51" s="46" t="n"/>
      <c r="G51" s="51" t="inlineStr">
        <is>
          <t>Facade</t>
        </is>
      </c>
      <c r="H51" s="46" t="n"/>
      <c r="I51" s="52" t="inlineStr">
        <is>
          <t>Thunder Wave</t>
        </is>
      </c>
      <c r="J51" s="46" t="n"/>
      <c r="K51" s="51" t="inlineStr">
        <is>
          <t>Fake Out</t>
        </is>
      </c>
      <c r="L51" s="46" t="n"/>
      <c r="M51" s="51" t="inlineStr">
        <is>
          <t>Protect</t>
        </is>
      </c>
      <c r="N51" s="46" t="n"/>
      <c r="O51" s="64" t="inlineStr">
        <is>
          <t>Ice Fang</t>
        </is>
      </c>
      <c r="P51" s="46" t="n"/>
    </row>
    <row r="53" ht="24" customHeight="1">
      <c r="B53" s="38" t="inlineStr">
        <is>
          <t>Dewford Town - Gym   (Split 3)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Brawly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IFERROR(_xlfn.IMAGE("https://play.pokemonshowdown.com/sprites/gen5/machamp.png"),"")</f>
        <v/>
      </c>
      <c r="G56" s="43">
        <f>IFERROR(_xlfn.IMAGE("https://play.pokemonshowdown.com/sprites/gen5/hawlucha.png"),"")</f>
        <v/>
      </c>
      <c r="I56" s="43">
        <f>IFERROR(_xlfn.IMAGE("https://play.pokemonshowdown.com/sprites/gen5/hariyama.png"),"")</f>
        <v/>
      </c>
      <c r="Q56" s="44" t="inlineStr">
        <is>
          <t>Mandatory
Items: Super Potion / Super Potion</t>
        </is>
      </c>
    </row>
    <row r="57">
      <c r="E57" s="45" t="inlineStr">
        <is>
          <t>Lv 33 Machamp</t>
        </is>
      </c>
      <c r="F57" s="46" t="n"/>
      <c r="G57" s="45" t="inlineStr">
        <is>
          <t>Lv 33 Hawlucha</t>
        </is>
      </c>
      <c r="H57" s="46" t="n"/>
      <c r="I57" s="45" t="inlineStr">
        <is>
          <t>Lv 35 Hariyama</t>
        </is>
      </c>
      <c r="J57" s="46" t="n"/>
      <c r="Q57" s="47" t="inlineStr">
        <is>
          <t>Pokémon</t>
        </is>
      </c>
    </row>
    <row r="58">
      <c r="E58" s="48" t="inlineStr">
        <is>
          <t>Adamant</t>
        </is>
      </c>
      <c r="F58" s="48" t="inlineStr">
        <is>
          <t>No Guard</t>
        </is>
      </c>
      <c r="G58" s="48" t="inlineStr">
        <is>
          <t>Jolly</t>
        </is>
      </c>
      <c r="H58" s="48" t="inlineStr">
        <is>
          <t>Unburden</t>
        </is>
      </c>
      <c r="I58" s="48" t="inlineStr">
        <is>
          <t>Adamant</t>
        </is>
      </c>
      <c r="J58" s="48" t="inlineStr">
        <is>
          <t>Guts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Lum Berry</t>
        </is>
      </c>
      <c r="F59" s="46" t="n"/>
      <c r="G59" s="49" t="inlineStr">
        <is>
          <t>Fighting Gem</t>
        </is>
      </c>
      <c r="H59" s="46" t="n"/>
      <c r="I59" s="49" t="inlineStr">
        <is>
          <t>Flame Orb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65" t="inlineStr">
        <is>
          <t>Dynamic Punch</t>
        </is>
      </c>
      <c r="F60" s="46" t="n"/>
      <c r="G60" s="65" t="inlineStr">
        <is>
          <t>Brick Break</t>
        </is>
      </c>
      <c r="H60" s="46" t="n"/>
      <c r="I60" s="65" t="inlineStr">
        <is>
          <t>Close Combat</t>
        </is>
      </c>
      <c r="J60" s="46" t="n"/>
      <c r="Q60" s="47" t="inlineStr">
        <is>
          <t>Moves</t>
        </is>
      </c>
    </row>
    <row r="61">
      <c r="E61" s="62" t="inlineStr">
        <is>
          <t>Rock Slide</t>
        </is>
      </c>
      <c r="F61" s="46" t="n"/>
      <c r="G61" s="60" t="inlineStr">
        <is>
          <t>Acrobatics</t>
        </is>
      </c>
      <c r="H61" s="46" t="n"/>
      <c r="I61" s="50" t="inlineStr">
        <is>
          <t>Knock Off</t>
        </is>
      </c>
      <c r="J61" s="46" t="n"/>
    </row>
    <row r="62">
      <c r="E62" s="66" t="inlineStr">
        <is>
          <t>Bullet Punch</t>
        </is>
      </c>
      <c r="F62" s="46" t="n"/>
      <c r="G62" s="62" t="inlineStr">
        <is>
          <t>Rock Slide</t>
        </is>
      </c>
      <c r="H62" s="46" t="n"/>
      <c r="I62" s="62" t="inlineStr">
        <is>
          <t>Rock Slide</t>
        </is>
      </c>
      <c r="J62" s="46" t="n"/>
    </row>
    <row r="63">
      <c r="E63" s="62" t="inlineStr">
        <is>
          <t>Wide Guard</t>
        </is>
      </c>
      <c r="F63" s="46" t="n"/>
      <c r="G63" s="51" t="inlineStr">
        <is>
          <t>Protect</t>
        </is>
      </c>
      <c r="H63" s="46" t="n"/>
      <c r="I63" s="66" t="inlineStr">
        <is>
          <t>Bullet Punch</t>
        </is>
      </c>
      <c r="J63" s="46" t="n"/>
    </row>
    <row r="65" ht="20" customHeight="1">
      <c r="B65" s="40" t="inlineStr">
        <is>
          <t>Elite Four</t>
        </is>
      </c>
      <c r="C65" s="41" t="n"/>
      <c r="D65" s="41" t="n"/>
      <c r="E65" s="42" t="inlineStr">
        <is>
          <t>Elite Four Phoebe</t>
        </is>
      </c>
      <c r="F65" s="41" t="n"/>
      <c r="G65" s="41" t="n"/>
      <c r="H65" s="41" t="n"/>
      <c r="I65" s="41" t="n"/>
      <c r="J65" s="41" t="n"/>
      <c r="K65" s="41" t="n"/>
      <c r="L65" s="41" t="n"/>
      <c r="M65" s="41" t="n"/>
      <c r="N65" s="41" t="n"/>
      <c r="O65" s="41" t="n"/>
      <c r="P65" s="41" t="n"/>
      <c r="Q65" s="41" t="n"/>
    </row>
    <row r="66" ht="69" customHeight="1">
      <c r="E66" s="43">
        <f>IFERROR(_xlfn.IMAGE("https://play.pokemonshowdown.com/sprites/gen5/gengar.png"),"")</f>
        <v/>
      </c>
      <c r="G66" s="43">
        <f>IFERROR(_xlfn.IMAGE("https://play.pokemonshowdown.com/sprites/gen5/trevenant.png"),"")</f>
        <v/>
      </c>
      <c r="I66" s="43">
        <f>IFERROR(_xlfn.IMAGE("https://play.pokemonshowdown.com/sprites/gen5/chandelure.png"),"")</f>
        <v/>
      </c>
      <c r="Q66" s="44" t="inlineStr">
        <is>
          <t>Items: Super Potion / Super Potion</t>
        </is>
      </c>
    </row>
    <row r="67">
      <c r="E67" s="45" t="inlineStr">
        <is>
          <t>Lv 33 Gengar</t>
        </is>
      </c>
      <c r="F67" s="46" t="n"/>
      <c r="G67" s="45" t="inlineStr">
        <is>
          <t>Lv 33 Trevenant</t>
        </is>
      </c>
      <c r="H67" s="46" t="n"/>
      <c r="I67" s="45" t="inlineStr">
        <is>
          <t>Lv 35 Chandelure</t>
        </is>
      </c>
      <c r="J67" s="46" t="n"/>
      <c r="Q67" s="47" t="inlineStr">
        <is>
          <t>Pokémon</t>
        </is>
      </c>
    </row>
    <row r="68">
      <c r="E68" s="48" t="inlineStr">
        <is>
          <t>Timid</t>
        </is>
      </c>
      <c r="F68" s="48" t="inlineStr">
        <is>
          <t>Levitate</t>
        </is>
      </c>
      <c r="G68" s="48" t="inlineStr">
        <is>
          <t>Adamant</t>
        </is>
      </c>
      <c r="H68" s="48" t="inlineStr">
        <is>
          <t>Harvest</t>
        </is>
      </c>
      <c r="I68" s="48" t="inlineStr">
        <is>
          <t>Modest</t>
        </is>
      </c>
      <c r="J68" s="48" t="inlineStr">
        <is>
          <t>Flash Fire</t>
        </is>
      </c>
      <c r="Q68" s="47" t="inlineStr">
        <is>
          <t>Nature / Ability</t>
        </is>
      </c>
    </row>
    <row r="69">
      <c r="B69" s="47" t="inlineStr">
        <is>
          <t>AI Flags:</t>
        </is>
      </c>
      <c r="E69" s="49" t="inlineStr">
        <is>
          <t>Life Orb</t>
        </is>
      </c>
      <c r="F69" s="46" t="n"/>
      <c r="G69" s="49" t="inlineStr">
        <is>
          <t>Sitrus Berry</t>
        </is>
      </c>
      <c r="H69" s="46" t="n"/>
      <c r="I69" s="49" t="inlineStr">
        <is>
          <t>Expert Belt</t>
        </is>
      </c>
      <c r="J69" s="46" t="n"/>
      <c r="Q69" s="47" t="inlineStr">
        <is>
          <t>Item</t>
        </is>
      </c>
    </row>
    <row r="70">
      <c r="B70" s="44" t="inlineStr">
        <is>
          <t>Smart Trainer</t>
        </is>
      </c>
      <c r="E70" s="67" t="inlineStr">
        <is>
          <t>Shadow Ball</t>
        </is>
      </c>
      <c r="F70" s="46" t="n"/>
      <c r="G70" s="59" t="inlineStr">
        <is>
          <t>Horn Leech</t>
        </is>
      </c>
      <c r="H70" s="46" t="n"/>
      <c r="I70" s="67" t="inlineStr">
        <is>
          <t>Shadow Ball</t>
        </is>
      </c>
      <c r="J70" s="46" t="n"/>
      <c r="Q70" s="47" t="inlineStr">
        <is>
          <t>Moves</t>
        </is>
      </c>
    </row>
    <row r="71">
      <c r="E71" s="55" t="inlineStr">
        <is>
          <t>Sludge Bomb</t>
        </is>
      </c>
      <c r="F71" s="46" t="n"/>
      <c r="G71" s="67" t="inlineStr">
        <is>
          <t>Shadow Claw</t>
        </is>
      </c>
      <c r="H71" s="46" t="n"/>
      <c r="I71" s="58" t="inlineStr">
        <is>
          <t>Flamethrower</t>
        </is>
      </c>
      <c r="J71" s="46" t="n"/>
    </row>
    <row r="72">
      <c r="E72" s="52" t="inlineStr">
        <is>
          <t>Thunderbolt</t>
        </is>
      </c>
      <c r="F72" s="46" t="n"/>
      <c r="G72" s="58" t="inlineStr">
        <is>
          <t>Will-O-Wisp</t>
        </is>
      </c>
      <c r="H72" s="46" t="n"/>
      <c r="I72" s="59" t="inlineStr">
        <is>
          <t>Energy Ball</t>
        </is>
      </c>
      <c r="J72" s="46" t="n"/>
    </row>
    <row r="73">
      <c r="E73" s="51" t="inlineStr">
        <is>
          <t>Protect</t>
        </is>
      </c>
      <c r="F73" s="46" t="n"/>
      <c r="G73" s="51" t="inlineStr">
        <is>
          <t>Protect</t>
        </is>
      </c>
      <c r="H73" s="46" t="n"/>
      <c r="I73" s="63" t="inlineStr">
        <is>
          <t>Psychic</t>
        </is>
      </c>
      <c r="J73" s="46" t="n"/>
    </row>
    <row r="75" ht="24" customHeight="1">
      <c r="B75" s="38" t="inlineStr">
        <is>
          <t>Mauville City - Gym   (Split 4)</t>
        </is>
      </c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</row>
    <row r="77" ht="20" customHeight="1">
      <c r="B77" s="40" t="inlineStr">
        <is>
          <t>Leader</t>
        </is>
      </c>
      <c r="C77" s="41" t="n"/>
      <c r="D77" s="41" t="n"/>
      <c r="E77" s="42" t="inlineStr">
        <is>
          <t>Leader Wattson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IFERROR(_xlfn.IMAGE("https://play.pokemonshowdown.com/sprites/gen5/voltorb.png"),"")</f>
        <v/>
      </c>
      <c r="G78" s="43">
        <f>IFERROR(_xlfn.IMAGE("https://play.pokemonshowdown.com/sprites/gen5/electrike.png"),"")</f>
        <v/>
      </c>
      <c r="I78" s="43">
        <f>IFERROR(_xlfn.IMAGE("https://play.pokemonshowdown.com/sprites/gen5/magneton.png"),"")</f>
        <v/>
      </c>
      <c r="K78" s="43">
        <f>IFERROR(_xlfn.IMAGE("https://play.pokemonshowdown.com/sprites/gen5/manectric.png"),"")</f>
        <v/>
      </c>
      <c r="Q78" s="44" t="inlineStr">
        <is>
          <t>Mandatory
Items: Super Potion / Super Potion</t>
        </is>
      </c>
    </row>
    <row r="79">
      <c r="E79" s="45" t="inlineStr">
        <is>
          <t>Lv 20 Voltorb</t>
        </is>
      </c>
      <c r="F79" s="46" t="n"/>
      <c r="G79" s="45" t="inlineStr">
        <is>
          <t>Lv 20 Electrike</t>
        </is>
      </c>
      <c r="H79" s="46" t="n"/>
      <c r="I79" s="45" t="inlineStr">
        <is>
          <t>Lv 22 Magneton</t>
        </is>
      </c>
      <c r="J79" s="46" t="n"/>
      <c r="K79" s="45" t="inlineStr">
        <is>
          <t>Lv 24 Manectric</t>
        </is>
      </c>
      <c r="L79" s="46" t="n"/>
      <c r="Q79" s="47" t="inlineStr">
        <is>
          <t>Pokémon</t>
        </is>
      </c>
    </row>
    <row r="80">
      <c r="E80" s="48" t="inlineStr">
        <is>
          <t>Hasty</t>
        </is>
      </c>
      <c r="F80" s="48" t="inlineStr">
        <is>
          <t>Aftermath</t>
        </is>
      </c>
      <c r="G80" s="48" t="inlineStr">
        <is>
          <t>Modest</t>
        </is>
      </c>
      <c r="H80" s="48" t="inlineStr">
        <is>
          <t>Lightning Rod</t>
        </is>
      </c>
      <c r="I80" s="48" t="inlineStr">
        <is>
          <t>Modest</t>
        </is>
      </c>
      <c r="J80" s="48" t="inlineStr">
        <is>
          <t>Magnet Pull</t>
        </is>
      </c>
      <c r="K80" s="48" t="inlineStr">
        <is>
          <t>Timid</t>
        </is>
      </c>
      <c r="L80" s="48" t="inlineStr">
        <is>
          <t>Lightning Rod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G81" s="49" t="inlineStr">
        <is>
          <t>(None)</t>
        </is>
      </c>
      <c r="H81" s="46" t="n"/>
      <c r="I81" s="49" t="inlineStr">
        <is>
          <t>(None)</t>
        </is>
      </c>
      <c r="J81" s="46" t="n"/>
      <c r="K81" s="49" t="inlineStr">
        <is>
          <t>Sitrus Berry</t>
        </is>
      </c>
      <c r="L81" s="46" t="n"/>
      <c r="Q81" s="47" t="inlineStr">
        <is>
          <t>Item</t>
        </is>
      </c>
    </row>
    <row r="82">
      <c r="B82" s="44" t="inlineStr">
        <is>
          <t>Smart Trainer</t>
        </is>
      </c>
      <c r="E82" s="62" t="inlineStr">
        <is>
          <t>Rollout</t>
        </is>
      </c>
      <c r="F82" s="46" t="n"/>
      <c r="G82" s="52" t="inlineStr">
        <is>
          <t>Shock Wave</t>
        </is>
      </c>
      <c r="H82" s="46" t="n"/>
      <c r="I82" s="51" t="inlineStr">
        <is>
          <t>Supersonic</t>
        </is>
      </c>
      <c r="J82" s="46" t="n"/>
      <c r="K82" s="51" t="inlineStr">
        <is>
          <t>Quick Attack</t>
        </is>
      </c>
      <c r="L82" s="46" t="n"/>
      <c r="Q82" s="47" t="inlineStr">
        <is>
          <t>Moves</t>
        </is>
      </c>
    </row>
    <row r="83">
      <c r="E83" s="52" t="inlineStr">
        <is>
          <t>Spark</t>
        </is>
      </c>
      <c r="F83" s="46" t="n"/>
      <c r="G83" s="51" t="inlineStr">
        <is>
          <t>Leer</t>
        </is>
      </c>
      <c r="H83" s="46" t="n"/>
      <c r="I83" s="52" t="inlineStr">
        <is>
          <t>Shock Wave</t>
        </is>
      </c>
      <c r="J83" s="46" t="n"/>
      <c r="K83" s="52" t="inlineStr">
        <is>
          <t>Thunder Wave</t>
        </is>
      </c>
      <c r="L83" s="46" t="n"/>
    </row>
    <row r="84">
      <c r="E84" s="51" t="inlineStr">
        <is>
          <t>Self Destruct</t>
        </is>
      </c>
      <c r="F84" s="46" t="n"/>
      <c r="G84" s="51" t="inlineStr">
        <is>
          <t>Quick Attack</t>
        </is>
      </c>
      <c r="H84" s="46" t="n"/>
      <c r="I84" s="52" t="inlineStr">
        <is>
          <t>Thunder Wave</t>
        </is>
      </c>
      <c r="J84" s="46" t="n"/>
      <c r="K84" s="52" t="inlineStr">
        <is>
          <t>Shock Wave</t>
        </is>
      </c>
      <c r="L84" s="46" t="n"/>
    </row>
    <row r="85">
      <c r="E85" s="52" t="inlineStr">
        <is>
          <t>Shock Wave</t>
        </is>
      </c>
      <c r="F85" s="46" t="n"/>
      <c r="G85" s="51" t="inlineStr">
        <is>
          <t>Howl</t>
        </is>
      </c>
      <c r="H85" s="46" t="n"/>
      <c r="I85" s="51" t="inlineStr">
        <is>
          <t>Sonic Boom</t>
        </is>
      </c>
      <c r="J85" s="46" t="n"/>
      <c r="K85" s="51" t="inlineStr">
        <is>
          <t>Howl</t>
        </is>
      </c>
      <c r="L85" s="46" t="n"/>
    </row>
    <row r="87" ht="24" customHeight="1">
      <c r="B87" s="38" t="inlineStr">
        <is>
          <t>Mt Chimney   (Split 5)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Magma Leader</t>
        </is>
      </c>
      <c r="C89" s="41" t="n"/>
      <c r="D89" s="41" t="n"/>
      <c r="E89" s="42" t="inlineStr">
        <is>
          <t>Magma Leader Maxie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IFERROR(_xlfn.IMAGE("https://play.pokemonshowdown.com/sprites/gen5/mightyena.png"),"")</f>
        <v/>
      </c>
      <c r="G90" s="43">
        <f>IFERROR(_xlfn.IMAGE("https://play.pokemonshowdown.com/sprites/gen5/zubat.png"),"")</f>
        <v/>
      </c>
      <c r="I90" s="43">
        <f>IFERROR(_xlfn.IMAGE("https://play.pokemonshowdown.com/sprites/gen5/camerupt.png"),"")</f>
        <v/>
      </c>
      <c r="Q90" s="44" t="inlineStr">
        <is>
          <t>Optional
Items: Super Potion / Super Potion</t>
        </is>
      </c>
    </row>
    <row r="91">
      <c r="E91" s="45" t="inlineStr">
        <is>
          <t>Lv 24 Mightyena</t>
        </is>
      </c>
      <c r="F91" s="46" t="n"/>
      <c r="G91" s="45" t="inlineStr">
        <is>
          <t>Lv 24 Zubat</t>
        </is>
      </c>
      <c r="H91" s="46" t="n"/>
      <c r="I91" s="45" t="inlineStr">
        <is>
          <t>Lv 25 Camerupt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G92" s="48" t="inlineStr">
        <is>
          <t>Adamant</t>
        </is>
      </c>
      <c r="H92" s="48" t="inlineStr">
        <is>
          <t>Inner Focus</t>
        </is>
      </c>
      <c r="I92" s="48" t="inlineStr">
        <is>
          <t>Modest</t>
        </is>
      </c>
      <c r="J92" s="48" t="inlineStr">
        <is>
          <t>Magma Armor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Yawn</t>
        </is>
      </c>
      <c r="F94" s="46" t="n"/>
      <c r="G94" s="60" t="inlineStr">
        <is>
          <t>Wing Attack</t>
        </is>
      </c>
      <c r="H94" s="46" t="n"/>
      <c r="I94" s="53" t="inlineStr">
        <is>
          <t>Bulldoze</t>
        </is>
      </c>
      <c r="J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  <c r="G95" s="55" t="inlineStr">
        <is>
          <t>Poison Sting</t>
        </is>
      </c>
      <c r="H95" s="46" t="n"/>
      <c r="I95" s="58" t="inlineStr">
        <is>
          <t>Flare Blitz</t>
        </is>
      </c>
      <c r="J95" s="46" t="n"/>
    </row>
    <row r="96">
      <c r="E96" s="51" t="inlineStr">
        <is>
          <t>Odor Sleuth</t>
        </is>
      </c>
      <c r="F96" s="46" t="n"/>
      <c r="G96" s="66" t="inlineStr">
        <is>
          <t>Steel Wing</t>
        </is>
      </c>
      <c r="H96" s="46" t="n"/>
      <c r="I96" s="51" t="inlineStr">
        <is>
          <t>Self Destruct</t>
        </is>
      </c>
      <c r="J96" s="46" t="n"/>
    </row>
    <row r="97">
      <c r="E97" s="50" t="inlineStr">
        <is>
          <t>Assurance</t>
        </is>
      </c>
      <c r="F97" s="46" t="n"/>
      <c r="G97" s="50" t="inlineStr">
        <is>
          <t>Bite</t>
        </is>
      </c>
      <c r="H97" s="46" t="n"/>
      <c r="I97" s="53" t="inlineStr">
        <is>
          <t>Earth Power</t>
        </is>
      </c>
      <c r="J97" s="46" t="n"/>
    </row>
    <row r="99" ht="24" customHeight="1">
      <c r="B99" s="38" t="inlineStr">
        <is>
          <t>Magma Hideout - 4F   (Split 5)</t>
        </is>
      </c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</row>
    <row r="101" ht="20" customHeight="1">
      <c r="B101" s="40" t="inlineStr">
        <is>
          <t>Magma Leader</t>
        </is>
      </c>
      <c r="C101" s="41" t="n"/>
      <c r="D101" s="41" t="n"/>
      <c r="E101" s="42" t="inlineStr">
        <is>
          <t>Magma Leader Maxie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IFERROR(_xlfn.IMAGE("https://play.pokemonshowdown.com/sprites/gen5/mightyena.png"),"")</f>
        <v/>
      </c>
      <c r="G102" s="43">
        <f>IFERROR(_xlfn.IMAGE("https://play.pokemonshowdown.com/sprites/gen5/crobat.png"),"")</f>
        <v/>
      </c>
      <c r="I102" s="43">
        <f>IFERROR(_xlfn.IMAGE("https://play.pokemonshowdown.com/sprites/gen5/camerupt.png"),"")</f>
        <v/>
      </c>
      <c r="Q102" s="44" t="inlineStr">
        <is>
          <t>Optional
Items: Super Potion / Super Potion</t>
        </is>
      </c>
    </row>
    <row r="103">
      <c r="E103" s="45" t="inlineStr">
        <is>
          <t>Lv 37 Mightyena</t>
        </is>
      </c>
      <c r="F103" s="46" t="n"/>
      <c r="G103" s="45" t="inlineStr">
        <is>
          <t>Lv 38 Crobat</t>
        </is>
      </c>
      <c r="H103" s="46" t="n"/>
      <c r="I103" s="45" t="inlineStr">
        <is>
          <t>Lv 39 Camerupt</t>
        </is>
      </c>
      <c r="J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Intimidate</t>
        </is>
      </c>
      <c r="G104" s="48" t="inlineStr">
        <is>
          <t>Adamant</t>
        </is>
      </c>
      <c r="H104" s="48" t="inlineStr">
        <is>
          <t>Inner Focus</t>
        </is>
      </c>
      <c r="I104" s="48" t="inlineStr">
        <is>
          <t>Modest</t>
        </is>
      </c>
      <c r="J104" s="48" t="inlineStr">
        <is>
          <t>Magma Armor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I105" s="49" t="inlineStr">
        <is>
          <t>(None)</t>
        </is>
      </c>
      <c r="J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Odor Sleuth</t>
        </is>
      </c>
      <c r="F106" s="46" t="n"/>
      <c r="G106" s="50" t="inlineStr">
        <is>
          <t>Bite</t>
        </is>
      </c>
      <c r="H106" s="46" t="n"/>
      <c r="I106" s="53" t="inlineStr">
        <is>
          <t>Earth Power</t>
        </is>
      </c>
      <c r="J106" s="46" t="n"/>
      <c r="Q106" s="47" t="inlineStr">
        <is>
          <t>Moves</t>
        </is>
      </c>
    </row>
    <row r="107">
      <c r="E107" s="50" t="inlineStr">
        <is>
          <t>Assurance</t>
        </is>
      </c>
      <c r="F107" s="46" t="n"/>
      <c r="G107" s="66" t="inlineStr">
        <is>
          <t>Steel Wing</t>
        </is>
      </c>
      <c r="H107" s="46" t="n"/>
      <c r="I107" s="62" t="inlineStr">
        <is>
          <t>Rock Slide</t>
        </is>
      </c>
      <c r="J107" s="46" t="n"/>
    </row>
    <row r="108">
      <c r="E108" s="52" t="inlineStr">
        <is>
          <t>Thunder Fang</t>
        </is>
      </c>
      <c r="F108" s="46" t="n"/>
      <c r="G108" s="60" t="inlineStr">
        <is>
          <t>Aerial Ace</t>
        </is>
      </c>
      <c r="H108" s="46" t="n"/>
      <c r="I108" s="58" t="inlineStr">
        <is>
          <t>Lava Plume</t>
        </is>
      </c>
      <c r="J108" s="46" t="n"/>
    </row>
    <row r="109">
      <c r="E109" s="55" t="inlineStr">
        <is>
          <t>Poison Fang</t>
        </is>
      </c>
      <c r="F109" s="46" t="n"/>
      <c r="G109" s="51" t="inlineStr">
        <is>
          <t>Whirlwind</t>
        </is>
      </c>
      <c r="H109" s="46" t="n"/>
      <c r="I109" s="51" t="inlineStr">
        <is>
          <t>Explosion</t>
        </is>
      </c>
      <c r="J109" s="46" t="n"/>
    </row>
    <row r="111" ht="24" customHeight="1">
      <c r="B111" s="38" t="inlineStr">
        <is>
          <t>Lavaridge Town - Gym - 1F   (Split 5)</t>
        </is>
      </c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</row>
    <row r="113" ht="20" customHeight="1">
      <c r="B113" s="40" t="inlineStr">
        <is>
          <t>Leader</t>
        </is>
      </c>
      <c r="C113" s="41" t="n"/>
      <c r="D113" s="41" t="n"/>
      <c r="E113" s="42" t="inlineStr">
        <is>
          <t>Leader Flannery</t>
        </is>
      </c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 ht="69" customHeight="1">
      <c r="E114" s="43">
        <f>IFERROR(_xlfn.IMAGE("https://play.pokemonshowdown.com/sprites/gen5/numel.png"),"")</f>
        <v/>
      </c>
      <c r="G114" s="43">
        <f>IFERROR(_xlfn.IMAGE("https://play.pokemonshowdown.com/sprites/gen5/slugma.png"),"")</f>
        <v/>
      </c>
      <c r="I114" s="43">
        <f>IFERROR(_xlfn.IMAGE("https://play.pokemonshowdown.com/sprites/gen5/camerupt.png"),"")</f>
        <v/>
      </c>
      <c r="K114" s="43">
        <f>IFERROR(_xlfn.IMAGE("https://play.pokemonshowdown.com/sprites/gen5/torkoal.png"),"")</f>
        <v/>
      </c>
      <c r="Q114" s="44" t="inlineStr">
        <is>
          <t>Mandatory
Items: Hyper Potion / Hyper Potion</t>
        </is>
      </c>
    </row>
    <row r="115">
      <c r="E115" s="45" t="inlineStr">
        <is>
          <t>Lv 24 Numel</t>
        </is>
      </c>
      <c r="F115" s="46" t="n"/>
      <c r="G115" s="45" t="inlineStr">
        <is>
          <t>Lv 24 Slugma</t>
        </is>
      </c>
      <c r="H115" s="46" t="n"/>
      <c r="I115" s="45" t="inlineStr">
        <is>
          <t>Lv 26 Camerupt</t>
        </is>
      </c>
      <c r="J115" s="46" t="n"/>
      <c r="K115" s="45" t="inlineStr">
        <is>
          <t>Lv 29 Torkoal</t>
        </is>
      </c>
      <c r="L115" s="46" t="n"/>
      <c r="Q115" s="47" t="inlineStr">
        <is>
          <t>Pokémon</t>
        </is>
      </c>
    </row>
    <row r="116">
      <c r="E116" s="48" t="inlineStr">
        <is>
          <t>Mild</t>
        </is>
      </c>
      <c r="F116" s="48" t="inlineStr">
        <is>
          <t>Oblivious</t>
        </is>
      </c>
      <c r="G116" s="48" t="inlineStr">
        <is>
          <t>Modest</t>
        </is>
      </c>
      <c r="H116" s="48" t="inlineStr">
        <is>
          <t>Magma Armor</t>
        </is>
      </c>
      <c r="I116" s="48" t="inlineStr">
        <is>
          <t>Mild</t>
        </is>
      </c>
      <c r="J116" s="48" t="inlineStr">
        <is>
          <t>Magma Armor</t>
        </is>
      </c>
      <c r="K116" s="48" t="inlineStr">
        <is>
          <t>Naughty</t>
        </is>
      </c>
      <c r="L116" s="48" t="inlineStr">
        <is>
          <t>White Smoke</t>
        </is>
      </c>
      <c r="Q116" s="47" t="inlineStr">
        <is>
          <t>Nature / Ability</t>
        </is>
      </c>
    </row>
    <row r="117">
      <c r="B117" s="47" t="inlineStr">
        <is>
          <t>AI Flags:</t>
        </is>
      </c>
      <c r="E117" s="49" t="inlineStr">
        <is>
          <t>(None)</t>
        </is>
      </c>
      <c r="F117" s="46" t="n"/>
      <c r="G117" s="49" t="inlineStr">
        <is>
          <t>(None)</t>
        </is>
      </c>
      <c r="H117" s="46" t="n"/>
      <c r="I117" s="49" t="inlineStr">
        <is>
          <t>(None)</t>
        </is>
      </c>
      <c r="J117" s="46" t="n"/>
      <c r="K117" s="49" t="inlineStr">
        <is>
          <t>White Herb</t>
        </is>
      </c>
      <c r="L117" s="46" t="n"/>
      <c r="Q117" s="47" t="inlineStr">
        <is>
          <t>Item</t>
        </is>
      </c>
    </row>
    <row r="118">
      <c r="B118" s="44" t="inlineStr">
        <is>
          <t>Smart Trainer</t>
        </is>
      </c>
      <c r="E118" s="58" t="inlineStr">
        <is>
          <t>Overheat</t>
        </is>
      </c>
      <c r="F118" s="46" t="n"/>
      <c r="G118" s="58" t="inlineStr">
        <is>
          <t>Overheat</t>
        </is>
      </c>
      <c r="H118" s="46" t="n"/>
      <c r="I118" s="58" t="inlineStr">
        <is>
          <t>Overheat</t>
        </is>
      </c>
      <c r="J118" s="46" t="n"/>
      <c r="K118" s="58" t="inlineStr">
        <is>
          <t>Overheat</t>
        </is>
      </c>
      <c r="L118" s="46" t="n"/>
      <c r="Q118" s="47" t="inlineStr">
        <is>
          <t>Moves</t>
        </is>
      </c>
    </row>
    <row r="119">
      <c r="E119" s="51" t="inlineStr">
        <is>
          <t>Take Down</t>
        </is>
      </c>
      <c r="F119" s="46" t="n"/>
      <c r="G119" s="55" t="inlineStr">
        <is>
          <t>Smog</t>
        </is>
      </c>
      <c r="H119" s="46" t="n"/>
      <c r="I119" s="51" t="inlineStr">
        <is>
          <t>Tackle</t>
        </is>
      </c>
      <c r="J119" s="46" t="n"/>
      <c r="K119" s="58" t="inlineStr">
        <is>
          <t>Sunny Day</t>
        </is>
      </c>
      <c r="L119" s="46" t="n"/>
    </row>
    <row r="120">
      <c r="E120" s="53" t="inlineStr">
        <is>
          <t>Magnitude</t>
        </is>
      </c>
      <c r="F120" s="46" t="n"/>
      <c r="G120" s="63" t="inlineStr">
        <is>
          <t>Light Screen</t>
        </is>
      </c>
      <c r="H120" s="46" t="n"/>
      <c r="I120" s="58" t="inlineStr">
        <is>
          <t>Sunny Day</t>
        </is>
      </c>
      <c r="J120" s="46" t="n"/>
      <c r="K120" s="51" t="inlineStr">
        <is>
          <t>Body Slam</t>
        </is>
      </c>
      <c r="L120" s="46" t="n"/>
    </row>
    <row r="121">
      <c r="E121" s="58" t="inlineStr">
        <is>
          <t>Sunny Day</t>
        </is>
      </c>
      <c r="F121" s="46" t="n"/>
      <c r="G121" s="58" t="inlineStr">
        <is>
          <t>Sunny Day</t>
        </is>
      </c>
      <c r="H121" s="46" t="n"/>
      <c r="I121" s="51" t="inlineStr">
        <is>
          <t>Attract</t>
        </is>
      </c>
      <c r="J121" s="46" t="n"/>
      <c r="K121" s="51" t="inlineStr">
        <is>
          <t>Attract</t>
        </is>
      </c>
      <c r="L121" s="46" t="n"/>
    </row>
    <row r="123" ht="24" customHeight="1">
      <c r="B123" s="38" t="inlineStr">
        <is>
          <t>Fortree City - Gym   (Split 6)</t>
        </is>
      </c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</row>
    <row r="125" ht="20" customHeight="1">
      <c r="B125" s="40" t="inlineStr">
        <is>
          <t>Leader</t>
        </is>
      </c>
      <c r="C125" s="41" t="n"/>
      <c r="D125" s="41" t="n"/>
      <c r="E125" s="42" t="inlineStr">
        <is>
          <t>Leader Winona</t>
        </is>
      </c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 ht="69" customHeight="1">
      <c r="E126" s="43">
        <f>IFERROR(_xlfn.IMAGE("https://play.pokemonshowdown.com/sprites/gen5/swablu.png"),"")</f>
        <v/>
      </c>
      <c r="G126" s="43">
        <f>IFERROR(_xlfn.IMAGE("https://play.pokemonshowdown.com/sprites/gen5/tropius.png"),"")</f>
        <v/>
      </c>
      <c r="I126" s="43">
        <f>IFERROR(_xlfn.IMAGE("https://play.pokemonshowdown.com/sprites/gen5/pelipper.png"),"")</f>
        <v/>
      </c>
      <c r="K126" s="43">
        <f>IFERROR(_xlfn.IMAGE("https://play.pokemonshowdown.com/sprites/gen5/skarmory.png"),"")</f>
        <v/>
      </c>
      <c r="M126" s="43">
        <f>IFERROR(_xlfn.IMAGE("https://play.pokemonshowdown.com/sprites/gen5/altaria.png"),"")</f>
        <v/>
      </c>
      <c r="Q126" s="44" t="inlineStr">
        <is>
          <t>Mandatory
Items: Hyper Potion / Hyper Potion</t>
        </is>
      </c>
    </row>
    <row r="127">
      <c r="E127" s="45" t="inlineStr">
        <is>
          <t>Lv 29 Swablu</t>
        </is>
      </c>
      <c r="F127" s="46" t="n"/>
      <c r="G127" s="45" t="inlineStr">
        <is>
          <t>Lv 29 Tropius</t>
        </is>
      </c>
      <c r="H127" s="46" t="n"/>
      <c r="I127" s="45" t="inlineStr">
        <is>
          <t>Lv 30 Pelipper</t>
        </is>
      </c>
      <c r="J127" s="46" t="n"/>
      <c r="K127" s="45" t="inlineStr">
        <is>
          <t>Lv 31 Skarmory</t>
        </is>
      </c>
      <c r="L127" s="46" t="n"/>
      <c r="M127" s="45" t="inlineStr">
        <is>
          <t>Lv 33 Altaria</t>
        </is>
      </c>
      <c r="N127" s="46" t="n"/>
      <c r="Q127" s="47" t="inlineStr">
        <is>
          <t>Pokémon</t>
        </is>
      </c>
    </row>
    <row r="128">
      <c r="E128" s="48" t="inlineStr">
        <is>
          <t>Adamant</t>
        </is>
      </c>
      <c r="F128" s="48" t="inlineStr">
        <is>
          <t>Natural Cure</t>
        </is>
      </c>
      <c r="G128" s="48" t="inlineStr">
        <is>
          <t>Naughty</t>
        </is>
      </c>
      <c r="H128" s="48" t="inlineStr">
        <is>
          <t>Chlorophyll</t>
        </is>
      </c>
      <c r="I128" s="48" t="inlineStr">
        <is>
          <t>Rash</t>
        </is>
      </c>
      <c r="J128" s="48" t="inlineStr">
        <is>
          <t>Unburden</t>
        </is>
      </c>
      <c r="K128" s="48" t="inlineStr">
        <is>
          <t>Adamant</t>
        </is>
      </c>
      <c r="L128" s="48" t="inlineStr">
        <is>
          <t>Filter</t>
        </is>
      </c>
      <c r="M128" s="48" t="inlineStr">
        <is>
          <t>Hasty</t>
        </is>
      </c>
      <c r="N128" s="48" t="inlineStr">
        <is>
          <t>Serene Grace</t>
        </is>
      </c>
      <c r="Q128" s="47" t="inlineStr">
        <is>
          <t>Nature / Ability</t>
        </is>
      </c>
    </row>
    <row r="129">
      <c r="B129" s="47" t="inlineStr">
        <is>
          <t>AI Flags:</t>
        </is>
      </c>
      <c r="E129" s="49" t="inlineStr">
        <is>
          <t>(None)</t>
        </is>
      </c>
      <c r="F129" s="46" t="n"/>
      <c r="G129" s="49" t="inlineStr">
        <is>
          <t>(None)</t>
        </is>
      </c>
      <c r="H129" s="46" t="n"/>
      <c r="I129" s="49" t="inlineStr">
        <is>
          <t>(None)</t>
        </is>
      </c>
      <c r="J129" s="46" t="n"/>
      <c r="K129" s="49" t="inlineStr">
        <is>
          <t>(None)</t>
        </is>
      </c>
      <c r="L129" s="46" t="n"/>
      <c r="M129" s="49" t="inlineStr">
        <is>
          <t>Oran Berry</t>
        </is>
      </c>
      <c r="N129" s="46" t="n"/>
      <c r="Q129" s="47" t="inlineStr">
        <is>
          <t>Item</t>
        </is>
      </c>
    </row>
    <row r="130">
      <c r="B130" s="44" t="inlineStr">
        <is>
          <t>Smart Trainer</t>
        </is>
      </c>
      <c r="E130" s="51" t="inlineStr">
        <is>
          <t>Perish Song</t>
        </is>
      </c>
      <c r="F130" s="46" t="n"/>
      <c r="G130" s="58" t="inlineStr">
        <is>
          <t>Sunny Day</t>
        </is>
      </c>
      <c r="H130" s="46" t="n"/>
      <c r="I130" s="61" t="inlineStr">
        <is>
          <t>Water Gun</t>
        </is>
      </c>
      <c r="J130" s="46" t="n"/>
      <c r="K130" s="53" t="inlineStr">
        <is>
          <t>Sand Attack</t>
        </is>
      </c>
      <c r="L130" s="46" t="n"/>
      <c r="M130" s="53" t="inlineStr">
        <is>
          <t>Earthquake</t>
        </is>
      </c>
      <c r="N130" s="46" t="n"/>
      <c r="Q130" s="47" t="inlineStr">
        <is>
          <t>Moves</t>
        </is>
      </c>
    </row>
    <row r="131">
      <c r="E131" s="60" t="inlineStr">
        <is>
          <t>Mirror Move</t>
        </is>
      </c>
      <c r="F131" s="46" t="n"/>
      <c r="G131" s="60" t="inlineStr">
        <is>
          <t>Aerial Ace</t>
        </is>
      </c>
      <c r="H131" s="46" t="n"/>
      <c r="I131" s="51" t="inlineStr">
        <is>
          <t>Supersonic</t>
        </is>
      </c>
      <c r="J131" s="46" t="n"/>
      <c r="K131" s="51" t="inlineStr">
        <is>
          <t>Fury Attack</t>
        </is>
      </c>
      <c r="L131" s="46" t="n"/>
      <c r="M131" s="68" t="inlineStr">
        <is>
          <t>Dragon Breath</t>
        </is>
      </c>
      <c r="N131" s="46" t="n"/>
    </row>
    <row r="132">
      <c r="E132" s="51" t="inlineStr">
        <is>
          <t>Safeguard</t>
        </is>
      </c>
      <c r="F132" s="46" t="n"/>
      <c r="G132" s="59" t="inlineStr">
        <is>
          <t>Solar Beam</t>
        </is>
      </c>
      <c r="H132" s="46" t="n"/>
      <c r="I132" s="51" t="inlineStr">
        <is>
          <t>Protect</t>
        </is>
      </c>
      <c r="J132" s="46" t="n"/>
      <c r="K132" s="66" t="inlineStr">
        <is>
          <t>Steel Wing</t>
        </is>
      </c>
      <c r="L132" s="46" t="n"/>
      <c r="M132" s="68" t="inlineStr">
        <is>
          <t>Dragon Dance</t>
        </is>
      </c>
      <c r="N132" s="46" t="n"/>
    </row>
    <row r="133">
      <c r="E133" s="60" t="inlineStr">
        <is>
          <t>Aerial Ace</t>
        </is>
      </c>
      <c r="F133" s="46" t="n"/>
      <c r="G133" s="59" t="inlineStr">
        <is>
          <t>Synthesis</t>
        </is>
      </c>
      <c r="H133" s="46" t="n"/>
      <c r="I133" s="60" t="inlineStr">
        <is>
          <t>Aerial Ace</t>
        </is>
      </c>
      <c r="J133" s="46" t="n"/>
      <c r="K133" s="60" t="inlineStr">
        <is>
          <t>Aerial Ace</t>
        </is>
      </c>
      <c r="L133" s="46" t="n"/>
      <c r="M133" s="60" t="inlineStr">
        <is>
          <t>Aerial Ace</t>
        </is>
      </c>
      <c r="N133" s="46" t="n"/>
    </row>
    <row r="135" ht="24" customHeight="1">
      <c r="B135" s="38" t="inlineStr">
        <is>
          <t>Mossdeep City - Space Center - 2F   (Split 7)</t>
        </is>
      </c>
      <c r="C135" s="39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</row>
    <row r="137" ht="20" customHeight="1">
      <c r="B137" s="40" t="inlineStr">
        <is>
          <t>Magma Leader</t>
        </is>
      </c>
      <c r="C137" s="41" t="n"/>
      <c r="D137" s="41" t="n"/>
      <c r="E137" s="42" t="inlineStr">
        <is>
          <t>Magma Leader Maxie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IFERROR(_xlfn.IMAGE("https://play.pokemonshowdown.com/sprites/gen5/mightyena.png"),"")</f>
        <v/>
      </c>
      <c r="G138" s="43">
        <f>IFERROR(_xlfn.IMAGE("https://play.pokemonshowdown.com/sprites/gen5/crobat.png"),"")</f>
        <v/>
      </c>
      <c r="I138" s="43">
        <f>IFERROR(_xlfn.IMAGE("https://play.pokemonshowdown.com/sprites/gen5/camerupt.png"),"")</f>
        <v/>
      </c>
    </row>
    <row r="139">
      <c r="E139" s="45" t="inlineStr">
        <is>
          <t>Lv 42 Mightyena</t>
        </is>
      </c>
      <c r="F139" s="46" t="n"/>
      <c r="G139" s="45" t="inlineStr">
        <is>
          <t>Lv 43 Crobat</t>
        </is>
      </c>
      <c r="H139" s="46" t="n"/>
      <c r="I139" s="45" t="inlineStr">
        <is>
          <t>Lv 44 Camerupt</t>
        </is>
      </c>
      <c r="J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Intimidate</t>
        </is>
      </c>
      <c r="G140" s="48" t="inlineStr">
        <is>
          <t>Adamant</t>
        </is>
      </c>
      <c r="H140" s="48" t="inlineStr">
        <is>
          <t>Inner Focus</t>
        </is>
      </c>
      <c r="I140" s="48" t="inlineStr">
        <is>
          <t>Modest</t>
        </is>
      </c>
      <c r="J140" s="48" t="inlineStr">
        <is>
          <t>Magma Armor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I141" s="49" t="inlineStr">
        <is>
          <t>(None)</t>
        </is>
      </c>
      <c r="J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0" t="inlineStr">
        <is>
          <t>Assurance</t>
        </is>
      </c>
      <c r="F142" s="46" t="n"/>
      <c r="G142" s="66" t="inlineStr">
        <is>
          <t>Steel Wing</t>
        </is>
      </c>
      <c r="H142" s="46" t="n"/>
      <c r="I142" s="53" t="inlineStr">
        <is>
          <t>Earth Power</t>
        </is>
      </c>
      <c r="J142" s="46" t="n"/>
      <c r="Q142" s="47" t="inlineStr">
        <is>
          <t>Moves</t>
        </is>
      </c>
    </row>
    <row r="143">
      <c r="E143" s="52" t="inlineStr">
        <is>
          <t>Thunder Fang</t>
        </is>
      </c>
      <c r="F143" s="46" t="n"/>
      <c r="G143" s="60" t="inlineStr">
        <is>
          <t>Aerial Ace</t>
        </is>
      </c>
      <c r="H143" s="46" t="n"/>
      <c r="I143" s="62" t="inlineStr">
        <is>
          <t>Rock Slide</t>
        </is>
      </c>
      <c r="J143" s="46" t="n"/>
    </row>
    <row r="144">
      <c r="E144" s="55" t="inlineStr">
        <is>
          <t>Poison Fang</t>
        </is>
      </c>
      <c r="F144" s="46" t="n"/>
      <c r="G144" s="51" t="inlineStr">
        <is>
          <t>Whirlwind</t>
        </is>
      </c>
      <c r="H144" s="46" t="n"/>
      <c r="I144" s="58" t="inlineStr">
        <is>
          <t>Lava Plume</t>
        </is>
      </c>
      <c r="J144" s="46" t="n"/>
    </row>
    <row r="145">
      <c r="E145" s="50" t="inlineStr">
        <is>
          <t>Beat Up</t>
        </is>
      </c>
      <c r="F145" s="46" t="n"/>
      <c r="G145" s="67" t="inlineStr">
        <is>
          <t>Confuse Ray</t>
        </is>
      </c>
      <c r="H145" s="46" t="n"/>
      <c r="I145" s="51" t="inlineStr">
        <is>
          <t>Explosion</t>
        </is>
      </c>
      <c r="J145" s="46" t="n"/>
    </row>
    <row r="147" ht="24" customHeight="1">
      <c r="B147" s="38" t="inlineStr">
        <is>
          <t>Mossdeep City - Gym   (Split 7)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</row>
    <row r="149" ht="20" customHeight="1">
      <c r="B149" s="40" t="inlineStr">
        <is>
          <t>Leader</t>
        </is>
      </c>
      <c r="C149" s="41" t="n"/>
      <c r="D149" s="41" t="n"/>
      <c r="E149" s="42" t="inlineStr">
        <is>
          <t>Leader Tate&amp;Liza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IFERROR(_xlfn.IMAGE("https://play.pokemonshowdown.com/sprites/gen5/claydol.png"),"")</f>
        <v/>
      </c>
      <c r="G150" s="43">
        <f>IFERROR(_xlfn.IMAGE("https://play.pokemonshowdown.com/sprites/gen5/xatu.png"),"")</f>
        <v/>
      </c>
      <c r="I150" s="43">
        <f>IFERROR(_xlfn.IMAGE("https://play.pokemonshowdown.com/sprites/gen5/lunatone.png"),"")</f>
        <v/>
      </c>
      <c r="K150" s="43">
        <f>IFERROR(_xlfn.IMAGE("https://play.pokemonshowdown.com/sprites/gen5/solrock.png"),"")</f>
        <v/>
      </c>
      <c r="Q150" s="44" t="inlineStr">
        <is>
          <t>DOUBLE BATTLE
Mandatory
Items: Hyper Potion / Hyper Potion / Hyper Potion / Hyper Potion</t>
        </is>
      </c>
    </row>
    <row r="151">
      <c r="E151" s="45" t="inlineStr">
        <is>
          <t>Lv 41 Claydol</t>
        </is>
      </c>
      <c r="F151" s="46" t="n"/>
      <c r="G151" s="45" t="inlineStr">
        <is>
          <t>Lv 41 Xatu</t>
        </is>
      </c>
      <c r="H151" s="46" t="n"/>
      <c r="I151" s="45" t="inlineStr">
        <is>
          <t>Lv 42 Lunatone</t>
        </is>
      </c>
      <c r="J151" s="46" t="n"/>
      <c r="K151" s="45" t="inlineStr">
        <is>
          <t>Lv 42 Solrock</t>
        </is>
      </c>
      <c r="L151" s="46" t="n"/>
      <c r="Q151" s="47" t="inlineStr">
        <is>
          <t>Pokémon</t>
        </is>
      </c>
    </row>
    <row r="152">
      <c r="E152" s="48" t="inlineStr">
        <is>
          <t>Lonely</t>
        </is>
      </c>
      <c r="F152" s="48" t="inlineStr">
        <is>
          <t>Levitate</t>
        </is>
      </c>
      <c r="G152" s="48" t="inlineStr">
        <is>
          <t>Timid</t>
        </is>
      </c>
      <c r="H152" s="48" t="inlineStr">
        <is>
          <t>Magic Guard</t>
        </is>
      </c>
      <c r="I152" s="48" t="inlineStr">
        <is>
          <t>Timid</t>
        </is>
      </c>
      <c r="J152" s="48" t="inlineStr">
        <is>
          <t>Levitate</t>
        </is>
      </c>
      <c r="K152" s="48" t="inlineStr">
        <is>
          <t>Modest</t>
        </is>
      </c>
      <c r="L152" s="48" t="inlineStr">
        <is>
          <t>Levitate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Sitrus Berry</t>
        </is>
      </c>
      <c r="J153" s="46" t="n"/>
      <c r="K153" s="49" t="inlineStr">
        <is>
          <t>Sitrus Berry</t>
        </is>
      </c>
      <c r="L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3" t="inlineStr">
        <is>
          <t>Earthquake</t>
        </is>
      </c>
      <c r="F154" s="46" t="n"/>
      <c r="G154" s="63" t="inlineStr">
        <is>
          <t>Psychic</t>
        </is>
      </c>
      <c r="H154" s="46" t="n"/>
      <c r="I154" s="63" t="inlineStr">
        <is>
          <t>Light Screen</t>
        </is>
      </c>
      <c r="J154" s="46" t="n"/>
      <c r="K154" s="58" t="inlineStr">
        <is>
          <t>Sunny Day</t>
        </is>
      </c>
      <c r="L154" s="46" t="n"/>
      <c r="Q154" s="47" t="inlineStr">
        <is>
          <t>Moves</t>
        </is>
      </c>
    </row>
    <row r="155">
      <c r="E155" s="62" t="inlineStr">
        <is>
          <t>Ancient Power</t>
        </is>
      </c>
      <c r="F155" s="46" t="n"/>
      <c r="G155" s="58" t="inlineStr">
        <is>
          <t>Sunny Day</t>
        </is>
      </c>
      <c r="H155" s="46" t="n"/>
      <c r="I155" s="63" t="inlineStr">
        <is>
          <t>Psychic</t>
        </is>
      </c>
      <c r="J155" s="46" t="n"/>
      <c r="K155" s="59" t="inlineStr">
        <is>
          <t>Solar Beam</t>
        </is>
      </c>
      <c r="L155" s="46" t="n"/>
    </row>
    <row r="156">
      <c r="E156" s="63" t="inlineStr">
        <is>
          <t>Psychic</t>
        </is>
      </c>
      <c r="F156" s="46" t="n"/>
      <c r="G156" s="67" t="inlineStr">
        <is>
          <t>Confuse Ray</t>
        </is>
      </c>
      <c r="H156" s="46" t="n"/>
      <c r="I156" s="63" t="inlineStr">
        <is>
          <t>Hypnosis</t>
        </is>
      </c>
      <c r="J156" s="46" t="n"/>
      <c r="K156" s="63" t="inlineStr">
        <is>
          <t>Psychic</t>
        </is>
      </c>
      <c r="L156" s="46" t="n"/>
    </row>
    <row r="157">
      <c r="E157" s="63" t="inlineStr">
        <is>
          <t>Light Screen</t>
        </is>
      </c>
      <c r="F157" s="46" t="n"/>
      <c r="G157" s="63" t="inlineStr">
        <is>
          <t>Calm Mind</t>
        </is>
      </c>
      <c r="H157" s="46" t="n"/>
      <c r="I157" s="63" t="inlineStr">
        <is>
          <t>Calm Mind</t>
        </is>
      </c>
      <c r="J157" s="46" t="n"/>
      <c r="K157" s="58" t="inlineStr">
        <is>
          <t>Flamethrower</t>
        </is>
      </c>
      <c r="L157" s="46" t="n"/>
    </row>
    <row r="159" ht="24" customHeight="1">
      <c r="B159" s="38" t="inlineStr">
        <is>
          <t>Seafloor Cavern - Room 9   (Split 8)</t>
        </is>
      </c>
      <c r="C159" s="39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</row>
    <row r="161" ht="20" customHeight="1">
      <c r="B161" s="40" t="inlineStr">
        <is>
          <t>Aqua Leader</t>
        </is>
      </c>
      <c r="C161" s="41" t="n"/>
      <c r="D161" s="41" t="n"/>
      <c r="E161" s="42" t="inlineStr">
        <is>
          <t>Aqua Leader Archie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IFERROR(_xlfn.IMAGE("https://play.pokemonshowdown.com/sprites/gen5/mightyena.png"),"")</f>
        <v/>
      </c>
      <c r="G162" s="43">
        <f>IFERROR(_xlfn.IMAGE("https://play.pokemonshowdown.com/sprites/gen5/crobat.png"),"")</f>
        <v/>
      </c>
      <c r="I162" s="43">
        <f>IFERROR(_xlfn.IMAGE("https://play.pokemonshowdown.com/sprites/gen5/sharpedo.png"),"")</f>
        <v/>
      </c>
      <c r="Q162" s="44" t="inlineStr">
        <is>
          <t>Items: Super Potion / Super Potion</t>
        </is>
      </c>
    </row>
    <row r="163">
      <c r="E163" s="45" t="inlineStr">
        <is>
          <t>Lv 41 Mightyena</t>
        </is>
      </c>
      <c r="F163" s="46" t="n"/>
      <c r="G163" s="45" t="inlineStr">
        <is>
          <t>Lv 41 Crobat</t>
        </is>
      </c>
      <c r="H163" s="46" t="n"/>
      <c r="I163" s="45" t="inlineStr">
        <is>
          <t>Lv 43 Sharpedo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Intimidate</t>
        </is>
      </c>
      <c r="G164" s="48" t="inlineStr">
        <is>
          <t>Adamant</t>
        </is>
      </c>
      <c r="H164" s="48" t="inlineStr">
        <is>
          <t>Inner Focus</t>
        </is>
      </c>
      <c r="I164" s="48" t="inlineStr">
        <is>
          <t>Jolly</t>
        </is>
      </c>
      <c r="J164" s="48" t="inlineStr">
        <is>
          <t>Tinted Lens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Odor Sleuth</t>
        </is>
      </c>
      <c r="F166" s="46" t="n"/>
      <c r="G166" s="66" t="inlineStr">
        <is>
          <t>Steel Wing</t>
        </is>
      </c>
      <c r="H166" s="46" t="n"/>
      <c r="I166" s="61" t="inlineStr">
        <is>
          <t>Aqua Cutter</t>
        </is>
      </c>
      <c r="J166" s="46" t="n"/>
      <c r="Q166" s="47" t="inlineStr">
        <is>
          <t>Moves</t>
        </is>
      </c>
    </row>
    <row r="167">
      <c r="E167" s="50" t="inlineStr">
        <is>
          <t>Assurance</t>
        </is>
      </c>
      <c r="F167" s="46" t="n"/>
      <c r="G167" s="60" t="inlineStr">
        <is>
          <t>Aerial Ace</t>
        </is>
      </c>
      <c r="H167" s="46" t="n"/>
      <c r="I167" s="51" t="inlineStr">
        <is>
          <t>Hyper Fang</t>
        </is>
      </c>
      <c r="J167" s="46" t="n"/>
    </row>
    <row r="168">
      <c r="E168" s="52" t="inlineStr">
        <is>
          <t>Thunder Fang</t>
        </is>
      </c>
      <c r="F168" s="46" t="n"/>
      <c r="G168" s="51" t="inlineStr">
        <is>
          <t>Whirlwind</t>
        </is>
      </c>
      <c r="H168" s="46" t="n"/>
      <c r="I168" s="61" t="inlineStr">
        <is>
          <t>Water Pulse</t>
        </is>
      </c>
      <c r="J168" s="46" t="n"/>
    </row>
    <row r="169">
      <c r="E169" s="55" t="inlineStr">
        <is>
          <t>Poison Fang</t>
        </is>
      </c>
      <c r="F169" s="46" t="n"/>
      <c r="G169" s="67" t="inlineStr">
        <is>
          <t>Confuse Ray</t>
        </is>
      </c>
      <c r="H169" s="46" t="n"/>
      <c r="I169" s="50" t="inlineStr">
        <is>
          <t>Pursuit</t>
        </is>
      </c>
      <c r="J169" s="46" t="n"/>
    </row>
    <row r="171" ht="24" customHeight="1">
      <c r="B171" s="38" t="inlineStr">
        <is>
          <t>Sootopolis City - Gym - 1F   (Split 8)</t>
        </is>
      </c>
      <c r="C171" s="39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</row>
    <row r="173" ht="20" customHeight="1">
      <c r="B173" s="40" t="inlineStr">
        <is>
          <t>Leader</t>
        </is>
      </c>
      <c r="C173" s="41" t="n"/>
      <c r="D173" s="41" t="n"/>
      <c r="E173" s="42" t="inlineStr">
        <is>
          <t>Leader Juan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IFERROR(_xlfn.IMAGE("https://play.pokemonshowdown.com/sprites/gen5/luvdisc.png"),"")</f>
        <v/>
      </c>
      <c r="G174" s="43">
        <f>IFERROR(_xlfn.IMAGE("https://play.pokemonshowdown.com/sprites/gen5/whiscash.png"),"")</f>
        <v/>
      </c>
      <c r="I174" s="43">
        <f>IFERROR(_xlfn.IMAGE("https://play.pokemonshowdown.com/sprites/gen5/sealeo.png"),"")</f>
        <v/>
      </c>
      <c r="K174" s="43">
        <f>IFERROR(_xlfn.IMAGE("https://play.pokemonshowdown.com/sprites/gen5/crawdaunt.png"),"")</f>
        <v/>
      </c>
      <c r="M174" s="43">
        <f>IFERROR(_xlfn.IMAGE("https://play.pokemonshowdown.com/sprites/gen5/kingdra.png"),"")</f>
        <v/>
      </c>
      <c r="Q174" s="44" t="inlineStr">
        <is>
          <t>Mandatory
Items: Hyper Potion / Hyper Potion</t>
        </is>
      </c>
    </row>
    <row r="175">
      <c r="E175" s="45" t="inlineStr">
        <is>
          <t>Lv 41 Luvdisc</t>
        </is>
      </c>
      <c r="F175" s="46" t="n"/>
      <c r="G175" s="45" t="inlineStr">
        <is>
          <t>Lv 41 Whiscash</t>
        </is>
      </c>
      <c r="H175" s="46" t="n"/>
      <c r="I175" s="45" t="inlineStr">
        <is>
          <t>Lv 43 Sealeo</t>
        </is>
      </c>
      <c r="J175" s="46" t="n"/>
      <c r="K175" s="45" t="inlineStr">
        <is>
          <t>Lv 43 Crawdaunt</t>
        </is>
      </c>
      <c r="L175" s="46" t="n"/>
      <c r="M175" s="45" t="inlineStr">
        <is>
          <t>Lv 46 Kingdra</t>
        </is>
      </c>
      <c r="N175" s="46" t="n"/>
      <c r="Q175" s="47" t="inlineStr">
        <is>
          <t>Pokémon</t>
        </is>
      </c>
    </row>
    <row r="176">
      <c r="E176" s="48" t="inlineStr">
        <is>
          <t>Timid</t>
        </is>
      </c>
      <c r="F176" s="48" t="inlineStr">
        <is>
          <t>Swift Swim</t>
        </is>
      </c>
      <c r="G176" s="48" t="inlineStr">
        <is>
          <t>Naughty</t>
        </is>
      </c>
      <c r="H176" s="48" t="inlineStr">
        <is>
          <t>Hydration</t>
        </is>
      </c>
      <c r="I176" s="48" t="inlineStr">
        <is>
          <t>Rash</t>
        </is>
      </c>
      <c r="J176" s="48" t="inlineStr">
        <is>
          <t>Ice Body</t>
        </is>
      </c>
      <c r="K176" s="48" t="inlineStr">
        <is>
          <t>Naughty</t>
        </is>
      </c>
      <c r="L176" s="48" t="inlineStr">
        <is>
          <t>Adaptability</t>
        </is>
      </c>
      <c r="M176" s="48" t="inlineStr">
        <is>
          <t>Modest</t>
        </is>
      </c>
      <c r="N176" s="48" t="inlineStr">
        <is>
          <t>Swift Swim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I177" s="49" t="inlineStr">
        <is>
          <t>(None)</t>
        </is>
      </c>
      <c r="J177" s="46" t="n"/>
      <c r="K177" s="49" t="inlineStr">
        <is>
          <t>(None)</t>
        </is>
      </c>
      <c r="L177" s="46" t="n"/>
      <c r="M177" s="49" t="inlineStr">
        <is>
          <t>Chesto Berry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1" t="inlineStr">
        <is>
          <t>Water Pulse</t>
        </is>
      </c>
      <c r="F178" s="46" t="n"/>
      <c r="G178" s="61" t="inlineStr">
        <is>
          <t>Rain Dance</t>
        </is>
      </c>
      <c r="H178" s="46" t="n"/>
      <c r="I178" s="51" t="inlineStr">
        <is>
          <t>Encore</t>
        </is>
      </c>
      <c r="J178" s="46" t="n"/>
      <c r="K178" s="61" t="inlineStr">
        <is>
          <t>Water Pulse</t>
        </is>
      </c>
      <c r="L178" s="46" t="n"/>
      <c r="M178" s="61" t="inlineStr">
        <is>
          <t>Water Pulse</t>
        </is>
      </c>
      <c r="N178" s="46" t="n"/>
      <c r="Q178" s="47" t="inlineStr">
        <is>
          <t>Moves</t>
        </is>
      </c>
    </row>
    <row r="179">
      <c r="E179" s="51" t="inlineStr">
        <is>
          <t>Attract</t>
        </is>
      </c>
      <c r="F179" s="46" t="n"/>
      <c r="G179" s="61" t="inlineStr">
        <is>
          <t>Water Pulse</t>
        </is>
      </c>
      <c r="H179" s="46" t="n"/>
      <c r="I179" s="51" t="inlineStr">
        <is>
          <t>Body Slam</t>
        </is>
      </c>
      <c r="J179" s="46" t="n"/>
      <c r="K179" s="61" t="inlineStr">
        <is>
          <t>Crabhammer</t>
        </is>
      </c>
      <c r="L179" s="46" t="n"/>
      <c r="M179" s="51" t="inlineStr">
        <is>
          <t>Double Team</t>
        </is>
      </c>
      <c r="N179" s="46" t="n"/>
    </row>
    <row r="180">
      <c r="E180" s="51" t="inlineStr">
        <is>
          <t>Sweet Kiss</t>
        </is>
      </c>
      <c r="F180" s="46" t="n"/>
      <c r="G180" s="63" t="inlineStr">
        <is>
          <t>Amnesia</t>
        </is>
      </c>
      <c r="H180" s="46" t="n"/>
      <c r="I180" s="64" t="inlineStr">
        <is>
          <t>Aurora Beam</t>
        </is>
      </c>
      <c r="J180" s="46" t="n"/>
      <c r="K180" s="50" t="inlineStr">
        <is>
          <t>Taunt</t>
        </is>
      </c>
      <c r="L180" s="46" t="n"/>
      <c r="M180" s="64" t="inlineStr">
        <is>
          <t>Ice Beam</t>
        </is>
      </c>
      <c r="N180" s="46" t="n"/>
    </row>
    <row r="181">
      <c r="E181" s="51" t="inlineStr">
        <is>
          <t>Flail</t>
        </is>
      </c>
      <c r="F181" s="46" t="n"/>
      <c r="G181" s="53" t="inlineStr">
        <is>
          <t>Earthquake</t>
        </is>
      </c>
      <c r="H181" s="46" t="n"/>
      <c r="I181" s="61" t="inlineStr">
        <is>
          <t>Water Pulse</t>
        </is>
      </c>
      <c r="J181" s="46" t="n"/>
      <c r="K181" s="51" t="inlineStr">
        <is>
          <t>Leer</t>
        </is>
      </c>
      <c r="L181" s="46" t="n"/>
      <c r="M181" s="63" t="inlineStr">
        <is>
          <t>Rest</t>
        </is>
      </c>
      <c r="N181" s="46" t="n"/>
    </row>
    <row r="183" ht="24" customHeight="1">
      <c r="B183" s="38" t="inlineStr">
        <is>
          <t>Ever Grande City - Sidneys Room   (Elite Four &amp; Champion)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Elite Four</t>
        </is>
      </c>
      <c r="C185" s="41" t="n"/>
      <c r="D185" s="41" t="n"/>
      <c r="E185" s="42" t="inlineStr">
        <is>
          <t>Elite Four Sidney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IFERROR(_xlfn.IMAGE("https://play.pokemonshowdown.com/sprites/gen5/mightyena.png"),"")</f>
        <v/>
      </c>
      <c r="G186" s="43">
        <f>IFERROR(_xlfn.IMAGE("https://play.pokemonshowdown.com/sprites/gen5/shiftry.png"),"")</f>
        <v/>
      </c>
      <c r="I186" s="43">
        <f>IFERROR(_xlfn.IMAGE("https://play.pokemonshowdown.com/sprites/gen5/cacturne.png"),"")</f>
        <v/>
      </c>
      <c r="K186" s="43">
        <f>IFERROR(_xlfn.IMAGE("https://play.pokemonshowdown.com/sprites/gen5/crawdaunt.png"),"")</f>
        <v/>
      </c>
      <c r="M186" s="43">
        <f>IFERROR(_xlfn.IMAGE("https://play.pokemonshowdown.com/sprites/gen5/absol.png"),"")</f>
        <v/>
      </c>
      <c r="Q186" s="44" t="inlineStr">
        <is>
          <t>Optional
Items: Full Restore / Full Restore</t>
        </is>
      </c>
    </row>
    <row r="187">
      <c r="E187" s="45" t="inlineStr">
        <is>
          <t>Lv 46 Mightyena</t>
        </is>
      </c>
      <c r="F187" s="46" t="n"/>
      <c r="G187" s="45" t="inlineStr">
        <is>
          <t>Lv 48 Shiftry</t>
        </is>
      </c>
      <c r="H187" s="46" t="n"/>
      <c r="I187" s="45" t="inlineStr">
        <is>
          <t>Lv 46 Cacturne</t>
        </is>
      </c>
      <c r="J187" s="46" t="n"/>
      <c r="K187" s="45" t="inlineStr">
        <is>
          <t>Lv 48 Crawdaunt</t>
        </is>
      </c>
      <c r="L187" s="46" t="n"/>
      <c r="M187" s="45" t="inlineStr">
        <is>
          <t>Lv 49 Absol</t>
        </is>
      </c>
      <c r="N187" s="46" t="n"/>
      <c r="Q187" s="47" t="inlineStr">
        <is>
          <t>Pokémon</t>
        </is>
      </c>
    </row>
    <row r="188">
      <c r="E188" s="48" t="inlineStr">
        <is>
          <t>Adamant</t>
        </is>
      </c>
      <c r="F188" s="48" t="inlineStr">
        <is>
          <t>Intimidate</t>
        </is>
      </c>
      <c r="G188" s="48" t="inlineStr">
        <is>
          <t>Modest</t>
        </is>
      </c>
      <c r="H188" s="48" t="inlineStr">
        <is>
          <t>Chlorophyll</t>
        </is>
      </c>
      <c r="I188" s="48" t="inlineStr">
        <is>
          <t>Adamant</t>
        </is>
      </c>
      <c r="J188" s="48" t="inlineStr">
        <is>
          <t>Sand Veil</t>
        </is>
      </c>
      <c r="K188" s="48" t="inlineStr">
        <is>
          <t>Naughty</t>
        </is>
      </c>
      <c r="L188" s="48" t="inlineStr">
        <is>
          <t>Adaptability</t>
        </is>
      </c>
      <c r="M188" s="48" t="inlineStr">
        <is>
          <t>Jolly</t>
        </is>
      </c>
      <c r="N188" s="48" t="inlineStr">
        <is>
          <t>Super Luck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(None)</t>
        </is>
      </c>
      <c r="F189" s="46" t="n"/>
      <c r="G189" s="49" t="inlineStr">
        <is>
          <t>(None)</t>
        </is>
      </c>
      <c r="H189" s="46" t="n"/>
      <c r="I189" s="49" t="inlineStr">
        <is>
          <t>(None)</t>
        </is>
      </c>
      <c r="J189" s="46" t="n"/>
      <c r="K189" s="49" t="inlineStr">
        <is>
          <t>(None)</t>
        </is>
      </c>
      <c r="L189" s="46" t="n"/>
      <c r="M189" s="49" t="inlineStr">
        <is>
          <t>Sitrus Berry</t>
        </is>
      </c>
      <c r="N189" s="46" t="n"/>
      <c r="Q189" s="47" t="inlineStr">
        <is>
          <t>Item</t>
        </is>
      </c>
    </row>
    <row r="190">
      <c r="B190" s="44" t="inlineStr">
        <is>
          <t>Smart Trainer</t>
        </is>
      </c>
      <c r="E190" s="51" t="inlineStr">
        <is>
          <t>Roar</t>
        </is>
      </c>
      <c r="F190" s="46" t="n"/>
      <c r="G190" s="50" t="inlineStr">
        <is>
          <t>Torment</t>
        </is>
      </c>
      <c r="H190" s="46" t="n"/>
      <c r="I190" s="59" t="inlineStr">
        <is>
          <t>Leech Seed</t>
        </is>
      </c>
      <c r="J190" s="46" t="n"/>
      <c r="K190" s="61" t="inlineStr">
        <is>
          <t>Surf</t>
        </is>
      </c>
      <c r="L190" s="46" t="n"/>
      <c r="M190" s="60" t="inlineStr">
        <is>
          <t>Aerial Ace</t>
        </is>
      </c>
      <c r="N190" s="46" t="n"/>
      <c r="Q190" s="47" t="inlineStr">
        <is>
          <t>Moves</t>
        </is>
      </c>
    </row>
    <row r="191">
      <c r="E191" s="51" t="inlineStr">
        <is>
          <t>Double Edge</t>
        </is>
      </c>
      <c r="F191" s="46" t="n"/>
      <c r="G191" s="51" t="inlineStr">
        <is>
          <t>Double Team</t>
        </is>
      </c>
      <c r="H191" s="46" t="n"/>
      <c r="I191" s="50" t="inlineStr">
        <is>
          <t>Feint Attack</t>
        </is>
      </c>
      <c r="J191" s="46" t="n"/>
      <c r="K191" s="51" t="inlineStr">
        <is>
          <t>Swords Dance</t>
        </is>
      </c>
      <c r="L191" s="46" t="n"/>
      <c r="M191" s="62" t="inlineStr">
        <is>
          <t>Rock Slide</t>
        </is>
      </c>
      <c r="N191" s="46" t="n"/>
    </row>
    <row r="192">
      <c r="E192" s="53" t="inlineStr">
        <is>
          <t>Sand Attack</t>
        </is>
      </c>
      <c r="F192" s="46" t="n"/>
      <c r="G192" s="51" t="inlineStr">
        <is>
          <t>Swagger</t>
        </is>
      </c>
      <c r="H192" s="46" t="n"/>
      <c r="I192" s="59" t="inlineStr">
        <is>
          <t>Needle Arm</t>
        </is>
      </c>
      <c r="J192" s="46" t="n"/>
      <c r="K192" s="51" t="inlineStr">
        <is>
          <t>Strength</t>
        </is>
      </c>
      <c r="L192" s="46" t="n"/>
      <c r="M192" s="51" t="inlineStr">
        <is>
          <t>Swords Dance</t>
        </is>
      </c>
      <c r="N192" s="46" t="n"/>
    </row>
    <row r="193">
      <c r="E193" s="50" t="inlineStr">
        <is>
          <t>Crunch</t>
        </is>
      </c>
      <c r="F193" s="46" t="n"/>
      <c r="G193" s="63" t="inlineStr">
        <is>
          <t>Extrasensory</t>
        </is>
      </c>
      <c r="H193" s="46" t="n"/>
      <c r="I193" s="59" t="inlineStr">
        <is>
          <t>Cotton Spore</t>
        </is>
      </c>
      <c r="J193" s="46" t="n"/>
      <c r="K193" s="51" t="inlineStr">
        <is>
          <t>Facade</t>
        </is>
      </c>
      <c r="L193" s="46" t="n"/>
      <c r="M193" s="51" t="inlineStr">
        <is>
          <t>Slash</t>
        </is>
      </c>
      <c r="N193" s="46" t="n"/>
    </row>
    <row r="195" ht="24" customHeight="1">
      <c r="B195" s="38" t="inlineStr">
        <is>
          <t>Ever Grande City - Phoebes Room   (Elite Four &amp; Champion)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Elite Four</t>
        </is>
      </c>
      <c r="C197" s="41" t="n"/>
      <c r="D197" s="41" t="n"/>
      <c r="E197" s="42" t="inlineStr">
        <is>
          <t>Elite Four Phoebe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IFERROR(_xlfn.IMAGE("https://play.pokemonshowdown.com/sprites/gen5/dusclops.png"),"")</f>
        <v/>
      </c>
      <c r="G198" s="43">
        <f>IFERROR(_xlfn.IMAGE("https://play.pokemonshowdown.com/sprites/gen5/banette.png"),"")</f>
        <v/>
      </c>
      <c r="I198" s="43">
        <f>IFERROR(_xlfn.IMAGE("https://play.pokemonshowdown.com/sprites/gen5/sableye.png"),"")</f>
        <v/>
      </c>
      <c r="K198" s="43">
        <f>IFERROR(_xlfn.IMAGE("https://play.pokemonshowdown.com/sprites/gen5/banette.png"),"")</f>
        <v/>
      </c>
      <c r="M198" s="43">
        <f>IFERROR(_xlfn.IMAGE("https://play.pokemonshowdown.com/sprites/gen5/dusclops.png"),"")</f>
        <v/>
      </c>
      <c r="Q198" s="44" t="inlineStr">
        <is>
          <t>Optional
Items: Full Restore / Full Restore</t>
        </is>
      </c>
    </row>
    <row r="199">
      <c r="E199" s="45" t="inlineStr">
        <is>
          <t>Lv 48 Dusclops</t>
        </is>
      </c>
      <c r="F199" s="46" t="n"/>
      <c r="G199" s="45" t="inlineStr">
        <is>
          <t>Lv 49 Banette</t>
        </is>
      </c>
      <c r="H199" s="46" t="n"/>
      <c r="I199" s="45" t="inlineStr">
        <is>
          <t>Lv 50 Sableye</t>
        </is>
      </c>
      <c r="J199" s="46" t="n"/>
      <c r="K199" s="45" t="inlineStr">
        <is>
          <t>Lv 49 Banette</t>
        </is>
      </c>
      <c r="L199" s="46" t="n"/>
      <c r="M199" s="45" t="inlineStr">
        <is>
          <t>Lv 51 Dusclops</t>
        </is>
      </c>
      <c r="N199" s="46" t="n"/>
      <c r="Q199" s="47" t="inlineStr">
        <is>
          <t>Pokémon</t>
        </is>
      </c>
    </row>
    <row r="200">
      <c r="E200" s="48" t="inlineStr">
        <is>
          <t>Impish</t>
        </is>
      </c>
      <c r="F200" s="48" t="inlineStr">
        <is>
          <t>Pressure</t>
        </is>
      </c>
      <c r="G200" s="48" t="inlineStr">
        <is>
          <t>Naughty</t>
        </is>
      </c>
      <c r="H200" s="48" t="inlineStr">
        <is>
          <t>Clear Body</t>
        </is>
      </c>
      <c r="I200" s="48" t="inlineStr">
        <is>
          <t>Naughty</t>
        </is>
      </c>
      <c r="J200" s="48" t="inlineStr">
        <is>
          <t>Clear Body</t>
        </is>
      </c>
      <c r="K200" s="48" t="inlineStr">
        <is>
          <t>Naughty</t>
        </is>
      </c>
      <c r="L200" s="48" t="inlineStr">
        <is>
          <t>Clear Body</t>
        </is>
      </c>
      <c r="M200" s="48" t="inlineStr">
        <is>
          <t>Naughty</t>
        </is>
      </c>
      <c r="N200" s="48" t="inlineStr">
        <is>
          <t>Pressure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K201" s="49" t="inlineStr">
        <is>
          <t>(None)</t>
        </is>
      </c>
      <c r="L201" s="46" t="n"/>
      <c r="M201" s="49" t="inlineStr">
        <is>
          <t>Sitrus Berry</t>
        </is>
      </c>
      <c r="N201" s="46" t="n"/>
      <c r="Q201" s="47" t="inlineStr">
        <is>
          <t>Item</t>
        </is>
      </c>
    </row>
    <row r="202">
      <c r="B202" s="44" t="inlineStr">
        <is>
          <t>Smart Trainer</t>
        </is>
      </c>
      <c r="E202" s="67" t="inlineStr">
        <is>
          <t>Shadow Punch</t>
        </is>
      </c>
      <c r="F202" s="46" t="n"/>
      <c r="G202" s="67" t="inlineStr">
        <is>
          <t>Shadow Ball</t>
        </is>
      </c>
      <c r="H202" s="46" t="n"/>
      <c r="I202" s="67" t="inlineStr">
        <is>
          <t>Shadow Ball</t>
        </is>
      </c>
      <c r="J202" s="46" t="n"/>
      <c r="K202" s="67" t="inlineStr">
        <is>
          <t>Shadow Ball</t>
        </is>
      </c>
      <c r="L202" s="46" t="n"/>
      <c r="M202" s="67" t="inlineStr">
        <is>
          <t>Shadow Ball</t>
        </is>
      </c>
      <c r="N202" s="46" t="n"/>
      <c r="Q202" s="47" t="inlineStr">
        <is>
          <t>Moves</t>
        </is>
      </c>
    </row>
    <row r="203">
      <c r="E203" s="67" t="inlineStr">
        <is>
          <t>Confuse Ray</t>
        </is>
      </c>
      <c r="F203" s="46" t="n"/>
      <c r="G203" s="67" t="inlineStr">
        <is>
          <t>Grudge</t>
        </is>
      </c>
      <c r="H203" s="46" t="n"/>
      <c r="I203" s="51" t="inlineStr">
        <is>
          <t>Double Team</t>
        </is>
      </c>
      <c r="J203" s="46" t="n"/>
      <c r="K203" s="63" t="inlineStr">
        <is>
          <t>Psychic</t>
        </is>
      </c>
      <c r="L203" s="46" t="n"/>
      <c r="M203" s="64" t="inlineStr">
        <is>
          <t>Ice Beam</t>
        </is>
      </c>
      <c r="N203" s="46" t="n"/>
    </row>
    <row r="204">
      <c r="E204" s="51" t="inlineStr">
        <is>
          <t>Curse</t>
        </is>
      </c>
      <c r="F204" s="46" t="n"/>
      <c r="G204" s="58" t="inlineStr">
        <is>
          <t>Will O Wisp</t>
        </is>
      </c>
      <c r="H204" s="46" t="n"/>
      <c r="I204" s="67" t="inlineStr">
        <is>
          <t>Night Shade</t>
        </is>
      </c>
      <c r="J204" s="46" t="n"/>
      <c r="K204" s="52" t="inlineStr">
        <is>
          <t>Thunderbolt</t>
        </is>
      </c>
      <c r="L204" s="46" t="n"/>
      <c r="M204" s="62" t="inlineStr">
        <is>
          <t>Rock Slide</t>
        </is>
      </c>
      <c r="N204" s="46" t="n"/>
    </row>
    <row r="205">
      <c r="E205" s="51" t="inlineStr">
        <is>
          <t>Protect</t>
        </is>
      </c>
      <c r="F205" s="46" t="n"/>
      <c r="G205" s="50" t="inlineStr">
        <is>
          <t>Feint Attack</t>
        </is>
      </c>
      <c r="H205" s="46" t="n"/>
      <c r="I205" s="50" t="inlineStr">
        <is>
          <t>Feint Attack</t>
        </is>
      </c>
      <c r="J205" s="46" t="n"/>
      <c r="K205" s="51" t="inlineStr">
        <is>
          <t>Facade</t>
        </is>
      </c>
      <c r="L205" s="46" t="n"/>
      <c r="M205" s="53" t="inlineStr">
        <is>
          <t>Earthquake</t>
        </is>
      </c>
      <c r="N205" s="46" t="n"/>
    </row>
    <row r="207" ht="24" customHeight="1">
      <c r="B207" s="38" t="inlineStr">
        <is>
          <t>Ever Grande City - Glacias Room   (Elite Four &amp; Champion)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Elite Four</t>
        </is>
      </c>
      <c r="C209" s="41" t="n"/>
      <c r="D209" s="41" t="n"/>
      <c r="E209" s="42" t="inlineStr">
        <is>
          <t>Elite Four Glacia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IFERROR(_xlfn.IMAGE("https://play.pokemonshowdown.com/sprites/gen5/sealeo.png"),"")</f>
        <v/>
      </c>
      <c r="G210" s="43">
        <f>IFERROR(_xlfn.IMAGE("https://play.pokemonshowdown.com/sprites/gen5/glalie.png"),"")</f>
        <v/>
      </c>
      <c r="I210" s="43">
        <f>IFERROR(_xlfn.IMAGE("https://play.pokemonshowdown.com/sprites/gen5/sealeo.png"),"")</f>
        <v/>
      </c>
      <c r="K210" s="43">
        <f>IFERROR(_xlfn.IMAGE("https://play.pokemonshowdown.com/sprites/gen5/glalie.png"),"")</f>
        <v/>
      </c>
      <c r="M210" s="43">
        <f>IFERROR(_xlfn.IMAGE("https://play.pokemonshowdown.com/sprites/gen5/walrein.png"),"")</f>
        <v/>
      </c>
      <c r="Q210" s="44" t="inlineStr">
        <is>
          <t>Optional
Items: Full Restore / Full Restore</t>
        </is>
      </c>
    </row>
    <row r="211">
      <c r="E211" s="45" t="inlineStr">
        <is>
          <t>Lv 50 Sealeo</t>
        </is>
      </c>
      <c r="F211" s="46" t="n"/>
      <c r="G211" s="45" t="inlineStr">
        <is>
          <t>Lv 50 Glalie</t>
        </is>
      </c>
      <c r="H211" s="46" t="n"/>
      <c r="I211" s="45" t="inlineStr">
        <is>
          <t>Lv 52 Sealeo</t>
        </is>
      </c>
      <c r="J211" s="46" t="n"/>
      <c r="K211" s="45" t="inlineStr">
        <is>
          <t>Lv 52 Glalie</t>
        </is>
      </c>
      <c r="L211" s="46" t="n"/>
      <c r="M211" s="45" t="inlineStr">
        <is>
          <t>Lv 53 Walrein</t>
        </is>
      </c>
      <c r="N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Ice Body</t>
        </is>
      </c>
      <c r="G212" s="48" t="inlineStr">
        <is>
          <t>Naive</t>
        </is>
      </c>
      <c r="H212" s="48" t="inlineStr">
        <is>
          <t>Solid Rock</t>
        </is>
      </c>
      <c r="I212" s="48" t="inlineStr">
        <is>
          <t>Rash</t>
        </is>
      </c>
      <c r="J212" s="48" t="inlineStr">
        <is>
          <t>Ice Body</t>
        </is>
      </c>
      <c r="K212" s="48" t="inlineStr">
        <is>
          <t>Naive</t>
        </is>
      </c>
      <c r="L212" s="48" t="inlineStr">
        <is>
          <t>Solid Rock</t>
        </is>
      </c>
      <c r="M212" s="48" t="inlineStr">
        <is>
          <t>Naughty</t>
        </is>
      </c>
      <c r="N212" s="48" t="inlineStr">
        <is>
          <t>Filter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I213" s="49" t="inlineStr">
        <is>
          <t>(None)</t>
        </is>
      </c>
      <c r="J213" s="46" t="n"/>
      <c r="K213" s="49" t="inlineStr">
        <is>
          <t>(None)</t>
        </is>
      </c>
      <c r="L213" s="46" t="n"/>
      <c r="M213" s="49" t="inlineStr">
        <is>
          <t>Sitrus Berry</t>
        </is>
      </c>
      <c r="N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Encore</t>
        </is>
      </c>
      <c r="F214" s="46" t="n"/>
      <c r="G214" s="63" t="inlineStr">
        <is>
          <t>Light Screen</t>
        </is>
      </c>
      <c r="H214" s="46" t="n"/>
      <c r="I214" s="51" t="inlineStr">
        <is>
          <t>Attract</t>
        </is>
      </c>
      <c r="J214" s="46" t="n"/>
      <c r="K214" s="67" t="inlineStr">
        <is>
          <t>Shadow Ball</t>
        </is>
      </c>
      <c r="L214" s="46" t="n"/>
      <c r="M214" s="61" t="inlineStr">
        <is>
          <t>Surf</t>
        </is>
      </c>
      <c r="N214" s="46" t="n"/>
      <c r="Q214" s="47" t="inlineStr">
        <is>
          <t>Moves</t>
        </is>
      </c>
    </row>
    <row r="215">
      <c r="E215" s="51" t="inlineStr">
        <is>
          <t>Body Slam</t>
        </is>
      </c>
      <c r="F215" s="46" t="n"/>
      <c r="G215" s="50" t="inlineStr">
        <is>
          <t>Crunch</t>
        </is>
      </c>
      <c r="H215" s="46" t="n"/>
      <c r="I215" s="51" t="inlineStr">
        <is>
          <t>Double Edge</t>
        </is>
      </c>
      <c r="J215" s="46" t="n"/>
      <c r="K215" s="51" t="inlineStr">
        <is>
          <t>Explosion</t>
        </is>
      </c>
      <c r="L215" s="46" t="n"/>
      <c r="M215" s="51" t="inlineStr">
        <is>
          <t>Body Slam</t>
        </is>
      </c>
      <c r="N215" s="46" t="n"/>
    </row>
    <row r="216">
      <c r="E216" s="64" t="inlineStr">
        <is>
          <t>Hail</t>
        </is>
      </c>
      <c r="F216" s="46" t="n"/>
      <c r="G216" s="64" t="inlineStr">
        <is>
          <t>Icy Wind</t>
        </is>
      </c>
      <c r="H216" s="46" t="n"/>
      <c r="I216" s="64" t="inlineStr">
        <is>
          <t>Hail</t>
        </is>
      </c>
      <c r="J216" s="46" t="n"/>
      <c r="K216" s="64" t="inlineStr">
        <is>
          <t>Hail</t>
        </is>
      </c>
      <c r="L216" s="46" t="n"/>
      <c r="M216" s="64" t="inlineStr">
        <is>
          <t>Ice Beam</t>
        </is>
      </c>
      <c r="N216" s="46" t="n"/>
    </row>
    <row r="217">
      <c r="E217" s="64" t="inlineStr">
        <is>
          <t>Ice Ball</t>
        </is>
      </c>
      <c r="F217" s="46" t="n"/>
      <c r="G217" s="64" t="inlineStr">
        <is>
          <t>Ice Beam</t>
        </is>
      </c>
      <c r="H217" s="46" t="n"/>
      <c r="I217" s="64" t="inlineStr">
        <is>
          <t>Blizzard</t>
        </is>
      </c>
      <c r="J217" s="46" t="n"/>
      <c r="K217" s="64" t="inlineStr">
        <is>
          <t>Ice Beam</t>
        </is>
      </c>
      <c r="L217" s="46" t="n"/>
      <c r="M217" s="64" t="inlineStr">
        <is>
          <t>Sheer Cold</t>
        </is>
      </c>
      <c r="N217" s="46" t="n"/>
    </row>
    <row r="219" ht="24" customHeight="1">
      <c r="B219" s="38" t="inlineStr">
        <is>
          <t>Ever Grande City - Drakes Room   (Elite Four &amp; Champion)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Elite Four</t>
        </is>
      </c>
      <c r="C221" s="41" t="n"/>
      <c r="D221" s="41" t="n"/>
      <c r="E221" s="42" t="inlineStr">
        <is>
          <t>Elite Four Drake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IFERROR(_xlfn.IMAGE("https://play.pokemonshowdown.com/sprites/gen5/shelgon.png"),"")</f>
        <v/>
      </c>
      <c r="G222" s="43">
        <f>IFERROR(_xlfn.IMAGE("https://play.pokemonshowdown.com/sprites/gen5/altaria.png"),"")</f>
        <v/>
      </c>
      <c r="I222" s="43">
        <f>IFERROR(_xlfn.IMAGE("https://play.pokemonshowdown.com/sprites/gen5/kingdra.png"),"")</f>
        <v/>
      </c>
      <c r="K222" s="43">
        <f>IFERROR(_xlfn.IMAGE("https://play.pokemonshowdown.com/sprites/gen5/flygon.png"),"")</f>
        <v/>
      </c>
      <c r="M222" s="43">
        <f>IFERROR(_xlfn.IMAGE("https://play.pokemonshowdown.com/sprites/gen5/salamence.png"),"")</f>
        <v/>
      </c>
      <c r="Q222" s="44" t="inlineStr">
        <is>
          <t>Optional
Items: Full Restore / Full Restore</t>
        </is>
      </c>
    </row>
    <row r="223">
      <c r="E223" s="45" t="inlineStr">
        <is>
          <t>Lv 52 Shelgon</t>
        </is>
      </c>
      <c r="F223" s="46" t="n"/>
      <c r="G223" s="45" t="inlineStr">
        <is>
          <t>Lv 54 Altaria</t>
        </is>
      </c>
      <c r="H223" s="46" t="n"/>
      <c r="I223" s="45" t="inlineStr">
        <is>
          <t>Lv 53 Kingdra</t>
        </is>
      </c>
      <c r="J223" s="46" t="n"/>
      <c r="K223" s="45" t="inlineStr">
        <is>
          <t>Lv 53 Flygon</t>
        </is>
      </c>
      <c r="L223" s="46" t="n"/>
      <c r="M223" s="45" t="inlineStr">
        <is>
          <t>Lv 55 Salamence</t>
        </is>
      </c>
      <c r="N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Rock Head</t>
        </is>
      </c>
      <c r="G224" s="48" t="inlineStr">
        <is>
          <t>Hasty</t>
        </is>
      </c>
      <c r="H224" s="48" t="inlineStr">
        <is>
          <t>Serene Grace</t>
        </is>
      </c>
      <c r="I224" s="48" t="inlineStr">
        <is>
          <t>Naive</t>
        </is>
      </c>
      <c r="J224" s="48" t="inlineStr">
        <is>
          <t>Swift Swim</t>
        </is>
      </c>
      <c r="K224" s="48" t="inlineStr">
        <is>
          <t>Naive</t>
        </is>
      </c>
      <c r="L224" s="48" t="inlineStr">
        <is>
          <t>Levitate</t>
        </is>
      </c>
      <c r="M224" s="48" t="inlineStr">
        <is>
          <t>Hasty</t>
        </is>
      </c>
      <c r="N224" s="48" t="inlineStr">
        <is>
          <t>Intimidate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K225" s="49" t="inlineStr">
        <is>
          <t>(None)</t>
        </is>
      </c>
      <c r="L225" s="46" t="n"/>
      <c r="M225" s="49" t="inlineStr">
        <is>
          <t>Sitrus Berry</t>
        </is>
      </c>
      <c r="N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2" t="inlineStr">
        <is>
          <t>Rock Tomb</t>
        </is>
      </c>
      <c r="F226" s="46" t="n"/>
      <c r="G226" s="51" t="inlineStr">
        <is>
          <t>Double Edge</t>
        </is>
      </c>
      <c r="H226" s="46" t="n"/>
      <c r="I226" s="51" t="inlineStr">
        <is>
          <t>Smokescreen</t>
        </is>
      </c>
      <c r="J226" s="46" t="n"/>
      <c r="K226" s="58" t="inlineStr">
        <is>
          <t>Flamethrower</t>
        </is>
      </c>
      <c r="L226" s="46" t="n"/>
      <c r="M226" s="58" t="inlineStr">
        <is>
          <t>Flamethrower</t>
        </is>
      </c>
      <c r="N226" s="46" t="n"/>
      <c r="Q226" s="47" t="inlineStr">
        <is>
          <t>Moves</t>
        </is>
      </c>
    </row>
    <row r="227">
      <c r="E227" s="68" t="inlineStr">
        <is>
          <t>Dragon Claw</t>
        </is>
      </c>
      <c r="F227" s="46" t="n"/>
      <c r="G227" s="68" t="inlineStr">
        <is>
          <t>Dragon Breath</t>
        </is>
      </c>
      <c r="H227" s="46" t="n"/>
      <c r="I227" s="68" t="inlineStr">
        <is>
          <t>Dragon Dance</t>
        </is>
      </c>
      <c r="J227" s="46" t="n"/>
      <c r="K227" s="50" t="inlineStr">
        <is>
          <t>Crunch</t>
        </is>
      </c>
      <c r="L227" s="46" t="n"/>
      <c r="M227" s="68" t="inlineStr">
        <is>
          <t>Dragon Claw</t>
        </is>
      </c>
      <c r="N227" s="46" t="n"/>
    </row>
    <row r="228">
      <c r="E228" s="51" t="inlineStr">
        <is>
          <t>Protect</t>
        </is>
      </c>
      <c r="F228" s="46" t="n"/>
      <c r="G228" s="68" t="inlineStr">
        <is>
          <t>Dragon Dance</t>
        </is>
      </c>
      <c r="H228" s="46" t="n"/>
      <c r="I228" s="61" t="inlineStr">
        <is>
          <t>Surf</t>
        </is>
      </c>
      <c r="J228" s="46" t="n"/>
      <c r="K228" s="68" t="inlineStr">
        <is>
          <t>Dragon Breath</t>
        </is>
      </c>
      <c r="L228" s="46" t="n"/>
      <c r="M228" s="62" t="inlineStr">
        <is>
          <t>Rock Slide</t>
        </is>
      </c>
      <c r="N228" s="46" t="n"/>
    </row>
    <row r="229">
      <c r="E229" s="51" t="inlineStr">
        <is>
          <t>Double Edge</t>
        </is>
      </c>
      <c r="F229" s="46" t="n"/>
      <c r="G229" s="60" t="inlineStr">
        <is>
          <t>Aerial Ace</t>
        </is>
      </c>
      <c r="H229" s="46" t="n"/>
      <c r="I229" s="51" t="inlineStr">
        <is>
          <t>Body Slam</t>
        </is>
      </c>
      <c r="J229" s="46" t="n"/>
      <c r="K229" s="53" t="inlineStr">
        <is>
          <t>Earthquake</t>
        </is>
      </c>
      <c r="L229" s="46" t="n"/>
      <c r="M229" s="50" t="inlineStr">
        <is>
          <t>Crunch</t>
        </is>
      </c>
      <c r="N229" s="46" t="n"/>
    </row>
    <row r="231" ht="24" customHeight="1">
      <c r="B231" s="38" t="inlineStr">
        <is>
          <t>Ever Grande City - Champions Room   (Elite Four &amp; Champion)</t>
        </is>
      </c>
      <c r="C231" s="39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</row>
    <row r="233" ht="20" customHeight="1">
      <c r="B233" s="40" t="inlineStr">
        <is>
          <t>Champion</t>
        </is>
      </c>
      <c r="C233" s="41" t="n"/>
      <c r="D233" s="41" t="n"/>
      <c r="E233" s="42" t="inlineStr">
        <is>
          <t>Champion Wallace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IFERROR(_xlfn.IMAGE("https://play.pokemonshowdown.com/sprites/gen5/wailord.png"),"")</f>
        <v/>
      </c>
      <c r="G234" s="43">
        <f>IFERROR(_xlfn.IMAGE("https://play.pokemonshowdown.com/sprites/gen5/tentacruel.png"),"")</f>
        <v/>
      </c>
      <c r="I234" s="43">
        <f>IFERROR(_xlfn.IMAGE("https://play.pokemonshowdown.com/sprites/gen5/ludicolo.png"),"")</f>
        <v/>
      </c>
      <c r="K234" s="43">
        <f>IFERROR(_xlfn.IMAGE("https://play.pokemonshowdown.com/sprites/gen5/whiscash.png"),"")</f>
        <v/>
      </c>
      <c r="M234" s="43">
        <f>IFERROR(_xlfn.IMAGE("https://play.pokemonshowdown.com/sprites/gen5/gyarados.png"),"")</f>
        <v/>
      </c>
      <c r="O234" s="43">
        <f>IFERROR(_xlfn.IMAGE("https://play.pokemonshowdown.com/sprites/gen5/milotic.png"),"")</f>
        <v/>
      </c>
      <c r="Q234" s="44" t="inlineStr">
        <is>
          <t>Items: Full Restore / Full Restore / Full Restore / Full Restore</t>
        </is>
      </c>
    </row>
    <row r="235">
      <c r="E235" s="45" t="inlineStr">
        <is>
          <t>Lv 57 Wailord</t>
        </is>
      </c>
      <c r="F235" s="46" t="n"/>
      <c r="G235" s="45" t="inlineStr">
        <is>
          <t>Lv 55 Tentacruel</t>
        </is>
      </c>
      <c r="H235" s="46" t="n"/>
      <c r="I235" s="45" t="inlineStr">
        <is>
          <t>Lv 56 Ludicolo</t>
        </is>
      </c>
      <c r="J235" s="46" t="n"/>
      <c r="K235" s="45" t="inlineStr">
        <is>
          <t>Lv 56 Whiscash</t>
        </is>
      </c>
      <c r="L235" s="46" t="n"/>
      <c r="M235" s="45" t="inlineStr">
        <is>
          <t>Lv 56 Gyarados</t>
        </is>
      </c>
      <c r="N235" s="46" t="n"/>
      <c r="O235" s="45" t="inlineStr">
        <is>
          <t>Lv 58 Milotic</t>
        </is>
      </c>
      <c r="P235" s="46" t="n"/>
      <c r="Q235" s="47" t="inlineStr">
        <is>
          <t>Pokémon</t>
        </is>
      </c>
    </row>
    <row r="236">
      <c r="E236" s="48" t="inlineStr">
        <is>
          <t>Lonely</t>
        </is>
      </c>
      <c r="F236" s="48" t="inlineStr">
        <is>
          <t>Pressure</t>
        </is>
      </c>
      <c r="G236" s="48" t="inlineStr">
        <is>
          <t>Timid</t>
        </is>
      </c>
      <c r="H236" s="48" t="inlineStr">
        <is>
          <t>Rain Dish</t>
        </is>
      </c>
      <c r="I236" s="48" t="inlineStr">
        <is>
          <t>Modest</t>
        </is>
      </c>
      <c r="J236" s="48" t="inlineStr">
        <is>
          <t>Swift Swim</t>
        </is>
      </c>
      <c r="K236" s="48" t="inlineStr">
        <is>
          <t>Naughty</t>
        </is>
      </c>
      <c r="L236" s="48" t="inlineStr">
        <is>
          <t>Hydration</t>
        </is>
      </c>
      <c r="M236" s="48" t="inlineStr">
        <is>
          <t>Hasty</t>
        </is>
      </c>
      <c r="N236" s="48" t="inlineStr">
        <is>
          <t>Intimidate</t>
        </is>
      </c>
      <c r="O236" s="48" t="inlineStr">
        <is>
          <t>Calm</t>
        </is>
      </c>
      <c r="P236" s="48" t="inlineStr">
        <is>
          <t>Filter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(None)</t>
        </is>
      </c>
      <c r="L237" s="46" t="n"/>
      <c r="M237" s="49" t="inlineStr">
        <is>
          <t>(None)</t>
        </is>
      </c>
      <c r="N237" s="46" t="n"/>
      <c r="O237" s="49" t="inlineStr">
        <is>
          <t>Sitrus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1" t="inlineStr">
        <is>
          <t>Rain Dance</t>
        </is>
      </c>
      <c r="F238" s="46" t="n"/>
      <c r="G238" s="55" t="inlineStr">
        <is>
          <t>Toxic</t>
        </is>
      </c>
      <c r="H238" s="46" t="n"/>
      <c r="I238" s="59" t="inlineStr">
        <is>
          <t>Giga Drain</t>
        </is>
      </c>
      <c r="J238" s="46" t="n"/>
      <c r="K238" s="53" t="inlineStr">
        <is>
          <t>Earthquake</t>
        </is>
      </c>
      <c r="L238" s="46" t="n"/>
      <c r="M238" s="68" t="inlineStr">
        <is>
          <t>Dragon Dance</t>
        </is>
      </c>
      <c r="N238" s="46" t="n"/>
      <c r="O238" s="51" t="inlineStr">
        <is>
          <t>Recover</t>
        </is>
      </c>
      <c r="P238" s="46" t="n"/>
      <c r="Q238" s="47" t="inlineStr">
        <is>
          <t>Moves</t>
        </is>
      </c>
    </row>
    <row r="239">
      <c r="E239" s="61" t="inlineStr">
        <is>
          <t>Water Spout</t>
        </is>
      </c>
      <c r="F239" s="46" t="n"/>
      <c r="G239" s="61" t="inlineStr">
        <is>
          <t>Hydro Pump</t>
        </is>
      </c>
      <c r="H239" s="46" t="n"/>
      <c r="I239" s="61" t="inlineStr">
        <is>
          <t>Surf</t>
        </is>
      </c>
      <c r="J239" s="46" t="n"/>
      <c r="K239" s="61" t="inlineStr">
        <is>
          <t>Surf</t>
        </is>
      </c>
      <c r="L239" s="46" t="n"/>
      <c r="M239" s="53" t="inlineStr">
        <is>
          <t>Earthquake</t>
        </is>
      </c>
      <c r="N239" s="46" t="n"/>
      <c r="O239" s="61" t="inlineStr">
        <is>
          <t>Surf</t>
        </is>
      </c>
      <c r="P239" s="46" t="n"/>
    </row>
    <row r="240">
      <c r="E240" s="51" t="inlineStr">
        <is>
          <t>Double Edge</t>
        </is>
      </c>
      <c r="F240" s="46" t="n"/>
      <c r="G240" s="55" t="inlineStr">
        <is>
          <t>Sludge Bomb</t>
        </is>
      </c>
      <c r="H240" s="46" t="n"/>
      <c r="I240" s="59" t="inlineStr">
        <is>
          <t>Leech Seed</t>
        </is>
      </c>
      <c r="J240" s="46" t="n"/>
      <c r="K240" s="63" t="inlineStr">
        <is>
          <t>Amnesia</t>
        </is>
      </c>
      <c r="L240" s="46" t="n"/>
      <c r="M240" s="51" t="inlineStr">
        <is>
          <t>Hyper Beam</t>
        </is>
      </c>
      <c r="N240" s="46" t="n"/>
      <c r="O240" s="64" t="inlineStr">
        <is>
          <t>Ice Beam</t>
        </is>
      </c>
      <c r="P240" s="46" t="n"/>
    </row>
    <row r="241">
      <c r="E241" s="64" t="inlineStr">
        <is>
          <t>Blizzard</t>
        </is>
      </c>
      <c r="F241" s="46" t="n"/>
      <c r="G241" s="64" t="inlineStr">
        <is>
          <t>Ice Beam</t>
        </is>
      </c>
      <c r="H241" s="46" t="n"/>
      <c r="I241" s="51" t="inlineStr">
        <is>
          <t>Double Team</t>
        </is>
      </c>
      <c r="J241" s="46" t="n"/>
      <c r="K241" s="51" t="inlineStr">
        <is>
          <t>Hyper Beam</t>
        </is>
      </c>
      <c r="L241" s="46" t="n"/>
      <c r="M241" s="61" t="inlineStr">
        <is>
          <t>Surf</t>
        </is>
      </c>
      <c r="N241" s="46" t="n"/>
      <c r="O241" s="55" t="inlineStr">
        <is>
          <t>Toxic</t>
        </is>
      </c>
      <c r="P241" s="46" t="n"/>
    </row>
    <row r="243" ht="24" customHeight="1">
      <c r="B243" s="38" t="inlineStr">
        <is>
          <t>Unknown Location (no script reference)   (Unassigned)</t>
        </is>
      </c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</row>
    <row r="245" ht="20" customHeight="1">
      <c r="B245" s="40" t="inlineStr">
        <is>
          <t>Leader</t>
        </is>
      </c>
      <c r="C245" s="41" t="n"/>
      <c r="D245" s="41" t="n"/>
      <c r="E245" s="42" t="inlineStr">
        <is>
          <t>Leader Brawly (Rematch 1)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IFERROR(_xlfn.IMAGE("https://play.pokemonshowdown.com/sprites/gen5/machamp.png"),"")</f>
        <v/>
      </c>
      <c r="G246" s="43">
        <f>IFERROR(_xlfn.IMAGE("https://play.pokemonshowdown.com/sprites/gen5/meditite.png"),"")</f>
        <v/>
      </c>
      <c r="I246" s="43">
        <f>IFERROR(_xlfn.IMAGE("https://play.pokemonshowdown.com/sprites/gen5/hitmontop.png"),"")</f>
        <v/>
      </c>
      <c r="K246" s="43">
        <f>IFERROR(_xlfn.IMAGE("https://play.pokemonshowdown.com/sprites/gen5/hariyama.png"),"")</f>
        <v/>
      </c>
      <c r="Q246" s="44" t="inlineStr">
        <is>
          <t>DOUBLE BATTLE
Items: Full Restore / Full Restore / Full Restore</t>
        </is>
      </c>
    </row>
    <row r="247">
      <c r="E247" s="45" t="inlineStr">
        <is>
          <t>Lv 33 Machamp</t>
        </is>
      </c>
      <c r="F247" s="46" t="n"/>
      <c r="G247" s="45" t="inlineStr">
        <is>
          <t>Lv 33 Meditite</t>
        </is>
      </c>
      <c r="H247" s="46" t="n"/>
      <c r="I247" s="45" t="inlineStr">
        <is>
          <t>Lv 35 Hitmontop</t>
        </is>
      </c>
      <c r="J247" s="46" t="n"/>
      <c r="K247" s="45" t="inlineStr">
        <is>
          <t>Lv 37 Hariyama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No Guard</t>
        </is>
      </c>
      <c r="G248" s="48" t="inlineStr">
        <is>
          <t>Impish</t>
        </is>
      </c>
      <c r="H248" s="48" t="inlineStr">
        <is>
          <t>Pure Power</t>
        </is>
      </c>
      <c r="I248" s="48" t="inlineStr">
        <is>
          <t>Adamant</t>
        </is>
      </c>
      <c r="J248" s="48" t="inlineStr">
        <is>
          <t>Technician</t>
        </is>
      </c>
      <c r="K248" s="48" t="inlineStr">
        <is>
          <t>Adamant</t>
        </is>
      </c>
      <c r="L248" s="48" t="inlineStr">
        <is>
          <t>Guts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Sitrus Berry</t>
        </is>
      </c>
      <c r="F249" s="46" t="n"/>
      <c r="G249" s="49" t="inlineStr">
        <is>
          <t>(None)</t>
        </is>
      </c>
      <c r="H249" s="46" t="n"/>
      <c r="I249" s="49" t="inlineStr">
        <is>
          <t>(None)</t>
        </is>
      </c>
      <c r="J249" s="46" t="n"/>
      <c r="K249" s="49" t="inlineStr">
        <is>
          <t>Sitrus Berry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65" t="inlineStr">
        <is>
          <t>Karate Chop</t>
        </is>
      </c>
      <c r="F250" s="46" t="n"/>
      <c r="G250" s="63" t="inlineStr">
        <is>
          <t>Psychic</t>
        </is>
      </c>
      <c r="H250" s="46" t="n"/>
      <c r="I250" s="50" t="inlineStr">
        <is>
          <t>Pursuit</t>
        </is>
      </c>
      <c r="J250" s="46" t="n"/>
      <c r="K250" s="51" t="inlineStr">
        <is>
          <t>Fake Out</t>
        </is>
      </c>
      <c r="L250" s="46" t="n"/>
      <c r="Q250" s="47" t="inlineStr">
        <is>
          <t>Moves</t>
        </is>
      </c>
    </row>
    <row r="251">
      <c r="E251" s="62" t="inlineStr">
        <is>
          <t>Rock Slide</t>
        </is>
      </c>
      <c r="F251" s="46" t="n"/>
      <c r="G251" s="63" t="inlineStr">
        <is>
          <t>Light Screen</t>
        </is>
      </c>
      <c r="H251" s="46" t="n"/>
      <c r="I251" s="65" t="inlineStr">
        <is>
          <t>Counter</t>
        </is>
      </c>
      <c r="J251" s="46" t="n"/>
      <c r="K251" s="65" t="inlineStr">
        <is>
          <t>Focus Punch</t>
        </is>
      </c>
      <c r="L251" s="46" t="n"/>
    </row>
    <row r="252">
      <c r="E252" s="65" t="inlineStr">
        <is>
          <t>Focus Punch</t>
        </is>
      </c>
      <c r="F252" s="46" t="n"/>
      <c r="G252" s="63" t="inlineStr">
        <is>
          <t>Reflect</t>
        </is>
      </c>
      <c r="H252" s="46" t="n"/>
      <c r="I252" s="51" t="inlineStr">
        <is>
          <t>Protect</t>
        </is>
      </c>
      <c r="J252" s="46" t="n"/>
      <c r="K252" s="51" t="inlineStr">
        <is>
          <t>Belly Drum</t>
        </is>
      </c>
      <c r="L252" s="46" t="n"/>
    </row>
    <row r="253">
      <c r="E253" s="65" t="inlineStr">
        <is>
          <t>Bulk Up</t>
        </is>
      </c>
      <c r="F253" s="46" t="n"/>
      <c r="G253" s="65" t="inlineStr">
        <is>
          <t>Focus Punch</t>
        </is>
      </c>
      <c r="H253" s="46" t="n"/>
      <c r="I253" s="65" t="inlineStr">
        <is>
          <t>Triple Kick</t>
        </is>
      </c>
      <c r="J253" s="46" t="n"/>
      <c r="K253" s="53" t="inlineStr">
        <is>
          <t>Earthquake</t>
        </is>
      </c>
      <c r="L253" s="46" t="n"/>
    </row>
    <row r="255" ht="20" customHeight="1">
      <c r="B255" s="40" t="inlineStr">
        <is>
          <t>Leader</t>
        </is>
      </c>
      <c r="C255" s="41" t="n"/>
      <c r="D255" s="41" t="n"/>
      <c r="E255" s="42" t="inlineStr">
        <is>
          <t>Leader Brawly (Rematch 2)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IFERROR(_xlfn.IMAGE("https://play.pokemonshowdown.com/sprites/gen5/machamp.png"),"")</f>
        <v/>
      </c>
      <c r="G256" s="43">
        <f>IFERROR(_xlfn.IMAGE("https://play.pokemonshowdown.com/sprites/gen5/medicham.png"),"")</f>
        <v/>
      </c>
      <c r="I256" s="43">
        <f>IFERROR(_xlfn.IMAGE("https://play.pokemonshowdown.com/sprites/gen5/hitmontop.png"),"")</f>
        <v/>
      </c>
      <c r="K256" s="43">
        <f>IFERROR(_xlfn.IMAGE("https://play.pokemonshowdown.com/sprites/gen5/hariyama.png"),"")</f>
        <v/>
      </c>
      <c r="Q256" s="44" t="inlineStr">
        <is>
          <t>DOUBLE BATTLE
Items: Full Restore / Full Restore / Full Restore</t>
        </is>
      </c>
    </row>
    <row r="257">
      <c r="E257" s="45" t="inlineStr">
        <is>
          <t>Lv 38 Machamp</t>
        </is>
      </c>
      <c r="F257" s="46" t="n"/>
      <c r="G257" s="45" t="inlineStr">
        <is>
          <t>Lv 38 Medicham</t>
        </is>
      </c>
      <c r="H257" s="46" t="n"/>
      <c r="I257" s="45" t="inlineStr">
        <is>
          <t>Lv 40 Hitmontop</t>
        </is>
      </c>
      <c r="J257" s="46" t="n"/>
      <c r="K257" s="45" t="inlineStr">
        <is>
          <t>Lv 42 Hariyama</t>
        </is>
      </c>
      <c r="L257" s="46" t="n"/>
      <c r="Q257" s="47" t="inlineStr">
        <is>
          <t>Pokémon</t>
        </is>
      </c>
    </row>
    <row r="258">
      <c r="E258" s="48" t="inlineStr">
        <is>
          <t>Adamant</t>
        </is>
      </c>
      <c r="F258" s="48" t="inlineStr">
        <is>
          <t>No Guard</t>
        </is>
      </c>
      <c r="G258" s="48" t="inlineStr">
        <is>
          <t>Impish</t>
        </is>
      </c>
      <c r="H258" s="48" t="inlineStr">
        <is>
          <t>Pure Power</t>
        </is>
      </c>
      <c r="I258" s="48" t="inlineStr">
        <is>
          <t>Adamant</t>
        </is>
      </c>
      <c r="J258" s="48" t="inlineStr">
        <is>
          <t>Technician</t>
        </is>
      </c>
      <c r="K258" s="48" t="inlineStr">
        <is>
          <t>Adamant</t>
        </is>
      </c>
      <c r="L258" s="48" t="inlineStr">
        <is>
          <t>Guts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Sitrus Berry</t>
        </is>
      </c>
      <c r="F259" s="46" t="n"/>
      <c r="G259" s="49" t="inlineStr">
        <is>
          <t>(None)</t>
        </is>
      </c>
      <c r="H259" s="46" t="n"/>
      <c r="I259" s="49" t="inlineStr">
        <is>
          <t>(None)</t>
        </is>
      </c>
      <c r="J259" s="46" t="n"/>
      <c r="K259" s="49" t="inlineStr">
        <is>
          <t>Sitrus Berry</t>
        </is>
      </c>
      <c r="L259" s="46" t="n"/>
      <c r="Q259" s="47" t="inlineStr">
        <is>
          <t>Item</t>
        </is>
      </c>
    </row>
    <row r="260">
      <c r="B260" s="44" t="inlineStr">
        <is>
          <t>Smart Trainer</t>
        </is>
      </c>
      <c r="E260" s="65" t="inlineStr">
        <is>
          <t>Karate Chop</t>
        </is>
      </c>
      <c r="F260" s="46" t="n"/>
      <c r="G260" s="63" t="inlineStr">
        <is>
          <t>Psychic</t>
        </is>
      </c>
      <c r="H260" s="46" t="n"/>
      <c r="I260" s="50" t="inlineStr">
        <is>
          <t>Pursuit</t>
        </is>
      </c>
      <c r="J260" s="46" t="n"/>
      <c r="K260" s="51" t="inlineStr">
        <is>
          <t>Fake Out</t>
        </is>
      </c>
      <c r="L260" s="46" t="n"/>
      <c r="Q260" s="47" t="inlineStr">
        <is>
          <t>Moves</t>
        </is>
      </c>
    </row>
    <row r="261">
      <c r="E261" s="62" t="inlineStr">
        <is>
          <t>Rock Slide</t>
        </is>
      </c>
      <c r="F261" s="46" t="n"/>
      <c r="G261" s="63" t="inlineStr">
        <is>
          <t>Light Screen</t>
        </is>
      </c>
      <c r="H261" s="46" t="n"/>
      <c r="I261" s="65" t="inlineStr">
        <is>
          <t>Counter</t>
        </is>
      </c>
      <c r="J261" s="46" t="n"/>
      <c r="K261" s="65" t="inlineStr">
        <is>
          <t>Focus Punch</t>
        </is>
      </c>
      <c r="L261" s="46" t="n"/>
    </row>
    <row r="262">
      <c r="E262" s="65" t="inlineStr">
        <is>
          <t>Focus Punch</t>
        </is>
      </c>
      <c r="F262" s="46" t="n"/>
      <c r="G262" s="63" t="inlineStr">
        <is>
          <t>Reflect</t>
        </is>
      </c>
      <c r="H262" s="46" t="n"/>
      <c r="I262" s="51" t="inlineStr">
        <is>
          <t>Protect</t>
        </is>
      </c>
      <c r="J262" s="46" t="n"/>
      <c r="K262" s="51" t="inlineStr">
        <is>
          <t>Belly Drum</t>
        </is>
      </c>
      <c r="L262" s="46" t="n"/>
    </row>
    <row r="263">
      <c r="E263" s="65" t="inlineStr">
        <is>
          <t>Bulk Up</t>
        </is>
      </c>
      <c r="F263" s="46" t="n"/>
      <c r="G263" s="65" t="inlineStr">
        <is>
          <t>Focus Punch</t>
        </is>
      </c>
      <c r="H263" s="46" t="n"/>
      <c r="I263" s="65" t="inlineStr">
        <is>
          <t>Triple Kick</t>
        </is>
      </c>
      <c r="J263" s="46" t="n"/>
      <c r="K263" s="53" t="inlineStr">
        <is>
          <t>Earthquake</t>
        </is>
      </c>
      <c r="L263" s="46" t="n"/>
    </row>
    <row r="265" ht="20" customHeight="1">
      <c r="B265" s="40" t="inlineStr">
        <is>
          <t>Leader</t>
        </is>
      </c>
      <c r="C265" s="41" t="n"/>
      <c r="D265" s="41" t="n"/>
      <c r="E265" s="42" t="inlineStr">
        <is>
          <t>Leader Brawly (Rematch 3)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IFERROR(_xlfn.IMAGE("https://play.pokemonshowdown.com/sprites/gen5/hitmonchan.png"),"")</f>
        <v/>
      </c>
      <c r="G266" s="43">
        <f>IFERROR(_xlfn.IMAGE("https://play.pokemonshowdown.com/sprites/gen5/machamp.png"),"")</f>
        <v/>
      </c>
      <c r="I266" s="43">
        <f>IFERROR(_xlfn.IMAGE("https://play.pokemonshowdown.com/sprites/gen5/medicham.png"),"")</f>
        <v/>
      </c>
      <c r="K266" s="43">
        <f>IFERROR(_xlfn.IMAGE("https://play.pokemonshowdown.com/sprites/gen5/hitmontop.png"),"")</f>
        <v/>
      </c>
      <c r="M266" s="43">
        <f>IFERROR(_xlfn.IMAGE("https://play.pokemonshowdown.com/sprites/gen5/hariyama.png"),"")</f>
        <v/>
      </c>
      <c r="Q266" s="44" t="inlineStr">
        <is>
          <t>DOUBLE BATTLE
Items: Full Restore / Full Restore / Full Restore</t>
        </is>
      </c>
    </row>
    <row r="267">
      <c r="E267" s="45" t="inlineStr">
        <is>
          <t>Lv 40 Hitmonchan</t>
        </is>
      </c>
      <c r="F267" s="46" t="n"/>
      <c r="G267" s="45" t="inlineStr">
        <is>
          <t>Lv 43 Machamp</t>
        </is>
      </c>
      <c r="H267" s="46" t="n"/>
      <c r="I267" s="45" t="inlineStr">
        <is>
          <t>Lv 43 Medicham</t>
        </is>
      </c>
      <c r="J267" s="46" t="n"/>
      <c r="K267" s="45" t="inlineStr">
        <is>
          <t>Lv 45 Hitmontop</t>
        </is>
      </c>
      <c r="L267" s="46" t="n"/>
      <c r="M267" s="45" t="inlineStr">
        <is>
          <t>Lv 47 Hariyama</t>
        </is>
      </c>
      <c r="N267" s="46" t="n"/>
      <c r="Q267" s="47" t="inlineStr">
        <is>
          <t>Pokémon</t>
        </is>
      </c>
    </row>
    <row r="268">
      <c r="E268" s="48" t="inlineStr">
        <is>
          <t>Adamant</t>
        </is>
      </c>
      <c r="F268" s="48" t="inlineStr">
        <is>
          <t>Scrappy</t>
        </is>
      </c>
      <c r="G268" s="48" t="inlineStr">
        <is>
          <t>Adamant</t>
        </is>
      </c>
      <c r="H268" s="48" t="inlineStr">
        <is>
          <t>No Guard</t>
        </is>
      </c>
      <c r="I268" s="48" t="inlineStr">
        <is>
          <t>Impish</t>
        </is>
      </c>
      <c r="J268" s="48" t="inlineStr">
        <is>
          <t>Pure Power</t>
        </is>
      </c>
      <c r="K268" s="48" t="inlineStr">
        <is>
          <t>Adamant</t>
        </is>
      </c>
      <c r="L268" s="48" t="inlineStr">
        <is>
          <t>Technician</t>
        </is>
      </c>
      <c r="M268" s="48" t="inlineStr">
        <is>
          <t>Adamant</t>
        </is>
      </c>
      <c r="N268" s="48" t="inlineStr">
        <is>
          <t>Guts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Sitrus Berry</t>
        </is>
      </c>
      <c r="H269" s="46" t="n"/>
      <c r="I269" s="49" t="inlineStr">
        <is>
          <t>(None)</t>
        </is>
      </c>
      <c r="J269" s="46" t="n"/>
      <c r="K269" s="49" t="inlineStr">
        <is>
          <t>(None)</t>
        </is>
      </c>
      <c r="L269" s="46" t="n"/>
      <c r="M269" s="49" t="inlineStr">
        <is>
          <t>Sitrus Berry</t>
        </is>
      </c>
      <c r="N269" s="46" t="n"/>
      <c r="Q269" s="47" t="inlineStr">
        <is>
          <t>Item</t>
        </is>
      </c>
    </row>
    <row r="270">
      <c r="B270" s="44" t="inlineStr">
        <is>
          <t>Smart Trainer</t>
        </is>
      </c>
      <c r="E270" s="65" t="inlineStr">
        <is>
          <t>Sky Uppercut</t>
        </is>
      </c>
      <c r="F270" s="46" t="n"/>
      <c r="G270" s="65" t="inlineStr">
        <is>
          <t>Karate Chop</t>
        </is>
      </c>
      <c r="H270" s="46" t="n"/>
      <c r="I270" s="65" t="inlineStr">
        <is>
          <t>Focus Punch</t>
        </is>
      </c>
      <c r="J270" s="46" t="n"/>
      <c r="K270" s="50" t="inlineStr">
        <is>
          <t>Pursuit</t>
        </is>
      </c>
      <c r="L270" s="46" t="n"/>
      <c r="M270" s="51" t="inlineStr">
        <is>
          <t>Fake Out</t>
        </is>
      </c>
      <c r="N270" s="46" t="n"/>
      <c r="Q270" s="47" t="inlineStr">
        <is>
          <t>Moves</t>
        </is>
      </c>
    </row>
    <row r="271">
      <c r="E271" s="51" t="inlineStr">
        <is>
          <t>Protect</t>
        </is>
      </c>
      <c r="F271" s="46" t="n"/>
      <c r="G271" s="62" t="inlineStr">
        <is>
          <t>Rock Slide</t>
        </is>
      </c>
      <c r="H271" s="46" t="n"/>
      <c r="I271" s="63" t="inlineStr">
        <is>
          <t>Light Screen</t>
        </is>
      </c>
      <c r="J271" s="46" t="n"/>
      <c r="K271" s="65" t="inlineStr">
        <is>
          <t>Counter</t>
        </is>
      </c>
      <c r="L271" s="46" t="n"/>
      <c r="M271" s="65" t="inlineStr">
        <is>
          <t>Focus Punch</t>
        </is>
      </c>
      <c r="N271" s="46" t="n"/>
    </row>
    <row r="272">
      <c r="E272" s="58" t="inlineStr">
        <is>
          <t>Fire Punch</t>
        </is>
      </c>
      <c r="F272" s="46" t="n"/>
      <c r="G272" s="65" t="inlineStr">
        <is>
          <t>Focus Punch</t>
        </is>
      </c>
      <c r="H272" s="46" t="n"/>
      <c r="I272" s="63" t="inlineStr">
        <is>
          <t>Reflect</t>
        </is>
      </c>
      <c r="J272" s="46" t="n"/>
      <c r="K272" s="51" t="inlineStr">
        <is>
          <t>Protect</t>
        </is>
      </c>
      <c r="L272" s="46" t="n"/>
      <c r="M272" s="51" t="inlineStr">
        <is>
          <t>Belly Drum</t>
        </is>
      </c>
      <c r="N272" s="46" t="n"/>
    </row>
    <row r="273">
      <c r="E273" s="64" t="inlineStr">
        <is>
          <t>Ice Punch</t>
        </is>
      </c>
      <c r="F273" s="46" t="n"/>
      <c r="G273" s="65" t="inlineStr">
        <is>
          <t>Bulk Up</t>
        </is>
      </c>
      <c r="H273" s="46" t="n"/>
      <c r="I273" s="63" t="inlineStr">
        <is>
          <t>Psychic</t>
        </is>
      </c>
      <c r="J273" s="46" t="n"/>
      <c r="K273" s="65" t="inlineStr">
        <is>
          <t>Triple Kick</t>
        </is>
      </c>
      <c r="L273" s="46" t="n"/>
      <c r="M273" s="53" t="inlineStr">
        <is>
          <t>Earthquake</t>
        </is>
      </c>
      <c r="N273" s="46" t="n"/>
    </row>
    <row r="275" ht="20" customHeight="1">
      <c r="B275" s="40" t="inlineStr">
        <is>
          <t>Leader</t>
        </is>
      </c>
      <c r="C275" s="41" t="n"/>
      <c r="D275" s="41" t="n"/>
      <c r="E275" s="42" t="inlineStr">
        <is>
          <t>Leader Brawly (Rematch 4)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IFERROR(_xlfn.IMAGE("https://play.pokemonshowdown.com/sprites/gen5/hitmonlee.png"),"")</f>
        <v/>
      </c>
      <c r="G276" s="43">
        <f>IFERROR(_xlfn.IMAGE("https://play.pokemonshowdown.com/sprites/gen5/hitmonchan.png"),"")</f>
        <v/>
      </c>
      <c r="I276" s="43">
        <f>IFERROR(_xlfn.IMAGE("https://play.pokemonshowdown.com/sprites/gen5/machamp.png"),"")</f>
        <v/>
      </c>
      <c r="K276" s="43">
        <f>IFERROR(_xlfn.IMAGE("https://play.pokemonshowdown.com/sprites/gen5/medicham.png"),"")</f>
        <v/>
      </c>
      <c r="M276" s="43">
        <f>IFERROR(_xlfn.IMAGE("https://play.pokemonshowdown.com/sprites/gen5/hitmontop.png"),"")</f>
        <v/>
      </c>
      <c r="O276" s="43">
        <f>IFERROR(_xlfn.IMAGE("https://play.pokemonshowdown.com/sprites/gen5/hariyama.png"),"")</f>
        <v/>
      </c>
      <c r="Q276" s="44" t="inlineStr">
        <is>
          <t>DOUBLE BATTLE
Items: Full Restore / Full Restore / Full Restore</t>
        </is>
      </c>
    </row>
    <row r="277">
      <c r="E277" s="45" t="inlineStr">
        <is>
          <t>Lv 46 Hitmonlee</t>
        </is>
      </c>
      <c r="F277" s="46" t="n"/>
      <c r="G277" s="45" t="inlineStr">
        <is>
          <t>Lv 46 Hitmonchan</t>
        </is>
      </c>
      <c r="H277" s="46" t="n"/>
      <c r="I277" s="45" t="inlineStr">
        <is>
          <t>Lv 48 Machamp</t>
        </is>
      </c>
      <c r="J277" s="46" t="n"/>
      <c r="K277" s="45" t="inlineStr">
        <is>
          <t>Lv 48 Medicham</t>
        </is>
      </c>
      <c r="L277" s="46" t="n"/>
      <c r="M277" s="45" t="inlineStr">
        <is>
          <t>Lv 50 Hitmontop</t>
        </is>
      </c>
      <c r="N277" s="46" t="n"/>
      <c r="O277" s="45" t="inlineStr">
        <is>
          <t>Lv 52 Hariyama</t>
        </is>
      </c>
      <c r="P277" s="46" t="n"/>
      <c r="Q277" s="47" t="inlineStr">
        <is>
          <t>Pokémon</t>
        </is>
      </c>
    </row>
    <row r="278">
      <c r="E278" s="48" t="inlineStr">
        <is>
          <t>Jolly</t>
        </is>
      </c>
      <c r="F278" s="48" t="inlineStr">
        <is>
          <t>Quick Feet</t>
        </is>
      </c>
      <c r="G278" s="48" t="inlineStr">
        <is>
          <t>Adamant</t>
        </is>
      </c>
      <c r="H278" s="48" t="inlineStr">
        <is>
          <t>Scrappy</t>
        </is>
      </c>
      <c r="I278" s="48" t="inlineStr">
        <is>
          <t>Adamant</t>
        </is>
      </c>
      <c r="J278" s="48" t="inlineStr">
        <is>
          <t>No Guard</t>
        </is>
      </c>
      <c r="K278" s="48" t="inlineStr">
        <is>
          <t>Impish</t>
        </is>
      </c>
      <c r="L278" s="48" t="inlineStr">
        <is>
          <t>Pure Power</t>
        </is>
      </c>
      <c r="M278" s="48" t="inlineStr">
        <is>
          <t>Adamant</t>
        </is>
      </c>
      <c r="N278" s="48" t="inlineStr">
        <is>
          <t>Technician</t>
        </is>
      </c>
      <c r="O278" s="48" t="inlineStr">
        <is>
          <t>Adamant</t>
        </is>
      </c>
      <c r="P278" s="48" t="inlineStr">
        <is>
          <t>Guts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I279" s="49" t="inlineStr">
        <is>
          <t>Sitrus Berry</t>
        </is>
      </c>
      <c r="J279" s="46" t="n"/>
      <c r="K279" s="49" t="inlineStr">
        <is>
          <t>(None)</t>
        </is>
      </c>
      <c r="L279" s="46" t="n"/>
      <c r="M279" s="49" t="inlineStr">
        <is>
          <t>(None)</t>
        </is>
      </c>
      <c r="N279" s="46" t="n"/>
      <c r="O279" s="49" t="inlineStr">
        <is>
          <t>Sitrus Berry</t>
        </is>
      </c>
      <c r="P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1" t="inlineStr">
        <is>
          <t>Mega Kick</t>
        </is>
      </c>
      <c r="F280" s="46" t="n"/>
      <c r="G280" s="65" t="inlineStr">
        <is>
          <t>Sky Uppercut</t>
        </is>
      </c>
      <c r="H280" s="46" t="n"/>
      <c r="I280" s="65" t="inlineStr">
        <is>
          <t>Cross Chop</t>
        </is>
      </c>
      <c r="J280" s="46" t="n"/>
      <c r="K280" s="65" t="inlineStr">
        <is>
          <t>Focus Punch</t>
        </is>
      </c>
      <c r="L280" s="46" t="n"/>
      <c r="M280" s="50" t="inlineStr">
        <is>
          <t>Pursuit</t>
        </is>
      </c>
      <c r="N280" s="46" t="n"/>
      <c r="O280" s="51" t="inlineStr">
        <is>
          <t>Fake Out</t>
        </is>
      </c>
      <c r="P280" s="46" t="n"/>
      <c r="Q280" s="47" t="inlineStr">
        <is>
          <t>Moves</t>
        </is>
      </c>
    </row>
    <row r="281">
      <c r="E281" s="65" t="inlineStr">
        <is>
          <t>Focus Punch</t>
        </is>
      </c>
      <c r="F281" s="46" t="n"/>
      <c r="G281" s="51" t="inlineStr">
        <is>
          <t>Protect</t>
        </is>
      </c>
      <c r="H281" s="46" t="n"/>
      <c r="I281" s="62" t="inlineStr">
        <is>
          <t>Rock Slide</t>
        </is>
      </c>
      <c r="J281" s="46" t="n"/>
      <c r="K281" s="63" t="inlineStr">
        <is>
          <t>Light Screen</t>
        </is>
      </c>
      <c r="L281" s="46" t="n"/>
      <c r="M281" s="65" t="inlineStr">
        <is>
          <t>Counter</t>
        </is>
      </c>
      <c r="N281" s="46" t="n"/>
      <c r="O281" s="65" t="inlineStr">
        <is>
          <t>Focus Punch</t>
        </is>
      </c>
      <c r="P281" s="46" t="n"/>
    </row>
    <row r="282">
      <c r="E282" s="53" t="inlineStr">
        <is>
          <t>Earthquake</t>
        </is>
      </c>
      <c r="F282" s="46" t="n"/>
      <c r="G282" s="58" t="inlineStr">
        <is>
          <t>Fire Punch</t>
        </is>
      </c>
      <c r="H282" s="46" t="n"/>
      <c r="I282" s="65" t="inlineStr">
        <is>
          <t>Focus Punch</t>
        </is>
      </c>
      <c r="J282" s="46" t="n"/>
      <c r="K282" s="63" t="inlineStr">
        <is>
          <t>Reflect</t>
        </is>
      </c>
      <c r="L282" s="46" t="n"/>
      <c r="M282" s="51" t="inlineStr">
        <is>
          <t>Protect</t>
        </is>
      </c>
      <c r="N282" s="46" t="n"/>
      <c r="O282" s="51" t="inlineStr">
        <is>
          <t>Belly Drum</t>
        </is>
      </c>
      <c r="P282" s="46" t="n"/>
    </row>
    <row r="283">
      <c r="E283" s="65" t="inlineStr">
        <is>
          <t>Bulk Up</t>
        </is>
      </c>
      <c r="F283" s="46" t="n"/>
      <c r="G283" s="64" t="inlineStr">
        <is>
          <t>Ice Punch</t>
        </is>
      </c>
      <c r="H283" s="46" t="n"/>
      <c r="I283" s="65" t="inlineStr">
        <is>
          <t>Bulk Up</t>
        </is>
      </c>
      <c r="J283" s="46" t="n"/>
      <c r="K283" s="63" t="inlineStr">
        <is>
          <t>Psychic</t>
        </is>
      </c>
      <c r="L283" s="46" t="n"/>
      <c r="M283" s="65" t="inlineStr">
        <is>
          <t>Triple Kick</t>
        </is>
      </c>
      <c r="N283" s="46" t="n"/>
      <c r="O283" s="53" t="inlineStr">
        <is>
          <t>Earthquake</t>
        </is>
      </c>
      <c r="P283" s="46" t="n"/>
    </row>
    <row r="285" ht="20" customHeight="1">
      <c r="B285" s="40" t="inlineStr">
        <is>
          <t>Leader</t>
        </is>
      </c>
      <c r="C285" s="41" t="n"/>
      <c r="D285" s="41" t="n"/>
      <c r="E285" s="42" t="inlineStr">
        <is>
          <t>Leader Flannery (Rematch 1)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IFERROR(_xlfn.IMAGE("https://play.pokemonshowdown.com/sprites/gen5/magcargo.png"),"")</f>
        <v/>
      </c>
      <c r="G286" s="43">
        <f>IFERROR(_xlfn.IMAGE("https://play.pokemonshowdown.com/sprites/gen5/ponyta.png"),"")</f>
        <v/>
      </c>
      <c r="I286" s="43">
        <f>IFERROR(_xlfn.IMAGE("https://play.pokemonshowdown.com/sprites/gen5/camerupt.png"),"")</f>
        <v/>
      </c>
      <c r="K286" s="43">
        <f>IFERROR(_xlfn.IMAGE("https://play.pokemonshowdown.com/sprites/gen5/torkoal.png"),"")</f>
        <v/>
      </c>
      <c r="Q286" s="44" t="inlineStr">
        <is>
          <t>DOUBLE BATTLE
Items: Full Restore / Full Restore / Full Restore</t>
        </is>
      </c>
    </row>
    <row r="287">
      <c r="E287" s="45" t="inlineStr">
        <is>
          <t>Lv 38 Magcargo</t>
        </is>
      </c>
      <c r="F287" s="46" t="n"/>
      <c r="G287" s="45" t="inlineStr">
        <is>
          <t>Lv 36 Ponyta</t>
        </is>
      </c>
      <c r="H287" s="46" t="n"/>
      <c r="I287" s="45" t="inlineStr">
        <is>
          <t>Lv 38 Camerupt</t>
        </is>
      </c>
      <c r="J287" s="46" t="n"/>
      <c r="K287" s="45" t="inlineStr">
        <is>
          <t>Lv 40 Torkoal</t>
        </is>
      </c>
      <c r="L287" s="46" t="n"/>
      <c r="Q287" s="47" t="inlineStr">
        <is>
          <t>Pokémon</t>
        </is>
      </c>
    </row>
    <row r="288">
      <c r="E288" s="48" t="inlineStr">
        <is>
          <t>Rash</t>
        </is>
      </c>
      <c r="F288" s="48" t="inlineStr">
        <is>
          <t>Magma Armor</t>
        </is>
      </c>
      <c r="G288" s="48" t="inlineStr">
        <is>
          <t>Lonely</t>
        </is>
      </c>
      <c r="H288" s="48" t="inlineStr">
        <is>
          <t>Reckless</t>
        </is>
      </c>
      <c r="I288" s="48" t="inlineStr">
        <is>
          <t>Mild</t>
        </is>
      </c>
      <c r="J288" s="48" t="inlineStr">
        <is>
          <t>Magma Armor</t>
        </is>
      </c>
      <c r="K288" s="48" t="inlineStr">
        <is>
          <t>Naughty</t>
        </is>
      </c>
      <c r="L288" s="48" t="inlineStr">
        <is>
          <t>White Smoke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White Herb</t>
        </is>
      </c>
      <c r="F289" s="46" t="n"/>
      <c r="G289" s="49" t="inlineStr">
        <is>
          <t>(None)</t>
        </is>
      </c>
      <c r="H289" s="46" t="n"/>
      <c r="I289" s="49" t="inlineStr">
        <is>
          <t>White Herb</t>
        </is>
      </c>
      <c r="J289" s="46" t="n"/>
      <c r="K289" s="49" t="inlineStr">
        <is>
          <t>White Herb</t>
        </is>
      </c>
      <c r="L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8" t="inlineStr">
        <is>
          <t>Overheat</t>
        </is>
      </c>
      <c r="F290" s="46" t="n"/>
      <c r="G290" s="58" t="inlineStr">
        <is>
          <t>Flamethrower</t>
        </is>
      </c>
      <c r="H290" s="46" t="n"/>
      <c r="I290" s="58" t="inlineStr">
        <is>
          <t>Overheat</t>
        </is>
      </c>
      <c r="J290" s="46" t="n"/>
      <c r="K290" s="58" t="inlineStr">
        <is>
          <t>Overheat</t>
        </is>
      </c>
      <c r="L290" s="46" t="n"/>
      <c r="Q290" s="47" t="inlineStr">
        <is>
          <t>Moves</t>
        </is>
      </c>
    </row>
    <row r="291">
      <c r="E291" s="51" t="inlineStr">
        <is>
          <t>Attract</t>
        </is>
      </c>
      <c r="F291" s="46" t="n"/>
      <c r="G291" s="51" t="inlineStr">
        <is>
          <t>Attract</t>
        </is>
      </c>
      <c r="H291" s="46" t="n"/>
      <c r="I291" s="58" t="inlineStr">
        <is>
          <t>Sunny Day</t>
        </is>
      </c>
      <c r="J291" s="46" t="n"/>
      <c r="K291" s="58" t="inlineStr">
        <is>
          <t>Sunny Day</t>
        </is>
      </c>
      <c r="L291" s="46" t="n"/>
    </row>
    <row r="292">
      <c r="E292" s="63" t="inlineStr">
        <is>
          <t>Light Screen</t>
        </is>
      </c>
      <c r="F292" s="46" t="n"/>
      <c r="G292" s="59" t="inlineStr">
        <is>
          <t>Solar Beam</t>
        </is>
      </c>
      <c r="H292" s="46" t="n"/>
      <c r="I292" s="53" t="inlineStr">
        <is>
          <t>Earthquake</t>
        </is>
      </c>
      <c r="J292" s="46" t="n"/>
      <c r="K292" s="51" t="inlineStr">
        <is>
          <t>Explosion</t>
        </is>
      </c>
      <c r="L292" s="46" t="n"/>
    </row>
    <row r="293">
      <c r="E293" s="62" t="inlineStr">
        <is>
          <t>Rock Slide</t>
        </is>
      </c>
      <c r="F293" s="46" t="n"/>
      <c r="G293" s="60" t="inlineStr">
        <is>
          <t>Bounce</t>
        </is>
      </c>
      <c r="H293" s="46" t="n"/>
      <c r="I293" s="51" t="inlineStr">
        <is>
          <t>Attract</t>
        </is>
      </c>
      <c r="J293" s="46" t="n"/>
      <c r="K293" s="51" t="inlineStr">
        <is>
          <t>Attract</t>
        </is>
      </c>
      <c r="L293" s="46" t="n"/>
    </row>
    <row r="295" ht="20" customHeight="1">
      <c r="B295" s="40" t="inlineStr">
        <is>
          <t>Leader</t>
        </is>
      </c>
      <c r="C295" s="41" t="n"/>
      <c r="D295" s="41" t="n"/>
      <c r="E295" s="42" t="inlineStr">
        <is>
          <t>Leader Flannery (Rematch 2)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IFERROR(_xlfn.IMAGE("https://play.pokemonshowdown.com/sprites/gen5/growlithe.png"),"")</f>
        <v/>
      </c>
      <c r="G296" s="43">
        <f>IFERROR(_xlfn.IMAGE("https://play.pokemonshowdown.com/sprites/gen5/magcargo.png"),"")</f>
        <v/>
      </c>
      <c r="I296" s="43">
        <f>IFERROR(_xlfn.IMAGE("https://play.pokemonshowdown.com/sprites/gen5/ponyta.png"),"")</f>
        <v/>
      </c>
      <c r="K296" s="43">
        <f>IFERROR(_xlfn.IMAGE("https://play.pokemonshowdown.com/sprites/gen5/camerupt.png"),"")</f>
        <v/>
      </c>
      <c r="M296" s="43">
        <f>IFERROR(_xlfn.IMAGE("https://play.pokemonshowdown.com/sprites/gen5/torkoal.png"),"")</f>
        <v/>
      </c>
      <c r="Q296" s="44" t="inlineStr">
        <is>
          <t>DOUBLE BATTLE
Items: Full Restore / Full Restore / Full Restore</t>
        </is>
      </c>
    </row>
    <row r="297">
      <c r="E297" s="45" t="inlineStr">
        <is>
          <t>Lv 41 Growlithe</t>
        </is>
      </c>
      <c r="F297" s="46" t="n"/>
      <c r="G297" s="45" t="inlineStr">
        <is>
          <t>Lv 43 Magcargo</t>
        </is>
      </c>
      <c r="H297" s="46" t="n"/>
      <c r="I297" s="45" t="inlineStr">
        <is>
          <t>Lv 41 Ponyta</t>
        </is>
      </c>
      <c r="J297" s="46" t="n"/>
      <c r="K297" s="45" t="inlineStr">
        <is>
          <t>Lv 43 Camerupt</t>
        </is>
      </c>
      <c r="L297" s="46" t="n"/>
      <c r="M297" s="45" t="inlineStr">
        <is>
          <t>Lv 45 Torkoal</t>
        </is>
      </c>
      <c r="N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Intimidate</t>
        </is>
      </c>
      <c r="G298" s="48" t="inlineStr">
        <is>
          <t>Rash</t>
        </is>
      </c>
      <c r="H298" s="48" t="inlineStr">
        <is>
          <t>Magma Armor</t>
        </is>
      </c>
      <c r="I298" s="48" t="inlineStr">
        <is>
          <t>Lonely</t>
        </is>
      </c>
      <c r="J298" s="48" t="inlineStr">
        <is>
          <t>Reckless</t>
        </is>
      </c>
      <c r="K298" s="48" t="inlineStr">
        <is>
          <t>Mild</t>
        </is>
      </c>
      <c r="L298" s="48" t="inlineStr">
        <is>
          <t>Magma Armor</t>
        </is>
      </c>
      <c r="M298" s="48" t="inlineStr">
        <is>
          <t>Naughty</t>
        </is>
      </c>
      <c r="N298" s="48" t="inlineStr">
        <is>
          <t>White Smoke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White Herb</t>
        </is>
      </c>
      <c r="H299" s="46" t="n"/>
      <c r="I299" s="49" t="inlineStr">
        <is>
          <t>(None)</t>
        </is>
      </c>
      <c r="J299" s="46" t="n"/>
      <c r="K299" s="49" t="inlineStr">
        <is>
          <t>White Herb</t>
        </is>
      </c>
      <c r="L299" s="46" t="n"/>
      <c r="M299" s="49" t="inlineStr">
        <is>
          <t>White Herb</t>
        </is>
      </c>
      <c r="N299" s="46" t="n"/>
      <c r="Q299" s="47" t="inlineStr">
        <is>
          <t>Item</t>
        </is>
      </c>
    </row>
    <row r="300">
      <c r="B300" s="44" t="inlineStr">
        <is>
          <t>Smart Trainer</t>
        </is>
      </c>
      <c r="E300" s="51" t="inlineStr">
        <is>
          <t>Helping Hand</t>
        </is>
      </c>
      <c r="F300" s="46" t="n"/>
      <c r="G300" s="58" t="inlineStr">
        <is>
          <t>Overheat</t>
        </is>
      </c>
      <c r="H300" s="46" t="n"/>
      <c r="I300" s="58" t="inlineStr">
        <is>
          <t>Flamethrower</t>
        </is>
      </c>
      <c r="J300" s="46" t="n"/>
      <c r="K300" s="58" t="inlineStr">
        <is>
          <t>Overheat</t>
        </is>
      </c>
      <c r="L300" s="46" t="n"/>
      <c r="M300" s="58" t="inlineStr">
        <is>
          <t>Overheat</t>
        </is>
      </c>
      <c r="N300" s="46" t="n"/>
      <c r="Q300" s="47" t="inlineStr">
        <is>
          <t>Moves</t>
        </is>
      </c>
    </row>
    <row r="301">
      <c r="E301" s="58" t="inlineStr">
        <is>
          <t>Flamethrower</t>
        </is>
      </c>
      <c r="F301" s="46" t="n"/>
      <c r="G301" s="51" t="inlineStr">
        <is>
          <t>Attract</t>
        </is>
      </c>
      <c r="H301" s="46" t="n"/>
      <c r="I301" s="51" t="inlineStr">
        <is>
          <t>Attract</t>
        </is>
      </c>
      <c r="J301" s="46" t="n"/>
      <c r="K301" s="58" t="inlineStr">
        <is>
          <t>Sunny Day</t>
        </is>
      </c>
      <c r="L301" s="46" t="n"/>
      <c r="M301" s="58" t="inlineStr">
        <is>
          <t>Sunny Day</t>
        </is>
      </c>
      <c r="N301" s="46" t="n"/>
    </row>
    <row r="302">
      <c r="E302" s="51" t="inlineStr">
        <is>
          <t>Roar</t>
        </is>
      </c>
      <c r="F302" s="46" t="n"/>
      <c r="G302" s="63" t="inlineStr">
        <is>
          <t>Light Screen</t>
        </is>
      </c>
      <c r="H302" s="46" t="n"/>
      <c r="I302" s="59" t="inlineStr">
        <is>
          <t>Solar Beam</t>
        </is>
      </c>
      <c r="J302" s="46" t="n"/>
      <c r="K302" s="53" t="inlineStr">
        <is>
          <t>Earthquake</t>
        </is>
      </c>
      <c r="L302" s="46" t="n"/>
      <c r="M302" s="51" t="inlineStr">
        <is>
          <t>Explosion</t>
        </is>
      </c>
      <c r="N302" s="46" t="n"/>
    </row>
    <row r="303">
      <c r="E303" s="58" t="inlineStr">
        <is>
          <t>Sunny Day</t>
        </is>
      </c>
      <c r="F303" s="46" t="n"/>
      <c r="G303" s="62" t="inlineStr">
        <is>
          <t>Rock Slide</t>
        </is>
      </c>
      <c r="H303" s="46" t="n"/>
      <c r="I303" s="60" t="inlineStr">
        <is>
          <t>Bounce</t>
        </is>
      </c>
      <c r="J303" s="46" t="n"/>
      <c r="K303" s="51" t="inlineStr">
        <is>
          <t>Attract</t>
        </is>
      </c>
      <c r="L303" s="46" t="n"/>
      <c r="M303" s="51" t="inlineStr">
        <is>
          <t>Attract</t>
        </is>
      </c>
      <c r="N303" s="46" t="n"/>
    </row>
    <row r="305" ht="20" customHeight="1">
      <c r="B305" s="40" t="inlineStr">
        <is>
          <t>Leader</t>
        </is>
      </c>
      <c r="C305" s="41" t="n"/>
      <c r="D305" s="41" t="n"/>
      <c r="E305" s="42" t="inlineStr">
        <is>
          <t>Leader Flannery (Rematch 3)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IFERROR(_xlfn.IMAGE("https://play.pokemonshowdown.com/sprites/gen5/houndour.png"),"")</f>
        <v/>
      </c>
      <c r="G306" s="43">
        <f>IFERROR(_xlfn.IMAGE("https://play.pokemonshowdown.com/sprites/gen5/growlithe.png"),"")</f>
        <v/>
      </c>
      <c r="I306" s="43">
        <f>IFERROR(_xlfn.IMAGE("https://play.pokemonshowdown.com/sprites/gen5/magcargo.png"),"")</f>
        <v/>
      </c>
      <c r="K306" s="43">
        <f>IFERROR(_xlfn.IMAGE("https://play.pokemonshowdown.com/sprites/gen5/rapidash.png"),"")</f>
        <v/>
      </c>
      <c r="M306" s="43">
        <f>IFERROR(_xlfn.IMAGE("https://play.pokemonshowdown.com/sprites/gen5/camerupt.png"),"")</f>
        <v/>
      </c>
      <c r="O306" s="43">
        <f>IFERROR(_xlfn.IMAGE("https://play.pokemonshowdown.com/sprites/gen5/torkoal.png"),"")</f>
        <v/>
      </c>
      <c r="Q306" s="44" t="inlineStr">
        <is>
          <t>DOUBLE BATTLE
Items: Full Restore / Full Restore / Full Restore</t>
        </is>
      </c>
    </row>
    <row r="307">
      <c r="E307" s="45" t="inlineStr">
        <is>
          <t>Lv 46 Houndour</t>
        </is>
      </c>
      <c r="F307" s="46" t="n"/>
      <c r="G307" s="45" t="inlineStr">
        <is>
          <t>Lv 46 Growlithe</t>
        </is>
      </c>
      <c r="H307" s="46" t="n"/>
      <c r="I307" s="45" t="inlineStr">
        <is>
          <t>Lv 48 Magcargo</t>
        </is>
      </c>
      <c r="J307" s="46" t="n"/>
      <c r="K307" s="45" t="inlineStr">
        <is>
          <t>Lv 46 Rapidash</t>
        </is>
      </c>
      <c r="L307" s="46" t="n"/>
      <c r="M307" s="45" t="inlineStr">
        <is>
          <t>Lv 48 Camerupt</t>
        </is>
      </c>
      <c r="N307" s="46" t="n"/>
      <c r="O307" s="45" t="inlineStr">
        <is>
          <t>Lv 50 Torkoal</t>
        </is>
      </c>
      <c r="P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Solar Power</t>
        </is>
      </c>
      <c r="G308" s="48" t="inlineStr">
        <is>
          <t>Modest</t>
        </is>
      </c>
      <c r="H308" s="48" t="inlineStr">
        <is>
          <t>Intimidate</t>
        </is>
      </c>
      <c r="I308" s="48" t="inlineStr">
        <is>
          <t>Rash</t>
        </is>
      </c>
      <c r="J308" s="48" t="inlineStr">
        <is>
          <t>Magma Armor</t>
        </is>
      </c>
      <c r="K308" s="48" t="inlineStr">
        <is>
          <t>Hasty</t>
        </is>
      </c>
      <c r="L308" s="48" t="inlineStr">
        <is>
          <t>Reckless</t>
        </is>
      </c>
      <c r="M308" s="48" t="inlineStr">
        <is>
          <t>Mild</t>
        </is>
      </c>
      <c r="N308" s="48" t="inlineStr">
        <is>
          <t>Magma Armor</t>
        </is>
      </c>
      <c r="O308" s="48" t="inlineStr">
        <is>
          <t>Naughty</t>
        </is>
      </c>
      <c r="P308" s="48" t="inlineStr">
        <is>
          <t>White Smoke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G309" s="49" t="inlineStr">
        <is>
          <t>(None)</t>
        </is>
      </c>
      <c r="H309" s="46" t="n"/>
      <c r="I309" s="49" t="inlineStr">
        <is>
          <t>White Herb</t>
        </is>
      </c>
      <c r="J309" s="46" t="n"/>
      <c r="K309" s="49" t="inlineStr">
        <is>
          <t>(None)</t>
        </is>
      </c>
      <c r="L309" s="46" t="n"/>
      <c r="M309" s="49" t="inlineStr">
        <is>
          <t>White Herb</t>
        </is>
      </c>
      <c r="N309" s="46" t="n"/>
      <c r="O309" s="49" t="inlineStr">
        <is>
          <t>White Herb</t>
        </is>
      </c>
      <c r="P309" s="46" t="n"/>
      <c r="Q309" s="47" t="inlineStr">
        <is>
          <t>Item</t>
        </is>
      </c>
    </row>
    <row r="310">
      <c r="B310" s="44" t="inlineStr">
        <is>
          <t>Smart Trainer</t>
        </is>
      </c>
      <c r="E310" s="51" t="inlineStr">
        <is>
          <t>Roar</t>
        </is>
      </c>
      <c r="F310" s="46" t="n"/>
      <c r="G310" s="51" t="inlineStr">
        <is>
          <t>Helping Hand</t>
        </is>
      </c>
      <c r="H310" s="46" t="n"/>
      <c r="I310" s="58" t="inlineStr">
        <is>
          <t>Overheat</t>
        </is>
      </c>
      <c r="J310" s="46" t="n"/>
      <c r="K310" s="58" t="inlineStr">
        <is>
          <t>Flamethrower</t>
        </is>
      </c>
      <c r="L310" s="46" t="n"/>
      <c r="M310" s="58" t="inlineStr">
        <is>
          <t>Overheat</t>
        </is>
      </c>
      <c r="N310" s="46" t="n"/>
      <c r="O310" s="58" t="inlineStr">
        <is>
          <t>Overheat</t>
        </is>
      </c>
      <c r="P310" s="46" t="n"/>
      <c r="Q310" s="47" t="inlineStr">
        <is>
          <t>Moves</t>
        </is>
      </c>
    </row>
    <row r="311">
      <c r="E311" s="59" t="inlineStr">
        <is>
          <t>Solar Beam</t>
        </is>
      </c>
      <c r="F311" s="46" t="n"/>
      <c r="G311" s="58" t="inlineStr">
        <is>
          <t>Flamethrower</t>
        </is>
      </c>
      <c r="H311" s="46" t="n"/>
      <c r="I311" s="51" t="inlineStr">
        <is>
          <t>Attract</t>
        </is>
      </c>
      <c r="J311" s="46" t="n"/>
      <c r="K311" s="51" t="inlineStr">
        <is>
          <t>Attract</t>
        </is>
      </c>
      <c r="L311" s="46" t="n"/>
      <c r="M311" s="58" t="inlineStr">
        <is>
          <t>Sunny Day</t>
        </is>
      </c>
      <c r="N311" s="46" t="n"/>
      <c r="O311" s="58" t="inlineStr">
        <is>
          <t>Sunny Day</t>
        </is>
      </c>
      <c r="P311" s="46" t="n"/>
    </row>
    <row r="312">
      <c r="E312" s="50" t="inlineStr">
        <is>
          <t>Taunt</t>
        </is>
      </c>
      <c r="F312" s="46" t="n"/>
      <c r="G312" s="58" t="inlineStr">
        <is>
          <t>Sunny Day</t>
        </is>
      </c>
      <c r="H312" s="46" t="n"/>
      <c r="I312" s="63" t="inlineStr">
        <is>
          <t>Light Screen</t>
        </is>
      </c>
      <c r="J312" s="46" t="n"/>
      <c r="K312" s="59" t="inlineStr">
        <is>
          <t>Solar Beam</t>
        </is>
      </c>
      <c r="L312" s="46" t="n"/>
      <c r="M312" s="53" t="inlineStr">
        <is>
          <t>Earthquake</t>
        </is>
      </c>
      <c r="N312" s="46" t="n"/>
      <c r="O312" s="51" t="inlineStr">
        <is>
          <t>Explosion</t>
        </is>
      </c>
      <c r="P312" s="46" t="n"/>
    </row>
    <row r="313">
      <c r="E313" s="58" t="inlineStr">
        <is>
          <t>Sunny Day</t>
        </is>
      </c>
      <c r="F313" s="46" t="n"/>
      <c r="G313" s="51" t="inlineStr">
        <is>
          <t>Roar</t>
        </is>
      </c>
      <c r="H313" s="46" t="n"/>
      <c r="I313" s="62" t="inlineStr">
        <is>
          <t>Rock Slide</t>
        </is>
      </c>
      <c r="J313" s="46" t="n"/>
      <c r="K313" s="60" t="inlineStr">
        <is>
          <t>Bounce</t>
        </is>
      </c>
      <c r="L313" s="46" t="n"/>
      <c r="M313" s="51" t="inlineStr">
        <is>
          <t>Attract</t>
        </is>
      </c>
      <c r="N313" s="46" t="n"/>
      <c r="O313" s="51" t="inlineStr">
        <is>
          <t>Attract</t>
        </is>
      </c>
      <c r="P313" s="46" t="n"/>
    </row>
    <row r="315" ht="20" customHeight="1">
      <c r="B315" s="40" t="inlineStr">
        <is>
          <t>Leader</t>
        </is>
      </c>
      <c r="C315" s="41" t="n"/>
      <c r="D315" s="41" t="n"/>
      <c r="E315" s="42" t="inlineStr">
        <is>
          <t>Leader Flannery (Rematch 4)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IFERROR(_xlfn.IMAGE("https://play.pokemonshowdown.com/sprites/gen5/arcanine.png"),"")</f>
        <v/>
      </c>
      <c r="G316" s="43">
        <f>IFERROR(_xlfn.IMAGE("https://play.pokemonshowdown.com/sprites/gen5/magcargo.png"),"")</f>
        <v/>
      </c>
      <c r="I316" s="43">
        <f>IFERROR(_xlfn.IMAGE("https://play.pokemonshowdown.com/sprites/gen5/houndoom.png"),"")</f>
        <v/>
      </c>
      <c r="K316" s="43">
        <f>IFERROR(_xlfn.IMAGE("https://play.pokemonshowdown.com/sprites/gen5/rapidash.png"),"")</f>
        <v/>
      </c>
      <c r="M316" s="43">
        <f>IFERROR(_xlfn.IMAGE("https://play.pokemonshowdown.com/sprites/gen5/camerupt.png"),"")</f>
        <v/>
      </c>
      <c r="O316" s="43">
        <f>IFERROR(_xlfn.IMAGE("https://play.pokemonshowdown.com/sprites/gen5/torkoal.png"),"")</f>
        <v/>
      </c>
      <c r="Q316" s="44" t="inlineStr">
        <is>
          <t>DOUBLE BATTLE
Items: Full Restore / Full Restore / Full Restore</t>
        </is>
      </c>
    </row>
    <row r="317">
      <c r="E317" s="45" t="inlineStr">
        <is>
          <t>Lv 51 Arcanine</t>
        </is>
      </c>
      <c r="F317" s="46" t="n"/>
      <c r="G317" s="45" t="inlineStr">
        <is>
          <t>Lv 53 Magcargo</t>
        </is>
      </c>
      <c r="H317" s="46" t="n"/>
      <c r="I317" s="45" t="inlineStr">
        <is>
          <t>Lv 51 Houndoom</t>
        </is>
      </c>
      <c r="J317" s="46" t="n"/>
      <c r="K317" s="45" t="inlineStr">
        <is>
          <t>Lv 51 Rapidash</t>
        </is>
      </c>
      <c r="L317" s="46" t="n"/>
      <c r="M317" s="45" t="inlineStr">
        <is>
          <t>Lv 53 Camerupt</t>
        </is>
      </c>
      <c r="N317" s="46" t="n"/>
      <c r="O317" s="45" t="inlineStr">
        <is>
          <t>Lv 55 Torkoal</t>
        </is>
      </c>
      <c r="P317" s="46" t="n"/>
      <c r="Q317" s="47" t="inlineStr">
        <is>
          <t>Pokémon</t>
        </is>
      </c>
    </row>
    <row r="318">
      <c r="E318" s="48" t="inlineStr">
        <is>
          <t>Timid</t>
        </is>
      </c>
      <c r="F318" s="48" t="inlineStr">
        <is>
          <t>Intimidate</t>
        </is>
      </c>
      <c r="G318" s="48" t="inlineStr">
        <is>
          <t>Rash</t>
        </is>
      </c>
      <c r="H318" s="48" t="inlineStr">
        <is>
          <t>Magma Armor</t>
        </is>
      </c>
      <c r="I318" s="48" t="inlineStr">
        <is>
          <t>Timid</t>
        </is>
      </c>
      <c r="J318" s="48" t="inlineStr">
        <is>
          <t>Solar Power</t>
        </is>
      </c>
      <c r="K318" s="48" t="inlineStr">
        <is>
          <t>Hasty</t>
        </is>
      </c>
      <c r="L318" s="48" t="inlineStr">
        <is>
          <t>Reckless</t>
        </is>
      </c>
      <c r="M318" s="48" t="inlineStr">
        <is>
          <t>Mild</t>
        </is>
      </c>
      <c r="N318" s="48" t="inlineStr">
        <is>
          <t>Magma Armor</t>
        </is>
      </c>
      <c r="O318" s="48" t="inlineStr">
        <is>
          <t>Naughty</t>
        </is>
      </c>
      <c r="P318" s="48" t="inlineStr">
        <is>
          <t>White Smoke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G319" s="49" t="inlineStr">
        <is>
          <t>White Herb</t>
        </is>
      </c>
      <c r="H319" s="46" t="n"/>
      <c r="I319" s="49" t="inlineStr">
        <is>
          <t>(None)</t>
        </is>
      </c>
      <c r="J319" s="46" t="n"/>
      <c r="K319" s="49" t="inlineStr">
        <is>
          <t>(None)</t>
        </is>
      </c>
      <c r="L319" s="46" t="n"/>
      <c r="M319" s="49" t="inlineStr">
        <is>
          <t>White Herb</t>
        </is>
      </c>
      <c r="N319" s="46" t="n"/>
      <c r="O319" s="49" t="inlineStr">
        <is>
          <t>White Herb</t>
        </is>
      </c>
      <c r="P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Helping Hand</t>
        </is>
      </c>
      <c r="F320" s="46" t="n"/>
      <c r="G320" s="58" t="inlineStr">
        <is>
          <t>Overheat</t>
        </is>
      </c>
      <c r="H320" s="46" t="n"/>
      <c r="I320" s="51" t="inlineStr">
        <is>
          <t>Roar</t>
        </is>
      </c>
      <c r="J320" s="46" t="n"/>
      <c r="K320" s="58" t="inlineStr">
        <is>
          <t>Flamethrower</t>
        </is>
      </c>
      <c r="L320" s="46" t="n"/>
      <c r="M320" s="58" t="inlineStr">
        <is>
          <t>Overheat</t>
        </is>
      </c>
      <c r="N320" s="46" t="n"/>
      <c r="O320" s="58" t="inlineStr">
        <is>
          <t>Overheat</t>
        </is>
      </c>
      <c r="P320" s="46" t="n"/>
      <c r="Q320" s="47" t="inlineStr">
        <is>
          <t>Moves</t>
        </is>
      </c>
    </row>
    <row r="321">
      <c r="E321" s="58" t="inlineStr">
        <is>
          <t>Flamethrower</t>
        </is>
      </c>
      <c r="F321" s="46" t="n"/>
      <c r="G321" s="51" t="inlineStr">
        <is>
          <t>Attract</t>
        </is>
      </c>
      <c r="H321" s="46" t="n"/>
      <c r="I321" s="59" t="inlineStr">
        <is>
          <t>Solar Beam</t>
        </is>
      </c>
      <c r="J321" s="46" t="n"/>
      <c r="K321" s="51" t="inlineStr">
        <is>
          <t>Attract</t>
        </is>
      </c>
      <c r="L321" s="46" t="n"/>
      <c r="M321" s="58" t="inlineStr">
        <is>
          <t>Sunny Day</t>
        </is>
      </c>
      <c r="N321" s="46" t="n"/>
      <c r="O321" s="58" t="inlineStr">
        <is>
          <t>Sunny Day</t>
        </is>
      </c>
      <c r="P321" s="46" t="n"/>
    </row>
    <row r="322">
      <c r="E322" s="58" t="inlineStr">
        <is>
          <t>Sunny Day</t>
        </is>
      </c>
      <c r="F322" s="46" t="n"/>
      <c r="G322" s="63" t="inlineStr">
        <is>
          <t>Light Screen</t>
        </is>
      </c>
      <c r="H322" s="46" t="n"/>
      <c r="I322" s="50" t="inlineStr">
        <is>
          <t>Taunt</t>
        </is>
      </c>
      <c r="J322" s="46" t="n"/>
      <c r="K322" s="59" t="inlineStr">
        <is>
          <t>Solar Beam</t>
        </is>
      </c>
      <c r="L322" s="46" t="n"/>
      <c r="M322" s="53" t="inlineStr">
        <is>
          <t>Earthquake</t>
        </is>
      </c>
      <c r="N322" s="46" t="n"/>
      <c r="O322" s="51" t="inlineStr">
        <is>
          <t>Explosion</t>
        </is>
      </c>
      <c r="P322" s="46" t="n"/>
    </row>
    <row r="323">
      <c r="E323" s="51" t="inlineStr">
        <is>
          <t>Roar</t>
        </is>
      </c>
      <c r="F323" s="46" t="n"/>
      <c r="G323" s="62" t="inlineStr">
        <is>
          <t>Rock Slide</t>
        </is>
      </c>
      <c r="H323" s="46" t="n"/>
      <c r="I323" s="58" t="inlineStr">
        <is>
          <t>Sunny Day</t>
        </is>
      </c>
      <c r="J323" s="46" t="n"/>
      <c r="K323" s="60" t="inlineStr">
        <is>
          <t>Bounce</t>
        </is>
      </c>
      <c r="L323" s="46" t="n"/>
      <c r="M323" s="51" t="inlineStr">
        <is>
          <t>Attract</t>
        </is>
      </c>
      <c r="N323" s="46" t="n"/>
      <c r="O323" s="51" t="inlineStr">
        <is>
          <t>Attract</t>
        </is>
      </c>
      <c r="P323" s="46" t="n"/>
    </row>
    <row r="325" ht="20" customHeight="1">
      <c r="B325" s="40" t="inlineStr">
        <is>
          <t>Leader</t>
        </is>
      </c>
      <c r="C325" s="41" t="n"/>
      <c r="D325" s="41" t="n"/>
      <c r="E325" s="42" t="inlineStr">
        <is>
          <t>Leader Juan (Rematch 1)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IFERROR(_xlfn.IMAGE("https://play.pokemonshowdown.com/sprites/gen5/poliwag.png"),"")</f>
        <v/>
      </c>
      <c r="G326" s="43">
        <f>IFERROR(_xlfn.IMAGE("https://play.pokemonshowdown.com/sprites/gen5/whiscash.png"),"")</f>
        <v/>
      </c>
      <c r="I326" s="43">
        <f>IFERROR(_xlfn.IMAGE("https://play.pokemonshowdown.com/sprites/gen5/walrein.png"),"")</f>
        <v/>
      </c>
      <c r="K326" s="43">
        <f>IFERROR(_xlfn.IMAGE("https://play.pokemonshowdown.com/sprites/gen5/crawdaunt.png"),"")</f>
        <v/>
      </c>
      <c r="M326" s="43">
        <f>IFERROR(_xlfn.IMAGE("https://play.pokemonshowdown.com/sprites/gen5/kingdra.png"),"")</f>
        <v/>
      </c>
      <c r="Q326" s="44" t="inlineStr">
        <is>
          <t>DOUBLE BATTLE
Items: Full Restore / Full Restore / Full Restore</t>
        </is>
      </c>
    </row>
    <row r="327">
      <c r="E327" s="45" t="inlineStr">
        <is>
          <t>Lv 46 Poliwag</t>
        </is>
      </c>
      <c r="F327" s="46" t="n"/>
      <c r="G327" s="45" t="inlineStr">
        <is>
          <t>Lv 46 Whiscash</t>
        </is>
      </c>
      <c r="H327" s="46" t="n"/>
      <c r="I327" s="45" t="inlineStr">
        <is>
          <t>Lv 48 Walrein</t>
        </is>
      </c>
      <c r="J327" s="46" t="n"/>
      <c r="K327" s="45" t="inlineStr">
        <is>
          <t>Lv 48 Crawdaunt</t>
        </is>
      </c>
      <c r="L327" s="46" t="n"/>
      <c r="M327" s="45" t="inlineStr">
        <is>
          <t>Lv 51 Kingdra</t>
        </is>
      </c>
      <c r="N327" s="46" t="n"/>
      <c r="Q327" s="47" t="inlineStr">
        <is>
          <t>Pokémon</t>
        </is>
      </c>
    </row>
    <row r="328">
      <c r="E328" s="48" t="inlineStr">
        <is>
          <t>Bold</t>
        </is>
      </c>
      <c r="F328" s="48" t="inlineStr">
        <is>
          <t>Swift Swim</t>
        </is>
      </c>
      <c r="G328" s="48" t="inlineStr">
        <is>
          <t>Modest</t>
        </is>
      </c>
      <c r="H328" s="48" t="inlineStr">
        <is>
          <t>Hydration</t>
        </is>
      </c>
      <c r="I328" s="48" t="inlineStr">
        <is>
          <t>Naughty</t>
        </is>
      </c>
      <c r="J328" s="48" t="inlineStr">
        <is>
          <t>Filter</t>
        </is>
      </c>
      <c r="K328" s="48" t="inlineStr">
        <is>
          <t>Adamant</t>
        </is>
      </c>
      <c r="L328" s="48" t="inlineStr">
        <is>
          <t>Adaptability</t>
        </is>
      </c>
      <c r="M328" s="48" t="inlineStr">
        <is>
          <t>Modest</t>
        </is>
      </c>
      <c r="N328" s="48" t="inlineStr">
        <is>
          <t>Swift Swim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G329" s="49" t="inlineStr">
        <is>
          <t>(None)</t>
        </is>
      </c>
      <c r="H329" s="46" t="n"/>
      <c r="I329" s="49" t="inlineStr">
        <is>
          <t>(None)</t>
        </is>
      </c>
      <c r="J329" s="46" t="n"/>
      <c r="K329" s="49" t="inlineStr">
        <is>
          <t>Chesto Berry</t>
        </is>
      </c>
      <c r="L329" s="46" t="n"/>
      <c r="M329" s="49" t="inlineStr">
        <is>
          <t>Chesto Berry</t>
        </is>
      </c>
      <c r="N329" s="46" t="n"/>
      <c r="Q329" s="47" t="inlineStr">
        <is>
          <t>Item</t>
        </is>
      </c>
    </row>
    <row r="330">
      <c r="B330" s="44" t="inlineStr">
        <is>
          <t>Smart Trainer</t>
        </is>
      </c>
      <c r="E330" s="63" t="inlineStr">
        <is>
          <t>Hypnosis</t>
        </is>
      </c>
      <c r="F330" s="46" t="n"/>
      <c r="G330" s="61" t="inlineStr">
        <is>
          <t>Rain Dance</t>
        </is>
      </c>
      <c r="H330" s="46" t="n"/>
      <c r="I330" s="61" t="inlineStr">
        <is>
          <t>Water Pulse</t>
        </is>
      </c>
      <c r="J330" s="46" t="n"/>
      <c r="K330" s="63" t="inlineStr">
        <is>
          <t>Rest</t>
        </is>
      </c>
      <c r="L330" s="46" t="n"/>
      <c r="M330" s="61" t="inlineStr">
        <is>
          <t>Water Pulse</t>
        </is>
      </c>
      <c r="N330" s="46" t="n"/>
      <c r="Q330" s="47" t="inlineStr">
        <is>
          <t>Moves</t>
        </is>
      </c>
    </row>
    <row r="331">
      <c r="E331" s="61" t="inlineStr">
        <is>
          <t>Rain Dance</t>
        </is>
      </c>
      <c r="F331" s="46" t="n"/>
      <c r="G331" s="61" t="inlineStr">
        <is>
          <t>Water Pulse</t>
        </is>
      </c>
      <c r="H331" s="46" t="n"/>
      <c r="I331" s="51" t="inlineStr">
        <is>
          <t>Body Slam</t>
        </is>
      </c>
      <c r="J331" s="46" t="n"/>
      <c r="K331" s="61" t="inlineStr">
        <is>
          <t>Crabhammer</t>
        </is>
      </c>
      <c r="L331" s="46" t="n"/>
      <c r="M331" s="51" t="inlineStr">
        <is>
          <t>Double Team</t>
        </is>
      </c>
      <c r="N331" s="46" t="n"/>
    </row>
    <row r="332">
      <c r="E332" s="51" t="inlineStr">
        <is>
          <t>Protect</t>
        </is>
      </c>
      <c r="F332" s="46" t="n"/>
      <c r="G332" s="51" t="inlineStr">
        <is>
          <t>Double Team</t>
        </is>
      </c>
      <c r="H332" s="46" t="n"/>
      <c r="I332" s="51" t="inlineStr">
        <is>
          <t>Protect</t>
        </is>
      </c>
      <c r="J332" s="46" t="n"/>
      <c r="K332" s="50" t="inlineStr">
        <is>
          <t>Taunt</t>
        </is>
      </c>
      <c r="L332" s="46" t="n"/>
      <c r="M332" s="64" t="inlineStr">
        <is>
          <t>Ice Beam</t>
        </is>
      </c>
      <c r="N332" s="46" t="n"/>
    </row>
    <row r="333">
      <c r="E333" s="61" t="inlineStr">
        <is>
          <t>Hydro Pump</t>
        </is>
      </c>
      <c r="F333" s="46" t="n"/>
      <c r="G333" s="53" t="inlineStr">
        <is>
          <t>Fissure</t>
        </is>
      </c>
      <c r="H333" s="46" t="n"/>
      <c r="I333" s="64" t="inlineStr">
        <is>
          <t>Ice Beam</t>
        </is>
      </c>
      <c r="J333" s="46" t="n"/>
      <c r="K333" s="51" t="inlineStr">
        <is>
          <t>Double Team</t>
        </is>
      </c>
      <c r="L333" s="46" t="n"/>
      <c r="M333" s="63" t="inlineStr">
        <is>
          <t>Rest</t>
        </is>
      </c>
      <c r="N333" s="46" t="n"/>
    </row>
    <row r="335" ht="20" customHeight="1">
      <c r="B335" s="40" t="inlineStr">
        <is>
          <t>Leader</t>
        </is>
      </c>
      <c r="C335" s="41" t="n"/>
      <c r="D335" s="41" t="n"/>
      <c r="E335" s="42" t="inlineStr">
        <is>
          <t>Leader Juan (Rematch 2)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IFERROR(_xlfn.IMAGE("https://play.pokemonshowdown.com/sprites/gen5/poliwhirl.png"),"")</f>
        <v/>
      </c>
      <c r="G336" s="43">
        <f>IFERROR(_xlfn.IMAGE("https://play.pokemonshowdown.com/sprites/gen5/whiscash.png"),"")</f>
        <v/>
      </c>
      <c r="I336" s="43">
        <f>IFERROR(_xlfn.IMAGE("https://play.pokemonshowdown.com/sprites/gen5/walrein.png"),"")</f>
        <v/>
      </c>
      <c r="K336" s="43">
        <f>IFERROR(_xlfn.IMAGE("https://play.pokemonshowdown.com/sprites/gen5/crawdaunt.png"),"")</f>
        <v/>
      </c>
      <c r="M336" s="43">
        <f>IFERROR(_xlfn.IMAGE("https://play.pokemonshowdown.com/sprites/gen5/kingdra.png"),"")</f>
        <v/>
      </c>
      <c r="Q336" s="44" t="inlineStr">
        <is>
          <t>DOUBLE BATTLE
Items: Full Restore / Full Restore / Full Restore</t>
        </is>
      </c>
    </row>
    <row r="337">
      <c r="E337" s="45" t="inlineStr">
        <is>
          <t>Lv 50 Poliwhirl</t>
        </is>
      </c>
      <c r="F337" s="46" t="n"/>
      <c r="G337" s="45" t="inlineStr">
        <is>
          <t>Lv 51 Whiscash</t>
        </is>
      </c>
      <c r="H337" s="46" t="n"/>
      <c r="I337" s="45" t="inlineStr">
        <is>
          <t>Lv 53 Walrein</t>
        </is>
      </c>
      <c r="J337" s="46" t="n"/>
      <c r="K337" s="45" t="inlineStr">
        <is>
          <t>Lv 53 Crawdaunt</t>
        </is>
      </c>
      <c r="L337" s="46" t="n"/>
      <c r="M337" s="45" t="inlineStr">
        <is>
          <t>Lv 56 Kingdra</t>
        </is>
      </c>
      <c r="N337" s="46" t="n"/>
      <c r="Q337" s="47" t="inlineStr">
        <is>
          <t>Pokémon</t>
        </is>
      </c>
    </row>
    <row r="338">
      <c r="E338" s="48" t="inlineStr">
        <is>
          <t>Bold</t>
        </is>
      </c>
      <c r="F338" s="48" t="inlineStr">
        <is>
          <t>Swift Swim</t>
        </is>
      </c>
      <c r="G338" s="48" t="inlineStr">
        <is>
          <t>Modest</t>
        </is>
      </c>
      <c r="H338" s="48" t="inlineStr">
        <is>
          <t>Hydration</t>
        </is>
      </c>
      <c r="I338" s="48" t="inlineStr">
        <is>
          <t>Naughty</t>
        </is>
      </c>
      <c r="J338" s="48" t="inlineStr">
        <is>
          <t>Filter</t>
        </is>
      </c>
      <c r="K338" s="48" t="inlineStr">
        <is>
          <t>Impish</t>
        </is>
      </c>
      <c r="L338" s="48" t="inlineStr">
        <is>
          <t>Adaptability</t>
        </is>
      </c>
      <c r="M338" s="48" t="inlineStr">
        <is>
          <t>Modest</t>
        </is>
      </c>
      <c r="N338" s="48" t="inlineStr">
        <is>
          <t>Swift Swim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G339" s="49" t="inlineStr">
        <is>
          <t>(None)</t>
        </is>
      </c>
      <c r="H339" s="46" t="n"/>
      <c r="I339" s="49" t="inlineStr">
        <is>
          <t>(None)</t>
        </is>
      </c>
      <c r="J339" s="46" t="n"/>
      <c r="K339" s="49" t="inlineStr">
        <is>
          <t>Chesto Berry</t>
        </is>
      </c>
      <c r="L339" s="46" t="n"/>
      <c r="M339" s="49" t="inlineStr">
        <is>
          <t>Chesto Berry</t>
        </is>
      </c>
      <c r="N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Hypnosis</t>
        </is>
      </c>
      <c r="F340" s="46" t="n"/>
      <c r="G340" s="61" t="inlineStr">
        <is>
          <t>Rain Dance</t>
        </is>
      </c>
      <c r="H340" s="46" t="n"/>
      <c r="I340" s="61" t="inlineStr">
        <is>
          <t>Water Pulse</t>
        </is>
      </c>
      <c r="J340" s="46" t="n"/>
      <c r="K340" s="63" t="inlineStr">
        <is>
          <t>Rest</t>
        </is>
      </c>
      <c r="L340" s="46" t="n"/>
      <c r="M340" s="61" t="inlineStr">
        <is>
          <t>Water Pulse</t>
        </is>
      </c>
      <c r="N340" s="46" t="n"/>
      <c r="Q340" s="47" t="inlineStr">
        <is>
          <t>Moves</t>
        </is>
      </c>
    </row>
    <row r="341">
      <c r="E341" s="61" t="inlineStr">
        <is>
          <t>Rain Dance</t>
        </is>
      </c>
      <c r="F341" s="46" t="n"/>
      <c r="G341" s="61" t="inlineStr">
        <is>
          <t>Water Pulse</t>
        </is>
      </c>
      <c r="H341" s="46" t="n"/>
      <c r="I341" s="51" t="inlineStr">
        <is>
          <t>Body Slam</t>
        </is>
      </c>
      <c r="J341" s="46" t="n"/>
      <c r="K341" s="51" t="inlineStr">
        <is>
          <t>Guillotine</t>
        </is>
      </c>
      <c r="L341" s="46" t="n"/>
      <c r="M341" s="51" t="inlineStr">
        <is>
          <t>Double Team</t>
        </is>
      </c>
      <c r="N341" s="46" t="n"/>
    </row>
    <row r="342">
      <c r="E342" s="51" t="inlineStr">
        <is>
          <t>Protect</t>
        </is>
      </c>
      <c r="F342" s="46" t="n"/>
      <c r="G342" s="51" t="inlineStr">
        <is>
          <t>Double Team</t>
        </is>
      </c>
      <c r="H342" s="46" t="n"/>
      <c r="I342" s="51" t="inlineStr">
        <is>
          <t>Protect</t>
        </is>
      </c>
      <c r="J342" s="46" t="n"/>
      <c r="K342" s="50" t="inlineStr">
        <is>
          <t>Taunt</t>
        </is>
      </c>
      <c r="L342" s="46" t="n"/>
      <c r="M342" s="64" t="inlineStr">
        <is>
          <t>Ice Beam</t>
        </is>
      </c>
      <c r="N342" s="46" t="n"/>
    </row>
    <row r="343">
      <c r="E343" s="61" t="inlineStr">
        <is>
          <t>Hydro Pump</t>
        </is>
      </c>
      <c r="F343" s="46" t="n"/>
      <c r="G343" s="53" t="inlineStr">
        <is>
          <t>Fissure</t>
        </is>
      </c>
      <c r="H343" s="46" t="n"/>
      <c r="I343" s="64" t="inlineStr">
        <is>
          <t>Ice Beam</t>
        </is>
      </c>
      <c r="J343" s="46" t="n"/>
      <c r="K343" s="51" t="inlineStr">
        <is>
          <t>Double Team</t>
        </is>
      </c>
      <c r="L343" s="46" t="n"/>
      <c r="M343" s="63" t="inlineStr">
        <is>
          <t>Rest</t>
        </is>
      </c>
      <c r="N343" s="46" t="n"/>
    </row>
    <row r="345" ht="20" customHeight="1">
      <c r="B345" s="40" t="inlineStr">
        <is>
          <t>Leader</t>
        </is>
      </c>
      <c r="C345" s="41" t="n"/>
      <c r="D345" s="41" t="n"/>
      <c r="E345" s="42" t="inlineStr">
        <is>
          <t>Leader Juan (Rematch 3)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IFERROR(_xlfn.IMAGE("https://play.pokemonshowdown.com/sprites/gen5/lapras.png"),"")</f>
        <v/>
      </c>
      <c r="G346" s="43">
        <f>IFERROR(_xlfn.IMAGE("https://play.pokemonshowdown.com/sprites/gen5/whiscash.png"),"")</f>
        <v/>
      </c>
      <c r="I346" s="43">
        <f>IFERROR(_xlfn.IMAGE("https://play.pokemonshowdown.com/sprites/gen5/poliwhirl.png"),"")</f>
        <v/>
      </c>
      <c r="K346" s="43">
        <f>IFERROR(_xlfn.IMAGE("https://play.pokemonshowdown.com/sprites/gen5/walrein.png"),"")</f>
        <v/>
      </c>
      <c r="M346" s="43">
        <f>IFERROR(_xlfn.IMAGE("https://play.pokemonshowdown.com/sprites/gen5/crawdaunt.png"),"")</f>
        <v/>
      </c>
      <c r="O346" s="43">
        <f>IFERROR(_xlfn.IMAGE("https://play.pokemonshowdown.com/sprites/gen5/kingdra.png"),"")</f>
        <v/>
      </c>
      <c r="Q346" s="44" t="inlineStr">
        <is>
          <t>DOUBLE BATTLE
Items: Full Restore / Full Restore / Full Restore</t>
        </is>
      </c>
    </row>
    <row r="347">
      <c r="E347" s="45" t="inlineStr">
        <is>
          <t>Lv 56 Lapras</t>
        </is>
      </c>
      <c r="F347" s="46" t="n"/>
      <c r="G347" s="45" t="inlineStr">
        <is>
          <t>Lv 58 Whiscash</t>
        </is>
      </c>
      <c r="H347" s="46" t="n"/>
      <c r="I347" s="45" t="inlineStr">
        <is>
          <t>Lv 56 Poliwhirl</t>
        </is>
      </c>
      <c r="J347" s="46" t="n"/>
      <c r="K347" s="45" t="inlineStr">
        <is>
          <t>Lv 58 Walrein</t>
        </is>
      </c>
      <c r="L347" s="46" t="n"/>
      <c r="M347" s="45" t="inlineStr">
        <is>
          <t>Lv 58 Crawdaunt</t>
        </is>
      </c>
      <c r="N347" s="46" t="n"/>
      <c r="O347" s="45" t="inlineStr">
        <is>
          <t>Lv 61 Kingdra</t>
        </is>
      </c>
      <c r="P347" s="46" t="n"/>
      <c r="Q347" s="47" t="inlineStr">
        <is>
          <t>Pokémon</t>
        </is>
      </c>
    </row>
    <row r="348">
      <c r="E348" s="48" t="inlineStr">
        <is>
          <t>Modest</t>
        </is>
      </c>
      <c r="F348" s="48" t="inlineStr">
        <is>
          <t>Serene Grace</t>
        </is>
      </c>
      <c r="G348" s="48" t="inlineStr">
        <is>
          <t>Modest</t>
        </is>
      </c>
      <c r="H348" s="48" t="inlineStr">
        <is>
          <t>Hydration</t>
        </is>
      </c>
      <c r="I348" s="48" t="inlineStr">
        <is>
          <t>Bold</t>
        </is>
      </c>
      <c r="J348" s="48" t="inlineStr">
        <is>
          <t>Swift Swim</t>
        </is>
      </c>
      <c r="K348" s="48" t="inlineStr">
        <is>
          <t>Naughty</t>
        </is>
      </c>
      <c r="L348" s="48" t="inlineStr">
        <is>
          <t>Filter</t>
        </is>
      </c>
      <c r="M348" s="48" t="inlineStr">
        <is>
          <t>Impish</t>
        </is>
      </c>
      <c r="N348" s="48" t="inlineStr">
        <is>
          <t>Adaptability</t>
        </is>
      </c>
      <c r="O348" s="48" t="inlineStr">
        <is>
          <t>Modest</t>
        </is>
      </c>
      <c r="P348" s="48" t="inlineStr">
        <is>
          <t>Swift Swim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I349" s="49" t="inlineStr">
        <is>
          <t>(None)</t>
        </is>
      </c>
      <c r="J349" s="46" t="n"/>
      <c r="K349" s="49" t="inlineStr">
        <is>
          <t>(None)</t>
        </is>
      </c>
      <c r="L349" s="46" t="n"/>
      <c r="M349" s="49" t="inlineStr">
        <is>
          <t>Chesto Berry</t>
        </is>
      </c>
      <c r="N349" s="46" t="n"/>
      <c r="O349" s="49" t="inlineStr">
        <is>
          <t>Chesto Berry</t>
        </is>
      </c>
      <c r="P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1" t="inlineStr">
        <is>
          <t>Hydro Pump</t>
        </is>
      </c>
      <c r="F350" s="46" t="n"/>
      <c r="G350" s="61" t="inlineStr">
        <is>
          <t>Rain Dance</t>
        </is>
      </c>
      <c r="H350" s="46" t="n"/>
      <c r="I350" s="63" t="inlineStr">
        <is>
          <t>Hypnosis</t>
        </is>
      </c>
      <c r="J350" s="46" t="n"/>
      <c r="K350" s="61" t="inlineStr">
        <is>
          <t>Water Pulse</t>
        </is>
      </c>
      <c r="L350" s="46" t="n"/>
      <c r="M350" s="63" t="inlineStr">
        <is>
          <t>Rest</t>
        </is>
      </c>
      <c r="N350" s="46" t="n"/>
      <c r="O350" s="61" t="inlineStr">
        <is>
          <t>Water Pulse</t>
        </is>
      </c>
      <c r="P350" s="46" t="n"/>
      <c r="Q350" s="47" t="inlineStr">
        <is>
          <t>Moves</t>
        </is>
      </c>
    </row>
    <row r="351">
      <c r="E351" s="51" t="inlineStr">
        <is>
          <t>Perish Song</t>
        </is>
      </c>
      <c r="F351" s="46" t="n"/>
      <c r="G351" s="61" t="inlineStr">
        <is>
          <t>Water Pulse</t>
        </is>
      </c>
      <c r="H351" s="46" t="n"/>
      <c r="I351" s="61" t="inlineStr">
        <is>
          <t>Rain Dance</t>
        </is>
      </c>
      <c r="J351" s="46" t="n"/>
      <c r="K351" s="51" t="inlineStr">
        <is>
          <t>Body Slam</t>
        </is>
      </c>
      <c r="L351" s="46" t="n"/>
      <c r="M351" s="51" t="inlineStr">
        <is>
          <t>Guillotine</t>
        </is>
      </c>
      <c r="N351" s="46" t="n"/>
      <c r="O351" s="51" t="inlineStr">
        <is>
          <t>Double Team</t>
        </is>
      </c>
      <c r="P351" s="46" t="n"/>
    </row>
    <row r="352">
      <c r="E352" s="64" t="inlineStr">
        <is>
          <t>Ice Beam</t>
        </is>
      </c>
      <c r="F352" s="46" t="n"/>
      <c r="G352" s="51" t="inlineStr">
        <is>
          <t>Double Team</t>
        </is>
      </c>
      <c r="H352" s="46" t="n"/>
      <c r="I352" s="51" t="inlineStr">
        <is>
          <t>Protect</t>
        </is>
      </c>
      <c r="J352" s="46" t="n"/>
      <c r="K352" s="51" t="inlineStr">
        <is>
          <t>Protect</t>
        </is>
      </c>
      <c r="L352" s="46" t="n"/>
      <c r="M352" s="50" t="inlineStr">
        <is>
          <t>Taunt</t>
        </is>
      </c>
      <c r="N352" s="46" t="n"/>
      <c r="O352" s="64" t="inlineStr">
        <is>
          <t>Ice Beam</t>
        </is>
      </c>
      <c r="P352" s="46" t="n"/>
    </row>
    <row r="353">
      <c r="E353" s="67" t="inlineStr">
        <is>
          <t>Confuse Ray</t>
        </is>
      </c>
      <c r="F353" s="46" t="n"/>
      <c r="G353" s="53" t="inlineStr">
        <is>
          <t>Fissure</t>
        </is>
      </c>
      <c r="H353" s="46" t="n"/>
      <c r="I353" s="61" t="inlineStr">
        <is>
          <t>Hydro Pump</t>
        </is>
      </c>
      <c r="J353" s="46" t="n"/>
      <c r="K353" s="64" t="inlineStr">
        <is>
          <t>Ice Beam</t>
        </is>
      </c>
      <c r="L353" s="46" t="n"/>
      <c r="M353" s="51" t="inlineStr">
        <is>
          <t>Double Team</t>
        </is>
      </c>
      <c r="N353" s="46" t="n"/>
      <c r="O353" s="63" t="inlineStr">
        <is>
          <t>Rest</t>
        </is>
      </c>
      <c r="P353" s="46" t="n"/>
    </row>
    <row r="355" ht="20" customHeight="1">
      <c r="B355" s="40" t="inlineStr">
        <is>
          <t>Leader</t>
        </is>
      </c>
      <c r="C355" s="41" t="n"/>
      <c r="D355" s="41" t="n"/>
      <c r="E355" s="42" t="inlineStr">
        <is>
          <t>Leader Juan (Rematch 4)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IFERROR(_xlfn.IMAGE("https://play.pokemonshowdown.com/sprites/gen5/lapras.png"),"")</f>
        <v/>
      </c>
      <c r="G356" s="43">
        <f>IFERROR(_xlfn.IMAGE("https://play.pokemonshowdown.com/sprites/gen5/whiscash.png"),"")</f>
        <v/>
      </c>
      <c r="I356" s="43">
        <f>IFERROR(_xlfn.IMAGE("https://play.pokemonshowdown.com/sprites/gen5/politoed.png"),"")</f>
        <v/>
      </c>
      <c r="K356" s="43">
        <f>IFERROR(_xlfn.IMAGE("https://play.pokemonshowdown.com/sprites/gen5/walrein.png"),"")</f>
        <v/>
      </c>
      <c r="M356" s="43">
        <f>IFERROR(_xlfn.IMAGE("https://play.pokemonshowdown.com/sprites/gen5/crawdaunt.png"),"")</f>
        <v/>
      </c>
      <c r="O356" s="43">
        <f>IFERROR(_xlfn.IMAGE("https://play.pokemonshowdown.com/sprites/gen5/kingdra.png"),"")</f>
        <v/>
      </c>
      <c r="Q356" s="44" t="inlineStr">
        <is>
          <t>DOUBLE BATTLE
Items: Full Restore / Full Restore / Full Restore</t>
        </is>
      </c>
    </row>
    <row r="357">
      <c r="E357" s="45" t="inlineStr">
        <is>
          <t>Lv 61 Lapras</t>
        </is>
      </c>
      <c r="F357" s="46" t="n"/>
      <c r="G357" s="45" t="inlineStr">
        <is>
          <t>Lv 63 Whiscash</t>
        </is>
      </c>
      <c r="H357" s="46" t="n"/>
      <c r="I357" s="45" t="inlineStr">
        <is>
          <t>Lv 61 Politoed</t>
        </is>
      </c>
      <c r="J357" s="46" t="n"/>
      <c r="K357" s="45" t="inlineStr">
        <is>
          <t>Lv 63 Walrein</t>
        </is>
      </c>
      <c r="L357" s="46" t="n"/>
      <c r="M357" s="45" t="inlineStr">
        <is>
          <t>Lv 63 Crawdaunt</t>
        </is>
      </c>
      <c r="N357" s="46" t="n"/>
      <c r="O357" s="45" t="inlineStr">
        <is>
          <t>Lv 66 Kingdra</t>
        </is>
      </c>
      <c r="P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Serene Grace</t>
        </is>
      </c>
      <c r="G358" s="48" t="inlineStr">
        <is>
          <t>Modest</t>
        </is>
      </c>
      <c r="H358" s="48" t="inlineStr">
        <is>
          <t>Hydration</t>
        </is>
      </c>
      <c r="I358" s="48" t="inlineStr">
        <is>
          <t>Modest</t>
        </is>
      </c>
      <c r="J358" s="48" t="inlineStr">
        <is>
          <t>Swift Swim</t>
        </is>
      </c>
      <c r="K358" s="48" t="inlineStr">
        <is>
          <t>Naughty</t>
        </is>
      </c>
      <c r="L358" s="48" t="inlineStr">
        <is>
          <t>Filter</t>
        </is>
      </c>
      <c r="M358" s="48" t="inlineStr">
        <is>
          <t>Impish</t>
        </is>
      </c>
      <c r="N358" s="48" t="inlineStr">
        <is>
          <t>Adaptability</t>
        </is>
      </c>
      <c r="O358" s="48" t="inlineStr">
        <is>
          <t>Modest</t>
        </is>
      </c>
      <c r="P358" s="48" t="inlineStr">
        <is>
          <t>Swift Swim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G359" s="49" t="inlineStr">
        <is>
          <t>(None)</t>
        </is>
      </c>
      <c r="H359" s="46" t="n"/>
      <c r="I359" s="49" t="inlineStr">
        <is>
          <t>(None)</t>
        </is>
      </c>
      <c r="J359" s="46" t="n"/>
      <c r="K359" s="49" t="inlineStr">
        <is>
          <t>(None)</t>
        </is>
      </c>
      <c r="L359" s="46" t="n"/>
      <c r="M359" s="49" t="inlineStr">
        <is>
          <t>Chesto Berry</t>
        </is>
      </c>
      <c r="N359" s="46" t="n"/>
      <c r="O359" s="49" t="inlineStr">
        <is>
          <t>Chesto Berry</t>
        </is>
      </c>
      <c r="P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1" t="inlineStr">
        <is>
          <t>Hydro Pump</t>
        </is>
      </c>
      <c r="F360" s="46" t="n"/>
      <c r="G360" s="61" t="inlineStr">
        <is>
          <t>Rain Dance</t>
        </is>
      </c>
      <c r="H360" s="46" t="n"/>
      <c r="I360" s="63" t="inlineStr">
        <is>
          <t>Hypnosis</t>
        </is>
      </c>
      <c r="J360" s="46" t="n"/>
      <c r="K360" s="61" t="inlineStr">
        <is>
          <t>Water Pulse</t>
        </is>
      </c>
      <c r="L360" s="46" t="n"/>
      <c r="M360" s="63" t="inlineStr">
        <is>
          <t>Rest</t>
        </is>
      </c>
      <c r="N360" s="46" t="n"/>
      <c r="O360" s="61" t="inlineStr">
        <is>
          <t>Water Pulse</t>
        </is>
      </c>
      <c r="P360" s="46" t="n"/>
      <c r="Q360" s="47" t="inlineStr">
        <is>
          <t>Moves</t>
        </is>
      </c>
    </row>
    <row r="361">
      <c r="E361" s="51" t="inlineStr">
        <is>
          <t>Perish Song</t>
        </is>
      </c>
      <c r="F361" s="46" t="n"/>
      <c r="G361" s="61" t="inlineStr">
        <is>
          <t>Water Pulse</t>
        </is>
      </c>
      <c r="H361" s="46" t="n"/>
      <c r="I361" s="61" t="inlineStr">
        <is>
          <t>Rain Dance</t>
        </is>
      </c>
      <c r="J361" s="46" t="n"/>
      <c r="K361" s="51" t="inlineStr">
        <is>
          <t>Body Slam</t>
        </is>
      </c>
      <c r="L361" s="46" t="n"/>
      <c r="M361" s="51" t="inlineStr">
        <is>
          <t>Guillotine</t>
        </is>
      </c>
      <c r="N361" s="46" t="n"/>
      <c r="O361" s="51" t="inlineStr">
        <is>
          <t>Double Team</t>
        </is>
      </c>
      <c r="P361" s="46" t="n"/>
    </row>
    <row r="362">
      <c r="E362" s="64" t="inlineStr">
        <is>
          <t>Ice Beam</t>
        </is>
      </c>
      <c r="F362" s="46" t="n"/>
      <c r="G362" s="51" t="inlineStr">
        <is>
          <t>Double Team</t>
        </is>
      </c>
      <c r="H362" s="46" t="n"/>
      <c r="I362" s="61" t="inlineStr">
        <is>
          <t>Hydro Pump</t>
        </is>
      </c>
      <c r="J362" s="46" t="n"/>
      <c r="K362" s="51" t="inlineStr">
        <is>
          <t>Protect</t>
        </is>
      </c>
      <c r="L362" s="46" t="n"/>
      <c r="M362" s="50" t="inlineStr">
        <is>
          <t>Taunt</t>
        </is>
      </c>
      <c r="N362" s="46" t="n"/>
      <c r="O362" s="64" t="inlineStr">
        <is>
          <t>Ice Beam</t>
        </is>
      </c>
      <c r="P362" s="46" t="n"/>
    </row>
    <row r="363">
      <c r="E363" s="67" t="inlineStr">
        <is>
          <t>Confuse Ray</t>
        </is>
      </c>
      <c r="F363" s="46" t="n"/>
      <c r="G363" s="53" t="inlineStr">
        <is>
          <t>Fissure</t>
        </is>
      </c>
      <c r="H363" s="46" t="n"/>
      <c r="I363" s="51" t="inlineStr">
        <is>
          <t>Perish Song</t>
        </is>
      </c>
      <c r="J363" s="46" t="n"/>
      <c r="K363" s="64" t="inlineStr">
        <is>
          <t>Sheer Cold</t>
        </is>
      </c>
      <c r="L363" s="46" t="n"/>
      <c r="M363" s="51" t="inlineStr">
        <is>
          <t>Double Team</t>
        </is>
      </c>
      <c r="N363" s="46" t="n"/>
      <c r="O363" s="63" t="inlineStr">
        <is>
          <t>Rest</t>
        </is>
      </c>
      <c r="P363" s="46" t="n"/>
    </row>
    <row r="365" ht="20" customHeight="1">
      <c r="B365" s="40" t="inlineStr">
        <is>
          <t>Leader</t>
        </is>
      </c>
      <c r="C365" s="41" t="n"/>
      <c r="D365" s="41" t="n"/>
      <c r="E365" s="42" t="inlineStr">
        <is>
          <t>Leader Norman (Rematch 1)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IFERROR(_xlfn.IMAGE("https://play.pokemonshowdown.com/sprites/gen5/chansey.png"),"")</f>
        <v/>
      </c>
      <c r="G366" s="43">
        <f>IFERROR(_xlfn.IMAGE("https://play.pokemonshowdown.com/sprites/gen5/slaking.png"),"")</f>
        <v/>
      </c>
      <c r="I366" s="43">
        <f>IFERROR(_xlfn.IMAGE("https://play.pokemonshowdown.com/sprites/gen5/spinda.png"),"")</f>
        <v/>
      </c>
      <c r="K366" s="43">
        <f>IFERROR(_xlfn.IMAGE("https://play.pokemonshowdown.com/sprites/gen5/slaking.png"),"")</f>
        <v/>
      </c>
      <c r="Q366" s="44" t="inlineStr">
        <is>
          <t>DOUBLE BATTLE
Items: Full Restore / Full Restore / Full Restore</t>
        </is>
      </c>
    </row>
    <row r="367">
      <c r="E367" s="45" t="inlineStr">
        <is>
          <t>Lv 42 Chansey</t>
        </is>
      </c>
      <c r="F367" s="46" t="n"/>
      <c r="G367" s="45" t="inlineStr">
        <is>
          <t>Lv 42 Slaking</t>
        </is>
      </c>
      <c r="H367" s="46" t="n"/>
      <c r="I367" s="45" t="inlineStr">
        <is>
          <t>Lv 43 Spinda</t>
        </is>
      </c>
      <c r="J367" s="46" t="n"/>
      <c r="K367" s="45" t="inlineStr">
        <is>
          <t>Lv 45 Slaking</t>
        </is>
      </c>
      <c r="L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Natural Cure</t>
        </is>
      </c>
      <c r="G368" s="48" t="inlineStr">
        <is>
          <t>Naive</t>
        </is>
      </c>
      <c r="H368" s="48" t="inlineStr">
        <is>
          <t>Truant</t>
        </is>
      </c>
      <c r="I368" s="48" t="inlineStr">
        <is>
          <t>Adamant</t>
        </is>
      </c>
      <c r="J368" s="48" t="inlineStr">
        <is>
          <t>Tangled Feet</t>
        </is>
      </c>
      <c r="K368" s="48" t="inlineStr">
        <is>
          <t>Timid</t>
        </is>
      </c>
      <c r="L368" s="48" t="inlineStr">
        <is>
          <t>Truant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G369" s="49" t="inlineStr">
        <is>
          <t>Sitrus Berry</t>
        </is>
      </c>
      <c r="H369" s="46" t="n"/>
      <c r="I369" s="49" t="inlineStr">
        <is>
          <t>(None)</t>
        </is>
      </c>
      <c r="J369" s="46" t="n"/>
      <c r="K369" s="49" t="inlineStr">
        <is>
          <t>Sitrus Berry</t>
        </is>
      </c>
      <c r="L369" s="46" t="n"/>
      <c r="Q369" s="47" t="inlineStr">
        <is>
          <t>Item</t>
        </is>
      </c>
    </row>
    <row r="370">
      <c r="B370" s="44" t="inlineStr">
        <is>
          <t>Smart Trainer</t>
        </is>
      </c>
      <c r="E370" s="63" t="inlineStr">
        <is>
          <t>Light Screen</t>
        </is>
      </c>
      <c r="F370" s="46" t="n"/>
      <c r="G370" s="64" t="inlineStr">
        <is>
          <t>Blizzard</t>
        </is>
      </c>
      <c r="H370" s="46" t="n"/>
      <c r="I370" s="51" t="inlineStr">
        <is>
          <t>Teeter Dance</t>
        </is>
      </c>
      <c r="J370" s="46" t="n"/>
      <c r="K370" s="51" t="inlineStr">
        <is>
          <t>Hyper Beam</t>
        </is>
      </c>
      <c r="L370" s="46" t="n"/>
      <c r="Q370" s="47" t="inlineStr">
        <is>
          <t>Moves</t>
        </is>
      </c>
    </row>
    <row r="371">
      <c r="E371" s="51" t="inlineStr">
        <is>
          <t>Sing</t>
        </is>
      </c>
      <c r="F371" s="46" t="n"/>
      <c r="G371" s="67" t="inlineStr">
        <is>
          <t>Shadow Ball</t>
        </is>
      </c>
      <c r="H371" s="46" t="n"/>
      <c r="I371" s="63" t="inlineStr">
        <is>
          <t>Skill Swap</t>
        </is>
      </c>
      <c r="J371" s="46" t="n"/>
      <c r="K371" s="58" t="inlineStr">
        <is>
          <t>Flamethrower</t>
        </is>
      </c>
      <c r="L371" s="46" t="n"/>
    </row>
    <row r="372">
      <c r="E372" s="63" t="inlineStr">
        <is>
          <t>Skill Swap</t>
        </is>
      </c>
      <c r="F372" s="46" t="n"/>
      <c r="G372" s="51" t="inlineStr">
        <is>
          <t>Double Edge</t>
        </is>
      </c>
      <c r="H372" s="46" t="n"/>
      <c r="I372" s="51" t="inlineStr">
        <is>
          <t>Facade</t>
        </is>
      </c>
      <c r="J372" s="46" t="n"/>
      <c r="K372" s="52" t="inlineStr">
        <is>
          <t>Thunderbolt</t>
        </is>
      </c>
      <c r="L372" s="46" t="n"/>
    </row>
    <row r="373">
      <c r="E373" s="65" t="inlineStr">
        <is>
          <t>Focus Punch</t>
        </is>
      </c>
      <c r="F373" s="46" t="n"/>
      <c r="G373" s="58" t="inlineStr">
        <is>
          <t>Fire Blast</t>
        </is>
      </c>
      <c r="H373" s="46" t="n"/>
      <c r="I373" s="63" t="inlineStr">
        <is>
          <t>Hypnosis</t>
        </is>
      </c>
      <c r="J373" s="46" t="n"/>
      <c r="K373" s="67" t="inlineStr">
        <is>
          <t>Shadow Ball</t>
        </is>
      </c>
      <c r="L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Norman (Rematch 2)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IFERROR(_xlfn.IMAGE("https://play.pokemonshowdown.com/sprites/gen5/slaking.png"),"")</f>
        <v/>
      </c>
      <c r="G376" s="43">
        <f>IFERROR(_xlfn.IMAGE("https://play.pokemonshowdown.com/sprites/gen5/chansey.png"),"")</f>
        <v/>
      </c>
      <c r="I376" s="43">
        <f>IFERROR(_xlfn.IMAGE("https://play.pokemonshowdown.com/sprites/gen5/kangaskhan.png"),"")</f>
        <v/>
      </c>
      <c r="K376" s="43">
        <f>IFERROR(_xlfn.IMAGE("https://play.pokemonshowdown.com/sprites/gen5/spinda.png"),"")</f>
        <v/>
      </c>
      <c r="M376" s="43">
        <f>IFERROR(_xlfn.IMAGE("https://play.pokemonshowdown.com/sprites/gen5/slaking.png"),"")</f>
        <v/>
      </c>
      <c r="Q376" s="44" t="inlineStr">
        <is>
          <t>DOUBLE BATTLE
Items: Full Restore / Full Restore / Full Restore</t>
        </is>
      </c>
    </row>
    <row r="377">
      <c r="E377" s="45" t="inlineStr">
        <is>
          <t>Lv 47 Slaking</t>
        </is>
      </c>
      <c r="F377" s="46" t="n"/>
      <c r="G377" s="45" t="inlineStr">
        <is>
          <t>Lv 47 Chansey</t>
        </is>
      </c>
      <c r="H377" s="46" t="n"/>
      <c r="I377" s="45" t="inlineStr">
        <is>
          <t>Lv 45 Kangaskhan</t>
        </is>
      </c>
      <c r="J377" s="46" t="n"/>
      <c r="K377" s="45" t="inlineStr">
        <is>
          <t>Lv 48 Spinda</t>
        </is>
      </c>
      <c r="L377" s="46" t="n"/>
      <c r="M377" s="45" t="inlineStr">
        <is>
          <t>Lv 50 Slaking</t>
        </is>
      </c>
      <c r="N377" s="46" t="n"/>
      <c r="Q377" s="47" t="inlineStr">
        <is>
          <t>Pokémon</t>
        </is>
      </c>
    </row>
    <row r="378">
      <c r="E378" s="48" t="inlineStr">
        <is>
          <t>Naive</t>
        </is>
      </c>
      <c r="F378" s="48" t="inlineStr">
        <is>
          <t>Truant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Scrappy</t>
        </is>
      </c>
      <c r="K378" s="48" t="inlineStr">
        <is>
          <t>Adamant</t>
        </is>
      </c>
      <c r="L378" s="48" t="inlineStr">
        <is>
          <t>Tangled Feet</t>
        </is>
      </c>
      <c r="M378" s="48" t="inlineStr">
        <is>
          <t>Timid</t>
        </is>
      </c>
      <c r="N378" s="48" t="inlineStr">
        <is>
          <t>Truant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Sitrus Berry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K379" s="49" t="inlineStr">
        <is>
          <t>(None)</t>
        </is>
      </c>
      <c r="L379" s="46" t="n"/>
      <c r="M379" s="49" t="inlineStr">
        <is>
          <t>Sitrus Berry</t>
        </is>
      </c>
      <c r="N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4" t="inlineStr">
        <is>
          <t>Blizzard</t>
        </is>
      </c>
      <c r="F380" s="46" t="n"/>
      <c r="G380" s="63" t="inlineStr">
        <is>
          <t>Light Screen</t>
        </is>
      </c>
      <c r="H380" s="46" t="n"/>
      <c r="I380" s="51" t="inlineStr">
        <is>
          <t>Fake Out</t>
        </is>
      </c>
      <c r="J380" s="46" t="n"/>
      <c r="K380" s="51" t="inlineStr">
        <is>
          <t>Teeter Dance</t>
        </is>
      </c>
      <c r="L380" s="46" t="n"/>
      <c r="M380" s="51" t="inlineStr">
        <is>
          <t>Hyper Beam</t>
        </is>
      </c>
      <c r="N380" s="46" t="n"/>
      <c r="Q380" s="47" t="inlineStr">
        <is>
          <t>Moves</t>
        </is>
      </c>
    </row>
    <row r="381">
      <c r="E381" s="67" t="inlineStr">
        <is>
          <t>Shadow Ball</t>
        </is>
      </c>
      <c r="F381" s="46" t="n"/>
      <c r="G381" s="51" t="inlineStr">
        <is>
          <t>Sing</t>
        </is>
      </c>
      <c r="H381" s="46" t="n"/>
      <c r="I381" s="51" t="inlineStr">
        <is>
          <t>Dizzy Punch</t>
        </is>
      </c>
      <c r="J381" s="46" t="n"/>
      <c r="K381" s="63" t="inlineStr">
        <is>
          <t>Skill Swap</t>
        </is>
      </c>
      <c r="L381" s="46" t="n"/>
      <c r="M381" s="58" t="inlineStr">
        <is>
          <t>Flamethrower</t>
        </is>
      </c>
      <c r="N381" s="46" t="n"/>
    </row>
    <row r="382">
      <c r="E382" s="51" t="inlineStr">
        <is>
          <t>Double Edge</t>
        </is>
      </c>
      <c r="F382" s="46" t="n"/>
      <c r="G382" s="63" t="inlineStr">
        <is>
          <t>Skill Swap</t>
        </is>
      </c>
      <c r="H382" s="46" t="n"/>
      <c r="I382" s="51" t="inlineStr">
        <is>
          <t>Endure</t>
        </is>
      </c>
      <c r="J382" s="46" t="n"/>
      <c r="K382" s="51" t="inlineStr">
        <is>
          <t>Facade</t>
        </is>
      </c>
      <c r="L382" s="46" t="n"/>
      <c r="M382" s="52" t="inlineStr">
        <is>
          <t>Thunderbolt</t>
        </is>
      </c>
      <c r="N382" s="46" t="n"/>
    </row>
    <row r="383">
      <c r="E383" s="58" t="inlineStr">
        <is>
          <t>Fire Blast</t>
        </is>
      </c>
      <c r="F383" s="46" t="n"/>
      <c r="G383" s="65" t="inlineStr">
        <is>
          <t>Focus Punch</t>
        </is>
      </c>
      <c r="H383" s="46" t="n"/>
      <c r="I383" s="65" t="inlineStr">
        <is>
          <t>Reversal</t>
        </is>
      </c>
      <c r="J383" s="46" t="n"/>
      <c r="K383" s="63" t="inlineStr">
        <is>
          <t>Hypnosis</t>
        </is>
      </c>
      <c r="L383" s="46" t="n"/>
      <c r="M383" s="67" t="inlineStr">
        <is>
          <t>Shadow Ball</t>
        </is>
      </c>
      <c r="N383" s="46" t="n"/>
    </row>
    <row r="385" ht="20" customHeight="1">
      <c r="B385" s="40" t="inlineStr">
        <is>
          <t>Leader</t>
        </is>
      </c>
      <c r="C385" s="41" t="n"/>
      <c r="D385" s="41" t="n"/>
      <c r="E385" s="42" t="inlineStr">
        <is>
          <t>Leader Norman (Rematch 3)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IFERROR(_xlfn.IMAGE("https://play.pokemonshowdown.com/sprites/gen5/slaking.png"),"")</f>
        <v/>
      </c>
      <c r="G386" s="43">
        <f>IFERROR(_xlfn.IMAGE("https://play.pokemonshowdown.com/sprites/gen5/blissey.png"),"")</f>
        <v/>
      </c>
      <c r="I386" s="43">
        <f>IFERROR(_xlfn.IMAGE("https://play.pokemonshowdown.com/sprites/gen5/kangaskhan.png"),"")</f>
        <v/>
      </c>
      <c r="K386" s="43">
        <f>IFERROR(_xlfn.IMAGE("https://play.pokemonshowdown.com/sprites/gen5/spinda.png"),"")</f>
        <v/>
      </c>
      <c r="M386" s="43">
        <f>IFERROR(_xlfn.IMAGE("https://play.pokemonshowdown.com/sprites/gen5/slaking.png"),"")</f>
        <v/>
      </c>
      <c r="Q386" s="44" t="inlineStr">
        <is>
          <t>DOUBLE BATTLE
Items: Full Restore / Full Restore / Full Restore</t>
        </is>
      </c>
    </row>
    <row r="387">
      <c r="E387" s="45" t="inlineStr">
        <is>
          <t>Lv 52 Slaking</t>
        </is>
      </c>
      <c r="F387" s="46" t="n"/>
      <c r="G387" s="45" t="inlineStr">
        <is>
          <t>Lv 52 Blissey</t>
        </is>
      </c>
      <c r="H387" s="46" t="n"/>
      <c r="I387" s="45" t="inlineStr">
        <is>
          <t>Lv 50 Kangaskhan</t>
        </is>
      </c>
      <c r="J387" s="46" t="n"/>
      <c r="K387" s="45" t="inlineStr">
        <is>
          <t>Lv 53 Spinda</t>
        </is>
      </c>
      <c r="L387" s="46" t="n"/>
      <c r="M387" s="45" t="inlineStr">
        <is>
          <t>Lv 55 Slaking</t>
        </is>
      </c>
      <c r="N387" s="46" t="n"/>
      <c r="Q387" s="47" t="inlineStr">
        <is>
          <t>Pokémon</t>
        </is>
      </c>
    </row>
    <row r="388">
      <c r="E388" s="48" t="inlineStr">
        <is>
          <t>Naive</t>
        </is>
      </c>
      <c r="F388" s="48" t="inlineStr">
        <is>
          <t>Truant</t>
        </is>
      </c>
      <c r="G388" s="48" t="inlineStr">
        <is>
          <t>Adamant</t>
        </is>
      </c>
      <c r="H388" s="48" t="inlineStr">
        <is>
          <t>Serene Grace</t>
        </is>
      </c>
      <c r="I388" s="48" t="inlineStr">
        <is>
          <t>Adamant</t>
        </is>
      </c>
      <c r="J388" s="48" t="inlineStr">
        <is>
          <t>Scrappy</t>
        </is>
      </c>
      <c r="K388" s="48" t="inlineStr">
        <is>
          <t>Adamant</t>
        </is>
      </c>
      <c r="L388" s="48" t="inlineStr">
        <is>
          <t>Tangled Feet</t>
        </is>
      </c>
      <c r="M388" s="48" t="inlineStr">
        <is>
          <t>Timid</t>
        </is>
      </c>
      <c r="N388" s="48" t="inlineStr">
        <is>
          <t>Truant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Sitrus Berry</t>
        </is>
      </c>
      <c r="F389" s="46" t="n"/>
      <c r="G389" s="49" t="inlineStr">
        <is>
          <t>(None)</t>
        </is>
      </c>
      <c r="H389" s="46" t="n"/>
      <c r="I389" s="49" t="inlineStr">
        <is>
          <t>(None)</t>
        </is>
      </c>
      <c r="J389" s="46" t="n"/>
      <c r="K389" s="49" t="inlineStr">
        <is>
          <t>(None)</t>
        </is>
      </c>
      <c r="L389" s="46" t="n"/>
      <c r="M389" s="49" t="inlineStr">
        <is>
          <t>Sitrus Berry</t>
        </is>
      </c>
      <c r="N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4" t="inlineStr">
        <is>
          <t>Blizzard</t>
        </is>
      </c>
      <c r="F390" s="46" t="n"/>
      <c r="G390" s="63" t="inlineStr">
        <is>
          <t>Light Screen</t>
        </is>
      </c>
      <c r="H390" s="46" t="n"/>
      <c r="I390" s="51" t="inlineStr">
        <is>
          <t>Fake Out</t>
        </is>
      </c>
      <c r="J390" s="46" t="n"/>
      <c r="K390" s="51" t="inlineStr">
        <is>
          <t>Teeter Dance</t>
        </is>
      </c>
      <c r="L390" s="46" t="n"/>
      <c r="M390" s="51" t="inlineStr">
        <is>
          <t>Hyper Beam</t>
        </is>
      </c>
      <c r="N390" s="46" t="n"/>
      <c r="Q390" s="47" t="inlineStr">
        <is>
          <t>Moves</t>
        </is>
      </c>
    </row>
    <row r="391">
      <c r="E391" s="67" t="inlineStr">
        <is>
          <t>Shadow Ball</t>
        </is>
      </c>
      <c r="F391" s="46" t="n"/>
      <c r="G391" s="51" t="inlineStr">
        <is>
          <t>Sing</t>
        </is>
      </c>
      <c r="H391" s="46" t="n"/>
      <c r="I391" s="51" t="inlineStr">
        <is>
          <t>Dizzy Punch</t>
        </is>
      </c>
      <c r="J391" s="46" t="n"/>
      <c r="K391" s="63" t="inlineStr">
        <is>
          <t>Skill Swap</t>
        </is>
      </c>
      <c r="L391" s="46" t="n"/>
      <c r="M391" s="58" t="inlineStr">
        <is>
          <t>Flamethrower</t>
        </is>
      </c>
      <c r="N391" s="46" t="n"/>
    </row>
    <row r="392">
      <c r="E392" s="51" t="inlineStr">
        <is>
          <t>Double Edge</t>
        </is>
      </c>
      <c r="F392" s="46" t="n"/>
      <c r="G392" s="63" t="inlineStr">
        <is>
          <t>Skill Swap</t>
        </is>
      </c>
      <c r="H392" s="46" t="n"/>
      <c r="I392" s="51" t="inlineStr">
        <is>
          <t>Endure</t>
        </is>
      </c>
      <c r="J392" s="46" t="n"/>
      <c r="K392" s="51" t="inlineStr">
        <is>
          <t>Facade</t>
        </is>
      </c>
      <c r="L392" s="46" t="n"/>
      <c r="M392" s="52" t="inlineStr">
        <is>
          <t>Thunderbolt</t>
        </is>
      </c>
      <c r="N392" s="46" t="n"/>
    </row>
    <row r="393">
      <c r="E393" s="58" t="inlineStr">
        <is>
          <t>Fire Blast</t>
        </is>
      </c>
      <c r="F393" s="46" t="n"/>
      <c r="G393" s="65" t="inlineStr">
        <is>
          <t>Focus Punch</t>
        </is>
      </c>
      <c r="H393" s="46" t="n"/>
      <c r="I393" s="65" t="inlineStr">
        <is>
          <t>Reversal</t>
        </is>
      </c>
      <c r="J393" s="46" t="n"/>
      <c r="K393" s="63" t="inlineStr">
        <is>
          <t>Hypnosis</t>
        </is>
      </c>
      <c r="L393" s="46" t="n"/>
      <c r="M393" s="67" t="inlineStr">
        <is>
          <t>Shadow Ball</t>
        </is>
      </c>
      <c r="N393" s="46" t="n"/>
    </row>
    <row r="395" ht="20" customHeight="1">
      <c r="B395" s="40" t="inlineStr">
        <is>
          <t>Leader</t>
        </is>
      </c>
      <c r="C395" s="41" t="n"/>
      <c r="D395" s="41" t="n"/>
      <c r="E395" s="42" t="inlineStr">
        <is>
          <t>Leader Norman (Rematch 4)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IFERROR(_xlfn.IMAGE("https://play.pokemonshowdown.com/sprites/gen5/slaking.png"),"")</f>
        <v/>
      </c>
      <c r="G396" s="43">
        <f>IFERROR(_xlfn.IMAGE("https://play.pokemonshowdown.com/sprites/gen5/blissey.png"),"")</f>
        <v/>
      </c>
      <c r="I396" s="43">
        <f>IFERROR(_xlfn.IMAGE("https://play.pokemonshowdown.com/sprites/gen5/kangaskhan.png"),"")</f>
        <v/>
      </c>
      <c r="K396" s="43">
        <f>IFERROR(_xlfn.IMAGE("https://play.pokemonshowdown.com/sprites/gen5/tauros.png"),"")</f>
        <v/>
      </c>
      <c r="M396" s="43">
        <f>IFERROR(_xlfn.IMAGE("https://play.pokemonshowdown.com/sprites/gen5/spinda.png"),"")</f>
        <v/>
      </c>
      <c r="O396" s="43">
        <f>IFERROR(_xlfn.IMAGE("https://play.pokemonshowdown.com/sprites/gen5/slaking.png"),"")</f>
        <v/>
      </c>
      <c r="Q396" s="44" t="inlineStr">
        <is>
          <t>DOUBLE BATTLE
Items: Full Restore / Full Restore / Full Restore</t>
        </is>
      </c>
    </row>
    <row r="397">
      <c r="E397" s="45" t="inlineStr">
        <is>
          <t>Lv 57 Slaking</t>
        </is>
      </c>
      <c r="F397" s="46" t="n"/>
      <c r="G397" s="45" t="inlineStr">
        <is>
          <t>Lv 57 Blissey</t>
        </is>
      </c>
      <c r="H397" s="46" t="n"/>
      <c r="I397" s="45" t="inlineStr">
        <is>
          <t>Lv 55 Kangaskhan</t>
        </is>
      </c>
      <c r="J397" s="46" t="n"/>
      <c r="K397" s="45" t="inlineStr">
        <is>
          <t>Lv 57 Tauros</t>
        </is>
      </c>
      <c r="L397" s="46" t="n"/>
      <c r="M397" s="45" t="inlineStr">
        <is>
          <t>Lv 58 Spinda</t>
        </is>
      </c>
      <c r="N397" s="46" t="n"/>
      <c r="O397" s="45" t="inlineStr">
        <is>
          <t>Lv 60 Slaking</t>
        </is>
      </c>
      <c r="P397" s="46" t="n"/>
      <c r="Q397" s="47" t="inlineStr">
        <is>
          <t>Pokémon</t>
        </is>
      </c>
    </row>
    <row r="398">
      <c r="E398" s="48" t="inlineStr">
        <is>
          <t>Naive</t>
        </is>
      </c>
      <c r="F398" s="48" t="inlineStr">
        <is>
          <t>Truant</t>
        </is>
      </c>
      <c r="G398" s="48" t="inlineStr">
        <is>
          <t>Adamant</t>
        </is>
      </c>
      <c r="H398" s="48" t="inlineStr">
        <is>
          <t>Serene Grace</t>
        </is>
      </c>
      <c r="I398" s="48" t="inlineStr">
        <is>
          <t>Adamant</t>
        </is>
      </c>
      <c r="J398" s="48" t="inlineStr">
        <is>
          <t>Scrappy</t>
        </is>
      </c>
      <c r="K398" s="48" t="inlineStr">
        <is>
          <t>Naive</t>
        </is>
      </c>
      <c r="L398" s="48" t="inlineStr">
        <is>
          <t>Intimidate</t>
        </is>
      </c>
      <c r="M398" s="48" t="inlineStr">
        <is>
          <t>Adamant</t>
        </is>
      </c>
      <c r="N398" s="48" t="inlineStr">
        <is>
          <t>Tangled Feet</t>
        </is>
      </c>
      <c r="O398" s="48" t="inlineStr">
        <is>
          <t>Timid</t>
        </is>
      </c>
      <c r="P398" s="48" t="inlineStr">
        <is>
          <t>Truant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Sitrus Berry</t>
        </is>
      </c>
      <c r="F399" s="46" t="n"/>
      <c r="G399" s="49" t="inlineStr">
        <is>
          <t>(None)</t>
        </is>
      </c>
      <c r="H399" s="46" t="n"/>
      <c r="I399" s="49" t="inlineStr">
        <is>
          <t>(None)</t>
        </is>
      </c>
      <c r="J399" s="46" t="n"/>
      <c r="K399" s="49" t="inlineStr">
        <is>
          <t>(None)</t>
        </is>
      </c>
      <c r="L399" s="46" t="n"/>
      <c r="M399" s="49" t="inlineStr">
        <is>
          <t>(None)</t>
        </is>
      </c>
      <c r="N399" s="46" t="n"/>
      <c r="O399" s="49" t="inlineStr">
        <is>
          <t>Sitrus Berry</t>
        </is>
      </c>
      <c r="P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4" t="inlineStr">
        <is>
          <t>Blizzard</t>
        </is>
      </c>
      <c r="F400" s="46" t="n"/>
      <c r="G400" s="51" t="inlineStr">
        <is>
          <t>Protect</t>
        </is>
      </c>
      <c r="H400" s="46" t="n"/>
      <c r="I400" s="51" t="inlineStr">
        <is>
          <t>Fake Out</t>
        </is>
      </c>
      <c r="J400" s="46" t="n"/>
      <c r="K400" s="51" t="inlineStr">
        <is>
          <t>Take Down</t>
        </is>
      </c>
      <c r="L400" s="46" t="n"/>
      <c r="M400" s="51" t="inlineStr">
        <is>
          <t>Teeter Dance</t>
        </is>
      </c>
      <c r="N400" s="46" t="n"/>
      <c r="O400" s="51" t="inlineStr">
        <is>
          <t>Hyper Beam</t>
        </is>
      </c>
      <c r="P400" s="46" t="n"/>
      <c r="Q400" s="47" t="inlineStr">
        <is>
          <t>Moves</t>
        </is>
      </c>
    </row>
    <row r="401">
      <c r="E401" s="67" t="inlineStr">
        <is>
          <t>Shadow Ball</t>
        </is>
      </c>
      <c r="F401" s="46" t="n"/>
      <c r="G401" s="51" t="inlineStr">
        <is>
          <t>Sing</t>
        </is>
      </c>
      <c r="H401" s="46" t="n"/>
      <c r="I401" s="51" t="inlineStr">
        <is>
          <t>Dizzy Punch</t>
        </is>
      </c>
      <c r="J401" s="46" t="n"/>
      <c r="K401" s="51" t="inlineStr">
        <is>
          <t>Protect</t>
        </is>
      </c>
      <c r="L401" s="46" t="n"/>
      <c r="M401" s="63" t="inlineStr">
        <is>
          <t>Skill Swap</t>
        </is>
      </c>
      <c r="N401" s="46" t="n"/>
      <c r="O401" s="58" t="inlineStr">
        <is>
          <t>Flamethrower</t>
        </is>
      </c>
      <c r="P401" s="46" t="n"/>
    </row>
    <row r="402">
      <c r="E402" s="51" t="inlineStr">
        <is>
          <t>Double Edge</t>
        </is>
      </c>
      <c r="F402" s="46" t="n"/>
      <c r="G402" s="63" t="inlineStr">
        <is>
          <t>Skill Swap</t>
        </is>
      </c>
      <c r="H402" s="46" t="n"/>
      <c r="I402" s="51" t="inlineStr">
        <is>
          <t>Endure</t>
        </is>
      </c>
      <c r="J402" s="46" t="n"/>
      <c r="K402" s="58" t="inlineStr">
        <is>
          <t>Fire Blast</t>
        </is>
      </c>
      <c r="L402" s="46" t="n"/>
      <c r="M402" s="51" t="inlineStr">
        <is>
          <t>Facade</t>
        </is>
      </c>
      <c r="N402" s="46" t="n"/>
      <c r="O402" s="52" t="inlineStr">
        <is>
          <t>Thunderbolt</t>
        </is>
      </c>
      <c r="P402" s="46" t="n"/>
    </row>
    <row r="403">
      <c r="E403" s="58" t="inlineStr">
        <is>
          <t>Fire Blast</t>
        </is>
      </c>
      <c r="F403" s="46" t="n"/>
      <c r="G403" s="65" t="inlineStr">
        <is>
          <t>Focus Punch</t>
        </is>
      </c>
      <c r="H403" s="46" t="n"/>
      <c r="I403" s="65" t="inlineStr">
        <is>
          <t>Reversal</t>
        </is>
      </c>
      <c r="J403" s="46" t="n"/>
      <c r="K403" s="53" t="inlineStr">
        <is>
          <t>Earthquake</t>
        </is>
      </c>
      <c r="L403" s="46" t="n"/>
      <c r="M403" s="63" t="inlineStr">
        <is>
          <t>Hypnosis</t>
        </is>
      </c>
      <c r="N403" s="46" t="n"/>
      <c r="O403" s="67" t="inlineStr">
        <is>
          <t>Shadow Ball</t>
        </is>
      </c>
      <c r="P403" s="46" t="n"/>
    </row>
    <row r="405" ht="20" customHeight="1">
      <c r="B405" s="40" t="inlineStr">
        <is>
          <t>Leader</t>
        </is>
      </c>
      <c r="C405" s="41" t="n"/>
      <c r="D405" s="41" t="n"/>
      <c r="E405" s="42" t="inlineStr">
        <is>
          <t>Leader Roxanne (Rematch 1)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IFERROR(_xlfn.IMAGE("https://play.pokemonshowdown.com/sprites/gen5/golem.png"),"")</f>
        <v/>
      </c>
      <c r="G406" s="43">
        <f>IFERROR(_xlfn.IMAGE("https://play.pokemonshowdown.com/sprites/gen5/kabuto.png"),"")</f>
        <v/>
      </c>
      <c r="I406" s="43">
        <f>IFERROR(_xlfn.IMAGE("https://play.pokemonshowdown.com/sprites/gen5/onix.png"),"")</f>
        <v/>
      </c>
      <c r="K406" s="43">
        <f>IFERROR(_xlfn.IMAGE("https://play.pokemonshowdown.com/sprites/gen5/nosepass.png"),"")</f>
        <v/>
      </c>
      <c r="Q406" s="44" t="inlineStr">
        <is>
          <t>DOUBLE BATTLE
Items: Full Restore / Full Restore / Full Restore</t>
        </is>
      </c>
    </row>
    <row r="407">
      <c r="E407" s="45" t="inlineStr">
        <is>
          <t>Lv 32 Golem</t>
        </is>
      </c>
      <c r="F407" s="46" t="n"/>
      <c r="G407" s="45" t="inlineStr">
        <is>
          <t>Lv 35 Kabuto</t>
        </is>
      </c>
      <c r="H407" s="46" t="n"/>
      <c r="I407" s="45" t="inlineStr">
        <is>
          <t>Lv 35 Onix</t>
        </is>
      </c>
      <c r="J407" s="46" t="n"/>
      <c r="K407" s="45" t="inlineStr">
        <is>
          <t>Lv 37 Nosepass</t>
        </is>
      </c>
      <c r="L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Shell Armor</t>
        </is>
      </c>
      <c r="G408" s="48" t="inlineStr">
        <is>
          <t>Naughty</t>
        </is>
      </c>
      <c r="H408" s="48" t="inlineStr">
        <is>
          <t>Swift Swim</t>
        </is>
      </c>
      <c r="I408" s="48" t="inlineStr">
        <is>
          <t>Adamant</t>
        </is>
      </c>
      <c r="J408" s="48" t="inlineStr">
        <is>
          <t>Rock Head</t>
        </is>
      </c>
      <c r="K408" s="48" t="inlineStr">
        <is>
          <t>Adamant</t>
        </is>
      </c>
      <c r="L408" s="48" t="inlineStr">
        <is>
          <t>Solid Rock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Sitrus Berry</t>
        </is>
      </c>
      <c r="H409" s="46" t="n"/>
      <c r="I409" s="49" t="inlineStr">
        <is>
          <t>(None)</t>
        </is>
      </c>
      <c r="J409" s="46" t="n"/>
      <c r="K409" s="49" t="inlineStr">
        <is>
          <t>Sitrus Berry</t>
        </is>
      </c>
      <c r="L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Protect</t>
        </is>
      </c>
      <c r="F410" s="46" t="n"/>
      <c r="G410" s="51" t="inlineStr">
        <is>
          <t>Swords Dance</t>
        </is>
      </c>
      <c r="H410" s="46" t="n"/>
      <c r="I410" s="66" t="inlineStr">
        <is>
          <t>Iron Tail</t>
        </is>
      </c>
      <c r="J410" s="46" t="n"/>
      <c r="K410" s="51" t="inlineStr">
        <is>
          <t>Double Team</t>
        </is>
      </c>
      <c r="L410" s="46" t="n"/>
      <c r="Q410" s="47" t="inlineStr">
        <is>
          <t>Moves</t>
        </is>
      </c>
    </row>
    <row r="411">
      <c r="E411" s="62" t="inlineStr">
        <is>
          <t>Rollout</t>
        </is>
      </c>
      <c r="F411" s="46" t="n"/>
      <c r="G411" s="64" t="inlineStr">
        <is>
          <t>Ice Beam</t>
        </is>
      </c>
      <c r="H411" s="46" t="n"/>
      <c r="I411" s="51" t="inlineStr">
        <is>
          <t>Explosion</t>
        </is>
      </c>
      <c r="J411" s="46" t="n"/>
      <c r="K411" s="51" t="inlineStr">
        <is>
          <t>Explosion</t>
        </is>
      </c>
      <c r="L411" s="46" t="n"/>
    </row>
    <row r="412">
      <c r="E412" s="53" t="inlineStr">
        <is>
          <t>Magnitude</t>
        </is>
      </c>
      <c r="F412" s="46" t="n"/>
      <c r="G412" s="61" t="inlineStr">
        <is>
          <t>Surf</t>
        </is>
      </c>
      <c r="H412" s="46" t="n"/>
      <c r="I412" s="51" t="inlineStr">
        <is>
          <t>Roar</t>
        </is>
      </c>
      <c r="J412" s="46" t="n"/>
      <c r="K412" s="51" t="inlineStr">
        <is>
          <t>Protect</t>
        </is>
      </c>
      <c r="L412" s="46" t="n"/>
    </row>
    <row r="413">
      <c r="E413" s="51" t="inlineStr">
        <is>
          <t>Explosion</t>
        </is>
      </c>
      <c r="F413" s="46" t="n"/>
      <c r="G413" s="62" t="inlineStr">
        <is>
          <t>Rock Slide</t>
        </is>
      </c>
      <c r="H413" s="46" t="n"/>
      <c r="I413" s="62" t="inlineStr">
        <is>
          <t>Rock Slide</t>
        </is>
      </c>
      <c r="J413" s="46" t="n"/>
      <c r="K413" s="62" t="inlineStr">
        <is>
          <t>Rock Slide</t>
        </is>
      </c>
      <c r="L413" s="46" t="n"/>
    </row>
    <row r="415" ht="20" customHeight="1">
      <c r="B415" s="40" t="inlineStr">
        <is>
          <t>Leader</t>
        </is>
      </c>
      <c r="C415" s="41" t="n"/>
      <c r="D415" s="41" t="n"/>
      <c r="E415" s="42" t="inlineStr">
        <is>
          <t>Leader Roxanne (Rematch 2)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IFERROR(_xlfn.IMAGE("https://play.pokemonshowdown.com/sprites/gen5/omanyte.png"),"")</f>
        <v/>
      </c>
      <c r="G416" s="43">
        <f>IFERROR(_xlfn.IMAGE("https://play.pokemonshowdown.com/sprites/gen5/golem.png"),"")</f>
        <v/>
      </c>
      <c r="I416" s="43">
        <f>IFERROR(_xlfn.IMAGE("https://play.pokemonshowdown.com/sprites/gen5/kabutops.png"),"")</f>
        <v/>
      </c>
      <c r="K416" s="43">
        <f>IFERROR(_xlfn.IMAGE("https://play.pokemonshowdown.com/sprites/gen5/onix.png"),"")</f>
        <v/>
      </c>
      <c r="M416" s="43">
        <f>IFERROR(_xlfn.IMAGE("https://play.pokemonshowdown.com/sprites/gen5/nosepass.png"),"")</f>
        <v/>
      </c>
      <c r="Q416" s="44" t="inlineStr">
        <is>
          <t>DOUBLE BATTLE
Items: Full Restore / Full Restore / Full Restore</t>
        </is>
      </c>
    </row>
    <row r="417">
      <c r="E417" s="45" t="inlineStr">
        <is>
          <t>Lv 37 Omanyte</t>
        </is>
      </c>
      <c r="F417" s="46" t="n"/>
      <c r="G417" s="45" t="inlineStr">
        <is>
          <t>Lv 37 Golem</t>
        </is>
      </c>
      <c r="H417" s="46" t="n"/>
      <c r="I417" s="45" t="inlineStr">
        <is>
          <t>Lv 40 Kabutops</t>
        </is>
      </c>
      <c r="J417" s="46" t="n"/>
      <c r="K417" s="45" t="inlineStr">
        <is>
          <t>Lv 40 Onix</t>
        </is>
      </c>
      <c r="L417" s="46" t="n"/>
      <c r="M417" s="45" t="inlineStr">
        <is>
          <t>Lv 42 Nosepass</t>
        </is>
      </c>
      <c r="N417" s="46" t="n"/>
      <c r="Q417" s="47" t="inlineStr">
        <is>
          <t>Pokémon</t>
        </is>
      </c>
    </row>
    <row r="418">
      <c r="E418" s="48" t="inlineStr">
        <is>
          <t>Rash</t>
        </is>
      </c>
      <c r="F418" s="48" t="inlineStr">
        <is>
          <t>Swift Swim</t>
        </is>
      </c>
      <c r="G418" s="48" t="inlineStr">
        <is>
          <t>Adamant</t>
        </is>
      </c>
      <c r="H418" s="48" t="inlineStr">
        <is>
          <t>Shell Armor</t>
        </is>
      </c>
      <c r="I418" s="48" t="inlineStr">
        <is>
          <t>Naive</t>
        </is>
      </c>
      <c r="J418" s="48" t="inlineStr">
        <is>
          <t>Swift Swim</t>
        </is>
      </c>
      <c r="K418" s="48" t="inlineStr">
        <is>
          <t>Adamant</t>
        </is>
      </c>
      <c r="L418" s="48" t="inlineStr">
        <is>
          <t>Rock Head</t>
        </is>
      </c>
      <c r="M418" s="48" t="inlineStr">
        <is>
          <t>Adamant</t>
        </is>
      </c>
      <c r="N418" s="48" t="inlineStr">
        <is>
          <t>Solid Rock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G419" s="49" t="inlineStr">
        <is>
          <t>(None)</t>
        </is>
      </c>
      <c r="H419" s="46" t="n"/>
      <c r="I419" s="49" t="inlineStr">
        <is>
          <t>Sitrus Berry</t>
        </is>
      </c>
      <c r="J419" s="46" t="n"/>
      <c r="K419" s="49" t="inlineStr">
        <is>
          <t>(None)</t>
        </is>
      </c>
      <c r="L419" s="46" t="n"/>
      <c r="M419" s="49" t="inlineStr">
        <is>
          <t>Sitrus Berry</t>
        </is>
      </c>
      <c r="N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Protect</t>
        </is>
      </c>
      <c r="F420" s="46" t="n"/>
      <c r="G420" s="51" t="inlineStr">
        <is>
          <t>Protect</t>
        </is>
      </c>
      <c r="H420" s="46" t="n"/>
      <c r="I420" s="51" t="inlineStr">
        <is>
          <t>Swords Dance</t>
        </is>
      </c>
      <c r="J420" s="46" t="n"/>
      <c r="K420" s="66" t="inlineStr">
        <is>
          <t>Iron Tail</t>
        </is>
      </c>
      <c r="L420" s="46" t="n"/>
      <c r="M420" s="51" t="inlineStr">
        <is>
          <t>Double Team</t>
        </is>
      </c>
      <c r="N420" s="46" t="n"/>
      <c r="Q420" s="47" t="inlineStr">
        <is>
          <t>Moves</t>
        </is>
      </c>
    </row>
    <row r="421">
      <c r="E421" s="64" t="inlineStr">
        <is>
          <t>Ice Beam</t>
        </is>
      </c>
      <c r="F421" s="46" t="n"/>
      <c r="G421" s="62" t="inlineStr">
        <is>
          <t>Rollout</t>
        </is>
      </c>
      <c r="H421" s="46" t="n"/>
      <c r="I421" s="64" t="inlineStr">
        <is>
          <t>Ice Beam</t>
        </is>
      </c>
      <c r="J421" s="46" t="n"/>
      <c r="K421" s="51" t="inlineStr">
        <is>
          <t>Explosion</t>
        </is>
      </c>
      <c r="L421" s="46" t="n"/>
      <c r="M421" s="51" t="inlineStr">
        <is>
          <t>Explosion</t>
        </is>
      </c>
      <c r="N421" s="46" t="n"/>
    </row>
    <row r="422">
      <c r="E422" s="62" t="inlineStr">
        <is>
          <t>Rock Slide</t>
        </is>
      </c>
      <c r="F422" s="46" t="n"/>
      <c r="G422" s="53" t="inlineStr">
        <is>
          <t>Magnitude</t>
        </is>
      </c>
      <c r="H422" s="46" t="n"/>
      <c r="I422" s="61" t="inlineStr">
        <is>
          <t>Surf</t>
        </is>
      </c>
      <c r="J422" s="46" t="n"/>
      <c r="K422" s="51" t="inlineStr">
        <is>
          <t>Roar</t>
        </is>
      </c>
      <c r="L422" s="46" t="n"/>
      <c r="M422" s="51" t="inlineStr">
        <is>
          <t>Protect</t>
        </is>
      </c>
      <c r="N422" s="46" t="n"/>
    </row>
    <row r="423">
      <c r="E423" s="61" t="inlineStr">
        <is>
          <t>Surf</t>
        </is>
      </c>
      <c r="F423" s="46" t="n"/>
      <c r="G423" s="51" t="inlineStr">
        <is>
          <t>Explosion</t>
        </is>
      </c>
      <c r="H423" s="46" t="n"/>
      <c r="I423" s="62" t="inlineStr">
        <is>
          <t>Rock Slide</t>
        </is>
      </c>
      <c r="J423" s="46" t="n"/>
      <c r="K423" s="62" t="inlineStr">
        <is>
          <t>Rock Slide</t>
        </is>
      </c>
      <c r="L423" s="46" t="n"/>
      <c r="M423" s="62" t="inlineStr">
        <is>
          <t>Rock Slide</t>
        </is>
      </c>
      <c r="N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Roxanne (Rematch 3)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IFERROR(_xlfn.IMAGE("https://play.pokemonshowdown.com/sprites/gen5/omastar.png"),"")</f>
        <v/>
      </c>
      <c r="G426" s="43">
        <f>IFERROR(_xlfn.IMAGE("https://play.pokemonshowdown.com/sprites/gen5/golem.png"),"")</f>
        <v/>
      </c>
      <c r="I426" s="43">
        <f>IFERROR(_xlfn.IMAGE("https://play.pokemonshowdown.com/sprites/gen5/kabutops.png"),"")</f>
        <v/>
      </c>
      <c r="K426" s="43">
        <f>IFERROR(_xlfn.IMAGE("https://play.pokemonshowdown.com/sprites/gen5/onix.png"),"")</f>
        <v/>
      </c>
      <c r="M426" s="43">
        <f>IFERROR(_xlfn.IMAGE("https://play.pokemonshowdown.com/sprites/gen5/nosepass.png"),"")</f>
        <v/>
      </c>
      <c r="Q426" s="44" t="inlineStr">
        <is>
          <t>DOUBLE BATTLE
Items: Full Restore / Full Restore / Full Restore</t>
        </is>
      </c>
    </row>
    <row r="427">
      <c r="E427" s="45" t="inlineStr">
        <is>
          <t>Lv 42 Omastar</t>
        </is>
      </c>
      <c r="F427" s="46" t="n"/>
      <c r="G427" s="45" t="inlineStr">
        <is>
          <t>Lv 42 Golem</t>
        </is>
      </c>
      <c r="H427" s="46" t="n"/>
      <c r="I427" s="45" t="inlineStr">
        <is>
          <t>Lv 45 Kabutops</t>
        </is>
      </c>
      <c r="J427" s="46" t="n"/>
      <c r="K427" s="45" t="inlineStr">
        <is>
          <t>Lv 45 Onix</t>
        </is>
      </c>
      <c r="L427" s="46" t="n"/>
      <c r="M427" s="45" t="inlineStr">
        <is>
          <t>Lv 47 Nosepass</t>
        </is>
      </c>
      <c r="N427" s="46" t="n"/>
      <c r="Q427" s="47" t="inlineStr">
        <is>
          <t>Pokémon</t>
        </is>
      </c>
    </row>
    <row r="428">
      <c r="E428" s="48" t="inlineStr">
        <is>
          <t>Rash</t>
        </is>
      </c>
      <c r="F428" s="48" t="inlineStr">
        <is>
          <t>Swift Swim</t>
        </is>
      </c>
      <c r="G428" s="48" t="inlineStr">
        <is>
          <t>Adamant</t>
        </is>
      </c>
      <c r="H428" s="48" t="inlineStr">
        <is>
          <t>Shell Armor</t>
        </is>
      </c>
      <c r="I428" s="48" t="inlineStr">
        <is>
          <t>Naive</t>
        </is>
      </c>
      <c r="J428" s="48" t="inlineStr">
        <is>
          <t>Swift Swim</t>
        </is>
      </c>
      <c r="K428" s="48" t="inlineStr">
        <is>
          <t>Adamant</t>
        </is>
      </c>
      <c r="L428" s="48" t="inlineStr">
        <is>
          <t>Rock Head</t>
        </is>
      </c>
      <c r="M428" s="48" t="inlineStr">
        <is>
          <t>Adamant</t>
        </is>
      </c>
      <c r="N428" s="48" t="inlineStr">
        <is>
          <t>Solid Rock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Sitrus Berry</t>
        </is>
      </c>
      <c r="J429" s="46" t="n"/>
      <c r="K429" s="49" t="inlineStr">
        <is>
          <t>(None)</t>
        </is>
      </c>
      <c r="L429" s="46" t="n"/>
      <c r="M429" s="49" t="inlineStr">
        <is>
          <t>Sitrus Berry</t>
        </is>
      </c>
      <c r="N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Protect</t>
        </is>
      </c>
      <c r="F430" s="46" t="n"/>
      <c r="G430" s="51" t="inlineStr">
        <is>
          <t>Protect</t>
        </is>
      </c>
      <c r="H430" s="46" t="n"/>
      <c r="I430" s="51" t="inlineStr">
        <is>
          <t>Swords Dance</t>
        </is>
      </c>
      <c r="J430" s="46" t="n"/>
      <c r="K430" s="66" t="inlineStr">
        <is>
          <t>Iron Tail</t>
        </is>
      </c>
      <c r="L430" s="46" t="n"/>
      <c r="M430" s="51" t="inlineStr">
        <is>
          <t>Double Team</t>
        </is>
      </c>
      <c r="N430" s="46" t="n"/>
      <c r="Q430" s="47" t="inlineStr">
        <is>
          <t>Moves</t>
        </is>
      </c>
    </row>
    <row r="431">
      <c r="E431" s="64" t="inlineStr">
        <is>
          <t>Ice Beam</t>
        </is>
      </c>
      <c r="F431" s="46" t="n"/>
      <c r="G431" s="62" t="inlineStr">
        <is>
          <t>Rollout</t>
        </is>
      </c>
      <c r="H431" s="46" t="n"/>
      <c r="I431" s="64" t="inlineStr">
        <is>
          <t>Ice Beam</t>
        </is>
      </c>
      <c r="J431" s="46" t="n"/>
      <c r="K431" s="51" t="inlineStr">
        <is>
          <t>Explosion</t>
        </is>
      </c>
      <c r="L431" s="46" t="n"/>
      <c r="M431" s="51" t="inlineStr">
        <is>
          <t>Explosion</t>
        </is>
      </c>
      <c r="N431" s="46" t="n"/>
    </row>
    <row r="432">
      <c r="E432" s="62" t="inlineStr">
        <is>
          <t>Rock Slide</t>
        </is>
      </c>
      <c r="F432" s="46" t="n"/>
      <c r="G432" s="53" t="inlineStr">
        <is>
          <t>Earthquake</t>
        </is>
      </c>
      <c r="H432" s="46" t="n"/>
      <c r="I432" s="61" t="inlineStr">
        <is>
          <t>Surf</t>
        </is>
      </c>
      <c r="J432" s="46" t="n"/>
      <c r="K432" s="51" t="inlineStr">
        <is>
          <t>Roar</t>
        </is>
      </c>
      <c r="L432" s="46" t="n"/>
      <c r="M432" s="51" t="inlineStr">
        <is>
          <t>Protect</t>
        </is>
      </c>
      <c r="N432" s="46" t="n"/>
    </row>
    <row r="433">
      <c r="E433" s="61" t="inlineStr">
        <is>
          <t>Surf</t>
        </is>
      </c>
      <c r="F433" s="46" t="n"/>
      <c r="G433" s="51" t="inlineStr">
        <is>
          <t>Explosion</t>
        </is>
      </c>
      <c r="H433" s="46" t="n"/>
      <c r="I433" s="62" t="inlineStr">
        <is>
          <t>Rock Slide</t>
        </is>
      </c>
      <c r="J433" s="46" t="n"/>
      <c r="K433" s="62" t="inlineStr">
        <is>
          <t>Rock Slide</t>
        </is>
      </c>
      <c r="L433" s="46" t="n"/>
      <c r="M433" s="62" t="inlineStr">
        <is>
          <t>Rock Slide</t>
        </is>
      </c>
      <c r="N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Roxanne (Rematch 4)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IFERROR(_xlfn.IMAGE("https://play.pokemonshowdown.com/sprites/gen5/aerodactyl.png"),"")</f>
        <v/>
      </c>
      <c r="G436" s="43">
        <f>IFERROR(_xlfn.IMAGE("https://play.pokemonshowdown.com/sprites/gen5/golem.png"),"")</f>
        <v/>
      </c>
      <c r="I436" s="43">
        <f>IFERROR(_xlfn.IMAGE("https://play.pokemonshowdown.com/sprites/gen5/omastar.png"),"")</f>
        <v/>
      </c>
      <c r="K436" s="43">
        <f>IFERROR(_xlfn.IMAGE("https://play.pokemonshowdown.com/sprites/gen5/kabutops.png"),"")</f>
        <v/>
      </c>
      <c r="M436" s="43">
        <f>IFERROR(_xlfn.IMAGE("https://play.pokemonshowdown.com/sprites/gen5/steelix.png"),"")</f>
        <v/>
      </c>
      <c r="O436" s="43">
        <f>IFERROR(_xlfn.IMAGE("https://play.pokemonshowdown.com/sprites/gen5/nosepass.png"),"")</f>
        <v/>
      </c>
      <c r="Q436" s="44" t="inlineStr">
        <is>
          <t>DOUBLE BATTLE
Items: Full Restore / Full Restore / Full Restore</t>
        </is>
      </c>
    </row>
    <row r="437">
      <c r="E437" s="45" t="inlineStr">
        <is>
          <t>Lv 47 Aerodactyl</t>
        </is>
      </c>
      <c r="F437" s="46" t="n"/>
      <c r="G437" s="45" t="inlineStr">
        <is>
          <t>Lv 47 Golem</t>
        </is>
      </c>
      <c r="H437" s="46" t="n"/>
      <c r="I437" s="45" t="inlineStr">
        <is>
          <t>Lv 47 Omastar</t>
        </is>
      </c>
      <c r="J437" s="46" t="n"/>
      <c r="K437" s="45" t="inlineStr">
        <is>
          <t>Lv 50 Kabutops</t>
        </is>
      </c>
      <c r="L437" s="46" t="n"/>
      <c r="M437" s="45" t="inlineStr">
        <is>
          <t>Lv 50 Steelix</t>
        </is>
      </c>
      <c r="N437" s="46" t="n"/>
      <c r="O437" s="45" t="inlineStr">
        <is>
          <t>Lv 52 Nosepass</t>
        </is>
      </c>
      <c r="P437" s="46" t="n"/>
      <c r="Q437" s="47" t="inlineStr">
        <is>
          <t>Pokémon</t>
        </is>
      </c>
    </row>
    <row r="438">
      <c r="E438" s="48" t="inlineStr">
        <is>
          <t>Lonely</t>
        </is>
      </c>
      <c r="F438" s="48" t="inlineStr">
        <is>
          <t>Rock Head</t>
        </is>
      </c>
      <c r="G438" s="48" t="inlineStr">
        <is>
          <t>Adamant</t>
        </is>
      </c>
      <c r="H438" s="48" t="inlineStr">
        <is>
          <t>Shell Armor</t>
        </is>
      </c>
      <c r="I438" s="48" t="inlineStr">
        <is>
          <t>Rash</t>
        </is>
      </c>
      <c r="J438" s="48" t="inlineStr">
        <is>
          <t>Swift Swim</t>
        </is>
      </c>
      <c r="K438" s="48" t="inlineStr">
        <is>
          <t>Naive</t>
        </is>
      </c>
      <c r="L438" s="48" t="inlineStr">
        <is>
          <t>Swift Swim</t>
        </is>
      </c>
      <c r="M438" s="48" t="inlineStr">
        <is>
          <t>Adamant</t>
        </is>
      </c>
      <c r="N438" s="48" t="inlineStr">
        <is>
          <t>Solid Rock</t>
        </is>
      </c>
      <c r="O438" s="48" t="inlineStr">
        <is>
          <t>Adamant</t>
        </is>
      </c>
      <c r="P438" s="48" t="inlineStr">
        <is>
          <t>Solid Rock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Sitrus Berry</t>
        </is>
      </c>
      <c r="L439" s="46" t="n"/>
      <c r="M439" s="49" t="inlineStr">
        <is>
          <t>(None)</t>
        </is>
      </c>
      <c r="N439" s="46" t="n"/>
      <c r="O439" s="49" t="inlineStr">
        <is>
          <t>Sitrus Berry</t>
        </is>
      </c>
      <c r="P439" s="46" t="n"/>
      <c r="Q439" s="47" t="inlineStr">
        <is>
          <t>Item</t>
        </is>
      </c>
    </row>
    <row r="440">
      <c r="B440" s="44" t="inlineStr">
        <is>
          <t>Smart Trainer</t>
        </is>
      </c>
      <c r="E440" s="62" t="inlineStr">
        <is>
          <t>Rock Slide</t>
        </is>
      </c>
      <c r="F440" s="46" t="n"/>
      <c r="G440" s="65" t="inlineStr">
        <is>
          <t>Focus Punch</t>
        </is>
      </c>
      <c r="H440" s="46" t="n"/>
      <c r="I440" s="51" t="inlineStr">
        <is>
          <t>Protect</t>
        </is>
      </c>
      <c r="J440" s="46" t="n"/>
      <c r="K440" s="51" t="inlineStr">
        <is>
          <t>Swords Dance</t>
        </is>
      </c>
      <c r="L440" s="46" t="n"/>
      <c r="M440" s="66" t="inlineStr">
        <is>
          <t>Iron Tail</t>
        </is>
      </c>
      <c r="N440" s="46" t="n"/>
      <c r="O440" s="51" t="inlineStr">
        <is>
          <t>Double Team</t>
        </is>
      </c>
      <c r="P440" s="46" t="n"/>
      <c r="Q440" s="47" t="inlineStr">
        <is>
          <t>Moves</t>
        </is>
      </c>
    </row>
    <row r="441">
      <c r="E441" s="51" t="inlineStr">
        <is>
          <t>Hyper Beam</t>
        </is>
      </c>
      <c r="F441" s="46" t="n"/>
      <c r="G441" s="62" t="inlineStr">
        <is>
          <t>Rollout</t>
        </is>
      </c>
      <c r="H441" s="46" t="n"/>
      <c r="I441" s="64" t="inlineStr">
        <is>
          <t>Ice Beam</t>
        </is>
      </c>
      <c r="J441" s="46" t="n"/>
      <c r="K441" s="64" t="inlineStr">
        <is>
          <t>Ice Beam</t>
        </is>
      </c>
      <c r="L441" s="46" t="n"/>
      <c r="M441" s="51" t="inlineStr">
        <is>
          <t>Explosion</t>
        </is>
      </c>
      <c r="N441" s="46" t="n"/>
      <c r="O441" s="51" t="inlineStr">
        <is>
          <t>Explosion</t>
        </is>
      </c>
      <c r="P441" s="46" t="n"/>
    </row>
    <row r="442">
      <c r="E442" s="51" t="inlineStr">
        <is>
          <t>Supersonic</t>
        </is>
      </c>
      <c r="F442" s="46" t="n"/>
      <c r="G442" s="53" t="inlineStr">
        <is>
          <t>Earthquake</t>
        </is>
      </c>
      <c r="H442" s="46" t="n"/>
      <c r="I442" s="62" t="inlineStr">
        <is>
          <t>Rock Slide</t>
        </is>
      </c>
      <c r="J442" s="46" t="n"/>
      <c r="K442" s="61" t="inlineStr">
        <is>
          <t>Surf</t>
        </is>
      </c>
      <c r="L442" s="46" t="n"/>
      <c r="M442" s="51" t="inlineStr">
        <is>
          <t>Roar</t>
        </is>
      </c>
      <c r="N442" s="46" t="n"/>
      <c r="O442" s="51" t="inlineStr">
        <is>
          <t>Protect</t>
        </is>
      </c>
      <c r="P442" s="46" t="n"/>
    </row>
    <row r="443">
      <c r="E443" s="51" t="inlineStr">
        <is>
          <t>Protect</t>
        </is>
      </c>
      <c r="F443" s="46" t="n"/>
      <c r="G443" s="51" t="inlineStr">
        <is>
          <t>Explosion</t>
        </is>
      </c>
      <c r="H443" s="46" t="n"/>
      <c r="I443" s="61" t="inlineStr">
        <is>
          <t>Surf</t>
        </is>
      </c>
      <c r="J443" s="46" t="n"/>
      <c r="K443" s="62" t="inlineStr">
        <is>
          <t>Rock Slide</t>
        </is>
      </c>
      <c r="L443" s="46" t="n"/>
      <c r="M443" s="62" t="inlineStr">
        <is>
          <t>Rock Slide</t>
        </is>
      </c>
      <c r="N443" s="46" t="n"/>
      <c r="O443" s="62" t="inlineStr">
        <is>
          <t>Rock Slide</t>
        </is>
      </c>
      <c r="P443" s="46" t="n"/>
    </row>
    <row r="445" ht="20" customHeight="1">
      <c r="B445" s="40" t="inlineStr">
        <is>
          <t>Leader</t>
        </is>
      </c>
      <c r="C445" s="41" t="n"/>
      <c r="D445" s="41" t="n"/>
      <c r="E445" s="42" t="inlineStr">
        <is>
          <t>Leader Tate&amp;Liza (Rematch 1)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IFERROR(_xlfn.IMAGE("https://play.pokemonshowdown.com/sprites/gen5/slowpoke.png"),"")</f>
        <v/>
      </c>
      <c r="G446" s="43">
        <f>IFERROR(_xlfn.IMAGE("https://play.pokemonshowdown.com/sprites/gen5/claydol.png"),"")</f>
        <v/>
      </c>
      <c r="I446" s="43">
        <f>IFERROR(_xlfn.IMAGE("https://play.pokemonshowdown.com/sprites/gen5/xatu.png"),"")</f>
        <v/>
      </c>
      <c r="K446" s="43">
        <f>IFERROR(_xlfn.IMAGE("https://play.pokemonshowdown.com/sprites/gen5/lunatone.png"),"")</f>
        <v/>
      </c>
      <c r="M446" s="43">
        <f>IFERROR(_xlfn.IMAGE("https://play.pokemonshowdown.com/sprites/gen5/solrock.png"),"")</f>
        <v/>
      </c>
      <c r="Q446" s="44" t="inlineStr">
        <is>
          <t>DOUBLE BATTLE
Items: Full Restore / Full Restore / Full Restore</t>
        </is>
      </c>
    </row>
    <row r="447">
      <c r="E447" s="45" t="inlineStr">
        <is>
          <t>Lv 48 Slowpoke</t>
        </is>
      </c>
      <c r="F447" s="46" t="n"/>
      <c r="G447" s="45" t="inlineStr">
        <is>
          <t>Lv 49 Claydol</t>
        </is>
      </c>
      <c r="H447" s="46" t="n"/>
      <c r="I447" s="45" t="inlineStr">
        <is>
          <t>Lv 49 Xatu</t>
        </is>
      </c>
      <c r="J447" s="46" t="n"/>
      <c r="K447" s="45" t="inlineStr">
        <is>
          <t>Lv 50 Lunatone</t>
        </is>
      </c>
      <c r="L447" s="46" t="n"/>
      <c r="M447" s="45" t="inlineStr">
        <is>
          <t>Lv 50 Solrock</t>
        </is>
      </c>
      <c r="N447" s="46" t="n"/>
      <c r="Q447" s="47" t="inlineStr">
        <is>
          <t>Pokémon</t>
        </is>
      </c>
    </row>
    <row r="448">
      <c r="E448" s="48" t="inlineStr">
        <is>
          <t>Bold</t>
        </is>
      </c>
      <c r="F448" s="48" t="inlineStr">
        <is>
          <t>Simple</t>
        </is>
      </c>
      <c r="G448" s="48" t="inlineStr">
        <is>
          <t>Lonely</t>
        </is>
      </c>
      <c r="H448" s="48" t="inlineStr">
        <is>
          <t>Levitate</t>
        </is>
      </c>
      <c r="I448" s="48" t="inlineStr">
        <is>
          <t>Timid</t>
        </is>
      </c>
      <c r="J448" s="48" t="inlineStr">
        <is>
          <t>Magic Guard</t>
        </is>
      </c>
      <c r="K448" s="48" t="inlineStr">
        <is>
          <t>Hasty</t>
        </is>
      </c>
      <c r="L448" s="48" t="inlineStr">
        <is>
          <t>Levitate</t>
        </is>
      </c>
      <c r="M448" s="48" t="inlineStr">
        <is>
          <t>Modest</t>
        </is>
      </c>
      <c r="N448" s="48" t="inlineStr">
        <is>
          <t>Levitate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G449" s="49" t="inlineStr">
        <is>
          <t>(None)</t>
        </is>
      </c>
      <c r="H449" s="46" t="n"/>
      <c r="I449" s="49" t="inlineStr">
        <is>
          <t>Chesto Berry</t>
        </is>
      </c>
      <c r="J449" s="46" t="n"/>
      <c r="K449" s="49" t="inlineStr">
        <is>
          <t>Chesto Berry</t>
        </is>
      </c>
      <c r="L449" s="46" t="n"/>
      <c r="M449" s="49" t="inlineStr">
        <is>
          <t>Sitrus Berry</t>
        </is>
      </c>
      <c r="N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Yawn</t>
        </is>
      </c>
      <c r="F450" s="46" t="n"/>
      <c r="G450" s="53" t="inlineStr">
        <is>
          <t>Earthquake</t>
        </is>
      </c>
      <c r="H450" s="46" t="n"/>
      <c r="I450" s="63" t="inlineStr">
        <is>
          <t>Psychic</t>
        </is>
      </c>
      <c r="J450" s="46" t="n"/>
      <c r="K450" s="53" t="inlineStr">
        <is>
          <t>Earthquake</t>
        </is>
      </c>
      <c r="L450" s="46" t="n"/>
      <c r="M450" s="58" t="inlineStr">
        <is>
          <t>Sunny Day</t>
        </is>
      </c>
      <c r="N450" s="46" t="n"/>
      <c r="Q450" s="47" t="inlineStr">
        <is>
          <t>Moves</t>
        </is>
      </c>
    </row>
    <row r="451">
      <c r="E451" s="63" t="inlineStr">
        <is>
          <t>Psychic</t>
        </is>
      </c>
      <c r="F451" s="46" t="n"/>
      <c r="G451" s="62" t="inlineStr">
        <is>
          <t>Ancient Power</t>
        </is>
      </c>
      <c r="H451" s="46" t="n"/>
      <c r="I451" s="63" t="inlineStr">
        <is>
          <t>Rest</t>
        </is>
      </c>
      <c r="J451" s="46" t="n"/>
      <c r="K451" s="63" t="inlineStr">
        <is>
          <t>Psychic</t>
        </is>
      </c>
      <c r="L451" s="46" t="n"/>
      <c r="M451" s="59" t="inlineStr">
        <is>
          <t>Solar Beam</t>
        </is>
      </c>
      <c r="N451" s="46" t="n"/>
    </row>
    <row r="452">
      <c r="E452" s="63" t="inlineStr">
        <is>
          <t>Calm Mind</t>
        </is>
      </c>
      <c r="F452" s="46" t="n"/>
      <c r="G452" s="63" t="inlineStr">
        <is>
          <t>Psychic</t>
        </is>
      </c>
      <c r="H452" s="46" t="n"/>
      <c r="I452" s="67" t="inlineStr">
        <is>
          <t>Confuse Ray</t>
        </is>
      </c>
      <c r="J452" s="46" t="n"/>
      <c r="K452" s="63" t="inlineStr">
        <is>
          <t>Rest</t>
        </is>
      </c>
      <c r="L452" s="46" t="n"/>
      <c r="M452" s="63" t="inlineStr">
        <is>
          <t>Psychic</t>
        </is>
      </c>
      <c r="N452" s="46" t="n"/>
    </row>
    <row r="453">
      <c r="E453" s="51" t="inlineStr">
        <is>
          <t>Protect</t>
        </is>
      </c>
      <c r="F453" s="46" t="n"/>
      <c r="G453" s="63" t="inlineStr">
        <is>
          <t>Light Screen</t>
        </is>
      </c>
      <c r="H453" s="46" t="n"/>
      <c r="I453" s="63" t="inlineStr">
        <is>
          <t>Calm Mind</t>
        </is>
      </c>
      <c r="J453" s="46" t="n"/>
      <c r="K453" s="63" t="inlineStr">
        <is>
          <t>Calm Mind</t>
        </is>
      </c>
      <c r="L453" s="46" t="n"/>
      <c r="M453" s="58" t="inlineStr">
        <is>
          <t>Flamethrower</t>
        </is>
      </c>
      <c r="N453" s="46" t="n"/>
    </row>
    <row r="455" ht="20" customHeight="1">
      <c r="B455" s="40" t="inlineStr">
        <is>
          <t>Leader</t>
        </is>
      </c>
      <c r="C455" s="41" t="n"/>
      <c r="D455" s="41" t="n"/>
      <c r="E455" s="42" t="inlineStr">
        <is>
          <t>Leader Tate&amp;Liza (Rematch 2)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IFERROR(_xlfn.IMAGE("https://play.pokemonshowdown.com/sprites/gen5/drowzee.png"),"")</f>
        <v/>
      </c>
      <c r="G456" s="43">
        <f>IFERROR(_xlfn.IMAGE("https://play.pokemonshowdown.com/sprites/gen5/slowpoke.png"),"")</f>
        <v/>
      </c>
      <c r="I456" s="43">
        <f>IFERROR(_xlfn.IMAGE("https://play.pokemonshowdown.com/sprites/gen5/claydol.png"),"")</f>
        <v/>
      </c>
      <c r="K456" s="43">
        <f>IFERROR(_xlfn.IMAGE("https://play.pokemonshowdown.com/sprites/gen5/xatu.png"),"")</f>
        <v/>
      </c>
      <c r="M456" s="43">
        <f>IFERROR(_xlfn.IMAGE("https://play.pokemonshowdown.com/sprites/gen5/lunatone.png"),"")</f>
        <v/>
      </c>
      <c r="O456" s="43">
        <f>IFERROR(_xlfn.IMAGE("https://play.pokemonshowdown.com/sprites/gen5/solrock.png"),"")</f>
        <v/>
      </c>
      <c r="Q456" s="44" t="inlineStr">
        <is>
          <t>DOUBLE BATTLE
Items: Full Restore / Full Restore / Full Restore</t>
        </is>
      </c>
    </row>
    <row r="457">
      <c r="E457" s="45" t="inlineStr">
        <is>
          <t>Lv 53 Drowzee</t>
        </is>
      </c>
      <c r="F457" s="46" t="n"/>
      <c r="G457" s="45" t="inlineStr">
        <is>
          <t>Lv 53 Slowpoke</t>
        </is>
      </c>
      <c r="H457" s="46" t="n"/>
      <c r="I457" s="45" t="inlineStr">
        <is>
          <t>Lv 54 Claydol</t>
        </is>
      </c>
      <c r="J457" s="46" t="n"/>
      <c r="K457" s="45" t="inlineStr">
        <is>
          <t>Lv 54 Xatu</t>
        </is>
      </c>
      <c r="L457" s="46" t="n"/>
      <c r="M457" s="45" t="inlineStr">
        <is>
          <t>Lv 55 Lunatone</t>
        </is>
      </c>
      <c r="N457" s="46" t="n"/>
      <c r="O457" s="45" t="inlineStr">
        <is>
          <t>Lv 55 Solrock</t>
        </is>
      </c>
      <c r="P457" s="46" t="n"/>
      <c r="Q457" s="47" t="inlineStr">
        <is>
          <t>Pokémon</t>
        </is>
      </c>
    </row>
    <row r="458">
      <c r="E458" s="48" t="inlineStr">
        <is>
          <t>Careful</t>
        </is>
      </c>
      <c r="F458" s="48" t="inlineStr">
        <is>
          <t>Bad Dreams</t>
        </is>
      </c>
      <c r="G458" s="48" t="inlineStr">
        <is>
          <t>Bold</t>
        </is>
      </c>
      <c r="H458" s="48" t="inlineStr">
        <is>
          <t>Simple</t>
        </is>
      </c>
      <c r="I458" s="48" t="inlineStr">
        <is>
          <t>Lonely</t>
        </is>
      </c>
      <c r="J458" s="48" t="inlineStr">
        <is>
          <t>Levitate</t>
        </is>
      </c>
      <c r="K458" s="48" t="inlineStr">
        <is>
          <t>Timid</t>
        </is>
      </c>
      <c r="L458" s="48" t="inlineStr">
        <is>
          <t>Magic Guard</t>
        </is>
      </c>
      <c r="M458" s="48" t="inlineStr">
        <is>
          <t>Hasty</t>
        </is>
      </c>
      <c r="N458" s="48" t="inlineStr">
        <is>
          <t>Levitate</t>
        </is>
      </c>
      <c r="O458" s="48" t="inlineStr">
        <is>
          <t>Modest</t>
        </is>
      </c>
      <c r="P458" s="48" t="inlineStr">
        <is>
          <t>Levitate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G459" s="49" t="inlineStr">
        <is>
          <t>(None)</t>
        </is>
      </c>
      <c r="H459" s="46" t="n"/>
      <c r="I459" s="49" t="inlineStr">
        <is>
          <t>(None)</t>
        </is>
      </c>
      <c r="J459" s="46" t="n"/>
      <c r="K459" s="49" t="inlineStr">
        <is>
          <t>Chesto Berry</t>
        </is>
      </c>
      <c r="L459" s="46" t="n"/>
      <c r="M459" s="49" t="inlineStr">
        <is>
          <t>Chesto Berry</t>
        </is>
      </c>
      <c r="N459" s="46" t="n"/>
      <c r="O459" s="49" t="inlineStr">
        <is>
          <t>Sitrus Berry</t>
        </is>
      </c>
      <c r="P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3" t="inlineStr">
        <is>
          <t>Hypnosis</t>
        </is>
      </c>
      <c r="F460" s="46" t="n"/>
      <c r="G460" s="51" t="inlineStr">
        <is>
          <t>Yawn</t>
        </is>
      </c>
      <c r="H460" s="46" t="n"/>
      <c r="I460" s="53" t="inlineStr">
        <is>
          <t>Earthquake</t>
        </is>
      </c>
      <c r="J460" s="46" t="n"/>
      <c r="K460" s="63" t="inlineStr">
        <is>
          <t>Psychic</t>
        </is>
      </c>
      <c r="L460" s="46" t="n"/>
      <c r="M460" s="53" t="inlineStr">
        <is>
          <t>Earthquake</t>
        </is>
      </c>
      <c r="N460" s="46" t="n"/>
      <c r="O460" s="58" t="inlineStr">
        <is>
          <t>Sunny Day</t>
        </is>
      </c>
      <c r="P460" s="46" t="n"/>
      <c r="Q460" s="47" t="inlineStr">
        <is>
          <t>Moves</t>
        </is>
      </c>
    </row>
    <row r="461">
      <c r="E461" s="63" t="inlineStr">
        <is>
          <t>Dream Eater</t>
        </is>
      </c>
      <c r="F461" s="46" t="n"/>
      <c r="G461" s="63" t="inlineStr">
        <is>
          <t>Psychic</t>
        </is>
      </c>
      <c r="H461" s="46" t="n"/>
      <c r="I461" s="51" t="inlineStr">
        <is>
          <t>Explosion</t>
        </is>
      </c>
      <c r="J461" s="46" t="n"/>
      <c r="K461" s="63" t="inlineStr">
        <is>
          <t>Rest</t>
        </is>
      </c>
      <c r="L461" s="46" t="n"/>
      <c r="M461" s="63" t="inlineStr">
        <is>
          <t>Psychic</t>
        </is>
      </c>
      <c r="N461" s="46" t="n"/>
      <c r="O461" s="59" t="inlineStr">
        <is>
          <t>Solar Beam</t>
        </is>
      </c>
      <c r="P461" s="46" t="n"/>
    </row>
    <row r="462">
      <c r="E462" s="51" t="inlineStr">
        <is>
          <t>Headbutt</t>
        </is>
      </c>
      <c r="F462" s="46" t="n"/>
      <c r="G462" s="63" t="inlineStr">
        <is>
          <t>Calm Mind</t>
        </is>
      </c>
      <c r="H462" s="46" t="n"/>
      <c r="I462" s="63" t="inlineStr">
        <is>
          <t>Psychic</t>
        </is>
      </c>
      <c r="J462" s="46" t="n"/>
      <c r="K462" s="67" t="inlineStr">
        <is>
          <t>Confuse Ray</t>
        </is>
      </c>
      <c r="L462" s="46" t="n"/>
      <c r="M462" s="63" t="inlineStr">
        <is>
          <t>Rest</t>
        </is>
      </c>
      <c r="N462" s="46" t="n"/>
      <c r="O462" s="63" t="inlineStr">
        <is>
          <t>Psychic</t>
        </is>
      </c>
      <c r="P462" s="46" t="n"/>
    </row>
    <row r="463">
      <c r="E463" s="51" t="inlineStr">
        <is>
          <t>Protect</t>
        </is>
      </c>
      <c r="F463" s="46" t="n"/>
      <c r="G463" s="51" t="inlineStr">
        <is>
          <t>Protect</t>
        </is>
      </c>
      <c r="H463" s="46" t="n"/>
      <c r="I463" s="63" t="inlineStr">
        <is>
          <t>Light Screen</t>
        </is>
      </c>
      <c r="J463" s="46" t="n"/>
      <c r="K463" s="63" t="inlineStr">
        <is>
          <t>Calm Mind</t>
        </is>
      </c>
      <c r="L463" s="46" t="n"/>
      <c r="M463" s="63" t="inlineStr">
        <is>
          <t>Calm Mind</t>
        </is>
      </c>
      <c r="N463" s="46" t="n"/>
      <c r="O463" s="58" t="inlineStr">
        <is>
          <t>Flamethrower</t>
        </is>
      </c>
      <c r="P463" s="46" t="n"/>
    </row>
    <row r="465" ht="20" customHeight="1">
      <c r="B465" s="40" t="inlineStr">
        <is>
          <t>Leader</t>
        </is>
      </c>
      <c r="C465" s="41" t="n"/>
      <c r="D465" s="41" t="n"/>
      <c r="E465" s="42" t="inlineStr">
        <is>
          <t>Leader Tate&amp;Liza (Rematch 3)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IFERROR(_xlfn.IMAGE("https://play.pokemonshowdown.com/sprites/gen5/hypno.png"),"")</f>
        <v/>
      </c>
      <c r="G466" s="43">
        <f>IFERROR(_xlfn.IMAGE("https://play.pokemonshowdown.com/sprites/gen5/claydol.png"),"")</f>
        <v/>
      </c>
      <c r="I466" s="43">
        <f>IFERROR(_xlfn.IMAGE("https://play.pokemonshowdown.com/sprites/gen5/slowpoke.png"),"")</f>
        <v/>
      </c>
      <c r="K466" s="43">
        <f>IFERROR(_xlfn.IMAGE("https://play.pokemonshowdown.com/sprites/gen5/xatu.png"),"")</f>
        <v/>
      </c>
      <c r="M466" s="43">
        <f>IFERROR(_xlfn.IMAGE("https://play.pokemonshowdown.com/sprites/gen5/lunatone.png"),"")</f>
        <v/>
      </c>
      <c r="O466" s="43">
        <f>IFERROR(_xlfn.IMAGE("https://play.pokemonshowdown.com/sprites/gen5/solrock.png"),"")</f>
        <v/>
      </c>
      <c r="Q466" s="44" t="inlineStr">
        <is>
          <t>DOUBLE BATTLE
Items: Full Restore / Full Restore / Full Restore</t>
        </is>
      </c>
    </row>
    <row r="467">
      <c r="E467" s="45" t="inlineStr">
        <is>
          <t>Lv 58 Hypno</t>
        </is>
      </c>
      <c r="F467" s="46" t="n"/>
      <c r="G467" s="45" t="inlineStr">
        <is>
          <t>Lv 59 Claydol</t>
        </is>
      </c>
      <c r="H467" s="46" t="n"/>
      <c r="I467" s="45" t="inlineStr">
        <is>
          <t>Lv 58 Slowpoke</t>
        </is>
      </c>
      <c r="J467" s="46" t="n"/>
      <c r="K467" s="45" t="inlineStr">
        <is>
          <t>Lv 59 Xatu</t>
        </is>
      </c>
      <c r="L467" s="46" t="n"/>
      <c r="M467" s="45" t="inlineStr">
        <is>
          <t>Lv 60 Lunatone</t>
        </is>
      </c>
      <c r="N467" s="46" t="n"/>
      <c r="O467" s="45" t="inlineStr">
        <is>
          <t>Lv 60 Solrock</t>
        </is>
      </c>
      <c r="P467" s="46" t="n"/>
      <c r="Q467" s="47" t="inlineStr">
        <is>
          <t>Pokémon</t>
        </is>
      </c>
    </row>
    <row r="468">
      <c r="E468" s="48" t="inlineStr">
        <is>
          <t>Careful</t>
        </is>
      </c>
      <c r="F468" s="48" t="inlineStr">
        <is>
          <t>Bad Dreams</t>
        </is>
      </c>
      <c r="G468" s="48" t="inlineStr">
        <is>
          <t>Lonely</t>
        </is>
      </c>
      <c r="H468" s="48" t="inlineStr">
        <is>
          <t>Levitate</t>
        </is>
      </c>
      <c r="I468" s="48" t="inlineStr">
        <is>
          <t>Bold</t>
        </is>
      </c>
      <c r="J468" s="48" t="inlineStr">
        <is>
          <t>Simple</t>
        </is>
      </c>
      <c r="K468" s="48" t="inlineStr">
        <is>
          <t>Timid</t>
        </is>
      </c>
      <c r="L468" s="48" t="inlineStr">
        <is>
          <t>Magic Guard</t>
        </is>
      </c>
      <c r="M468" s="48" t="inlineStr">
        <is>
          <t>Hasty</t>
        </is>
      </c>
      <c r="N468" s="48" t="inlineStr">
        <is>
          <t>Levitate</t>
        </is>
      </c>
      <c r="O468" s="48" t="inlineStr">
        <is>
          <t>Modest</t>
        </is>
      </c>
      <c r="P468" s="48" t="inlineStr">
        <is>
          <t>Levitate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I469" s="49" t="inlineStr">
        <is>
          <t>(None)</t>
        </is>
      </c>
      <c r="J469" s="46" t="n"/>
      <c r="K469" s="49" t="inlineStr">
        <is>
          <t>Chesto Berry</t>
        </is>
      </c>
      <c r="L469" s="46" t="n"/>
      <c r="M469" s="49" t="inlineStr">
        <is>
          <t>Chesto Berry</t>
        </is>
      </c>
      <c r="N469" s="46" t="n"/>
      <c r="O469" s="49" t="inlineStr">
        <is>
          <t>Sitrus Berry</t>
        </is>
      </c>
      <c r="P469" s="46" t="n"/>
      <c r="Q469" s="47" t="inlineStr">
        <is>
          <t>Item</t>
        </is>
      </c>
    </row>
    <row r="470">
      <c r="B470" s="44" t="inlineStr">
        <is>
          <t>Smart Trainer</t>
        </is>
      </c>
      <c r="E470" s="63" t="inlineStr">
        <is>
          <t>Hypnosis</t>
        </is>
      </c>
      <c r="F470" s="46" t="n"/>
      <c r="G470" s="53" t="inlineStr">
        <is>
          <t>Earthquake</t>
        </is>
      </c>
      <c r="H470" s="46" t="n"/>
      <c r="I470" s="51" t="inlineStr">
        <is>
          <t>Yawn</t>
        </is>
      </c>
      <c r="J470" s="46" t="n"/>
      <c r="K470" s="63" t="inlineStr">
        <is>
          <t>Psychic</t>
        </is>
      </c>
      <c r="L470" s="46" t="n"/>
      <c r="M470" s="53" t="inlineStr">
        <is>
          <t>Earthquake</t>
        </is>
      </c>
      <c r="N470" s="46" t="n"/>
      <c r="O470" s="58" t="inlineStr">
        <is>
          <t>Sunny Day</t>
        </is>
      </c>
      <c r="P470" s="46" t="n"/>
      <c r="Q470" s="47" t="inlineStr">
        <is>
          <t>Moves</t>
        </is>
      </c>
    </row>
    <row r="471">
      <c r="E471" s="63" t="inlineStr">
        <is>
          <t>Dream Eater</t>
        </is>
      </c>
      <c r="F471" s="46" t="n"/>
      <c r="G471" s="51" t="inlineStr">
        <is>
          <t>Explosion</t>
        </is>
      </c>
      <c r="H471" s="46" t="n"/>
      <c r="I471" s="63" t="inlineStr">
        <is>
          <t>Psychic</t>
        </is>
      </c>
      <c r="J471" s="46" t="n"/>
      <c r="K471" s="63" t="inlineStr">
        <is>
          <t>Rest</t>
        </is>
      </c>
      <c r="L471" s="46" t="n"/>
      <c r="M471" s="63" t="inlineStr">
        <is>
          <t>Psychic</t>
        </is>
      </c>
      <c r="N471" s="46" t="n"/>
      <c r="O471" s="59" t="inlineStr">
        <is>
          <t>Solar Beam</t>
        </is>
      </c>
      <c r="P471" s="46" t="n"/>
    </row>
    <row r="472">
      <c r="E472" s="51" t="inlineStr">
        <is>
          <t>Headbutt</t>
        </is>
      </c>
      <c r="F472" s="46" t="n"/>
      <c r="G472" s="63" t="inlineStr">
        <is>
          <t>Psychic</t>
        </is>
      </c>
      <c r="H472" s="46" t="n"/>
      <c r="I472" s="63" t="inlineStr">
        <is>
          <t>Calm Mind</t>
        </is>
      </c>
      <c r="J472" s="46" t="n"/>
      <c r="K472" s="67" t="inlineStr">
        <is>
          <t>Confuse Ray</t>
        </is>
      </c>
      <c r="L472" s="46" t="n"/>
      <c r="M472" s="63" t="inlineStr">
        <is>
          <t>Rest</t>
        </is>
      </c>
      <c r="N472" s="46" t="n"/>
      <c r="O472" s="63" t="inlineStr">
        <is>
          <t>Psychic</t>
        </is>
      </c>
      <c r="P472" s="46" t="n"/>
    </row>
    <row r="473">
      <c r="E473" s="51" t="inlineStr">
        <is>
          <t>Protect</t>
        </is>
      </c>
      <c r="F473" s="46" t="n"/>
      <c r="G473" s="63" t="inlineStr">
        <is>
          <t>Light Screen</t>
        </is>
      </c>
      <c r="H473" s="46" t="n"/>
      <c r="I473" s="51" t="inlineStr">
        <is>
          <t>Protect</t>
        </is>
      </c>
      <c r="J473" s="46" t="n"/>
      <c r="K473" s="63" t="inlineStr">
        <is>
          <t>Calm Mind</t>
        </is>
      </c>
      <c r="L473" s="46" t="n"/>
      <c r="M473" s="63" t="inlineStr">
        <is>
          <t>Calm Mind</t>
        </is>
      </c>
      <c r="N473" s="46" t="n"/>
      <c r="O473" s="58" t="inlineStr">
        <is>
          <t>Flamethrower</t>
        </is>
      </c>
      <c r="P473" s="46" t="n"/>
    </row>
    <row r="475" ht="20" customHeight="1">
      <c r="B475" s="40" t="inlineStr">
        <is>
          <t>Leader</t>
        </is>
      </c>
      <c r="C475" s="41" t="n"/>
      <c r="D475" s="41" t="n"/>
      <c r="E475" s="42" t="inlineStr">
        <is>
          <t>Leader Tate&amp;Liza (Rematch 4)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IFERROR(_xlfn.IMAGE("https://play.pokemonshowdown.com/sprites/gen5/hypno.png"),"")</f>
        <v/>
      </c>
      <c r="G476" s="43">
        <f>IFERROR(_xlfn.IMAGE("https://play.pokemonshowdown.com/sprites/gen5/claydol.png"),"")</f>
        <v/>
      </c>
      <c r="I476" s="43">
        <f>IFERROR(_xlfn.IMAGE("https://play.pokemonshowdown.com/sprites/gen5/slowking.png"),"")</f>
        <v/>
      </c>
      <c r="K476" s="43">
        <f>IFERROR(_xlfn.IMAGE("https://play.pokemonshowdown.com/sprites/gen5/xatu.png"),"")</f>
        <v/>
      </c>
      <c r="M476" s="43">
        <f>IFERROR(_xlfn.IMAGE("https://play.pokemonshowdown.com/sprites/gen5/lunatone.png"),"")</f>
        <v/>
      </c>
      <c r="O476" s="43">
        <f>IFERROR(_xlfn.IMAGE("https://play.pokemonshowdown.com/sprites/gen5/solrock.png"),"")</f>
        <v/>
      </c>
      <c r="Q476" s="44" t="inlineStr">
        <is>
          <t>DOUBLE BATTLE
Items: Full Restore / Full Restore / Full Restore</t>
        </is>
      </c>
    </row>
    <row r="477">
      <c r="E477" s="45" t="inlineStr">
        <is>
          <t>Lv 63 Hypno</t>
        </is>
      </c>
      <c r="F477" s="46" t="n"/>
      <c r="G477" s="45" t="inlineStr">
        <is>
          <t>Lv 64 Claydol</t>
        </is>
      </c>
      <c r="H477" s="46" t="n"/>
      <c r="I477" s="45" t="inlineStr">
        <is>
          <t>Lv 63 Slowking</t>
        </is>
      </c>
      <c r="J477" s="46" t="n"/>
      <c r="K477" s="45" t="inlineStr">
        <is>
          <t>Lv 64 Xatu</t>
        </is>
      </c>
      <c r="L477" s="46" t="n"/>
      <c r="M477" s="45" t="inlineStr">
        <is>
          <t>Lv 65 Lunatone</t>
        </is>
      </c>
      <c r="N477" s="46" t="n"/>
      <c r="O477" s="45" t="inlineStr">
        <is>
          <t>Lv 65 Solrock</t>
        </is>
      </c>
      <c r="P477" s="46" t="n"/>
      <c r="Q477" s="47" t="inlineStr">
        <is>
          <t>Pokémon</t>
        </is>
      </c>
    </row>
    <row r="478">
      <c r="E478" s="48" t="inlineStr">
        <is>
          <t>Careful</t>
        </is>
      </c>
      <c r="F478" s="48" t="inlineStr">
        <is>
          <t>Bad Dreams</t>
        </is>
      </c>
      <c r="G478" s="48" t="inlineStr">
        <is>
          <t>Lonely</t>
        </is>
      </c>
      <c r="H478" s="48" t="inlineStr">
        <is>
          <t>Levitate</t>
        </is>
      </c>
      <c r="I478" s="48" t="inlineStr">
        <is>
          <t>Calm</t>
        </is>
      </c>
      <c r="J478" s="48" t="inlineStr">
        <is>
          <t>Simple</t>
        </is>
      </c>
      <c r="K478" s="48" t="inlineStr">
        <is>
          <t>Timid</t>
        </is>
      </c>
      <c r="L478" s="48" t="inlineStr">
        <is>
          <t>Magic Guard</t>
        </is>
      </c>
      <c r="M478" s="48" t="inlineStr">
        <is>
          <t>Hasty</t>
        </is>
      </c>
      <c r="N478" s="48" t="inlineStr">
        <is>
          <t>Levitate</t>
        </is>
      </c>
      <c r="O478" s="48" t="inlineStr">
        <is>
          <t>Modest</t>
        </is>
      </c>
      <c r="P478" s="48" t="inlineStr">
        <is>
          <t>Levitate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Chesto Berry</t>
        </is>
      </c>
      <c r="L479" s="46" t="n"/>
      <c r="M479" s="49" t="inlineStr">
        <is>
          <t>Chesto Berry</t>
        </is>
      </c>
      <c r="N479" s="46" t="n"/>
      <c r="O479" s="49" t="inlineStr">
        <is>
          <t>Sitrus Berry</t>
        </is>
      </c>
      <c r="P479" s="46" t="n"/>
      <c r="Q479" s="47" t="inlineStr">
        <is>
          <t>Item</t>
        </is>
      </c>
    </row>
    <row r="480">
      <c r="B480" s="44" t="inlineStr">
        <is>
          <t>Smart Trainer</t>
        </is>
      </c>
      <c r="E480" s="63" t="inlineStr">
        <is>
          <t>Hypnosis</t>
        </is>
      </c>
      <c r="F480" s="46" t="n"/>
      <c r="G480" s="53" t="inlineStr">
        <is>
          <t>Earthquake</t>
        </is>
      </c>
      <c r="H480" s="46" t="n"/>
      <c r="I480" s="51" t="inlineStr">
        <is>
          <t>Yawn</t>
        </is>
      </c>
      <c r="J480" s="46" t="n"/>
      <c r="K480" s="63" t="inlineStr">
        <is>
          <t>Psychic</t>
        </is>
      </c>
      <c r="L480" s="46" t="n"/>
      <c r="M480" s="53" t="inlineStr">
        <is>
          <t>Earthquake</t>
        </is>
      </c>
      <c r="N480" s="46" t="n"/>
      <c r="O480" s="58" t="inlineStr">
        <is>
          <t>Sunny Day</t>
        </is>
      </c>
      <c r="P480" s="46" t="n"/>
      <c r="Q480" s="47" t="inlineStr">
        <is>
          <t>Moves</t>
        </is>
      </c>
    </row>
    <row r="481">
      <c r="E481" s="63" t="inlineStr">
        <is>
          <t>Dream Eater</t>
        </is>
      </c>
      <c r="F481" s="46" t="n"/>
      <c r="G481" s="51" t="inlineStr">
        <is>
          <t>Explosion</t>
        </is>
      </c>
      <c r="H481" s="46" t="n"/>
      <c r="I481" s="63" t="inlineStr">
        <is>
          <t>Psychic</t>
        </is>
      </c>
      <c r="J481" s="46" t="n"/>
      <c r="K481" s="63" t="inlineStr">
        <is>
          <t>Rest</t>
        </is>
      </c>
      <c r="L481" s="46" t="n"/>
      <c r="M481" s="63" t="inlineStr">
        <is>
          <t>Psychic</t>
        </is>
      </c>
      <c r="N481" s="46" t="n"/>
      <c r="O481" s="59" t="inlineStr">
        <is>
          <t>Solar Beam</t>
        </is>
      </c>
      <c r="P481" s="46" t="n"/>
    </row>
    <row r="482">
      <c r="E482" s="51" t="inlineStr">
        <is>
          <t>Headbutt</t>
        </is>
      </c>
      <c r="F482" s="46" t="n"/>
      <c r="G482" s="63" t="inlineStr">
        <is>
          <t>Psychic</t>
        </is>
      </c>
      <c r="H482" s="46" t="n"/>
      <c r="I482" s="63" t="inlineStr">
        <is>
          <t>Calm Mind</t>
        </is>
      </c>
      <c r="J482" s="46" t="n"/>
      <c r="K482" s="67" t="inlineStr">
        <is>
          <t>Confuse Ray</t>
        </is>
      </c>
      <c r="L482" s="46" t="n"/>
      <c r="M482" s="63" t="inlineStr">
        <is>
          <t>Rest</t>
        </is>
      </c>
      <c r="N482" s="46" t="n"/>
      <c r="O482" s="63" t="inlineStr">
        <is>
          <t>Psychic</t>
        </is>
      </c>
      <c r="P482" s="46" t="n"/>
    </row>
    <row r="483">
      <c r="E483" s="51" t="inlineStr">
        <is>
          <t>Protect</t>
        </is>
      </c>
      <c r="F483" s="46" t="n"/>
      <c r="G483" s="63" t="inlineStr">
        <is>
          <t>Light Screen</t>
        </is>
      </c>
      <c r="H483" s="46" t="n"/>
      <c r="I483" s="51" t="inlineStr">
        <is>
          <t>Protect</t>
        </is>
      </c>
      <c r="J483" s="46" t="n"/>
      <c r="K483" s="63" t="inlineStr">
        <is>
          <t>Calm Mind</t>
        </is>
      </c>
      <c r="L483" s="46" t="n"/>
      <c r="M483" s="63" t="inlineStr">
        <is>
          <t>Calm Mind</t>
        </is>
      </c>
      <c r="N483" s="46" t="n"/>
      <c r="O483" s="58" t="inlineStr">
        <is>
          <t>Flamethrower</t>
        </is>
      </c>
      <c r="P483" s="46" t="n"/>
    </row>
    <row r="485" ht="20" customHeight="1">
      <c r="B485" s="40" t="inlineStr">
        <is>
          <t>Leader</t>
        </is>
      </c>
      <c r="C485" s="41" t="n"/>
      <c r="D485" s="41" t="n"/>
      <c r="E485" s="42" t="inlineStr">
        <is>
          <t>Leader Wattson (Rematch 1)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IFERROR(_xlfn.IMAGE("https://play.pokemonshowdown.com/sprites/gen5/mareep.png"),"")</f>
        <v/>
      </c>
      <c r="G486" s="43">
        <f>IFERROR(_xlfn.IMAGE("https://play.pokemonshowdown.com/sprites/gen5/electrode.png"),"")</f>
        <v/>
      </c>
      <c r="I486" s="43">
        <f>IFERROR(_xlfn.IMAGE("https://play.pokemonshowdown.com/sprites/gen5/magneton.png"),"")</f>
        <v/>
      </c>
      <c r="K486" s="43">
        <f>IFERROR(_xlfn.IMAGE("https://play.pokemonshowdown.com/sprites/gen5/manectric.png"),"")</f>
        <v/>
      </c>
      <c r="Q486" s="44" t="inlineStr">
        <is>
          <t>DOUBLE BATTLE
Items: Full Restore / Full Restore / Full Restore</t>
        </is>
      </c>
    </row>
    <row r="487">
      <c r="E487" s="45" t="inlineStr">
        <is>
          <t>Lv 36 Mareep</t>
        </is>
      </c>
      <c r="F487" s="46" t="n"/>
      <c r="G487" s="45" t="inlineStr">
        <is>
          <t>Lv 36 Electrode</t>
        </is>
      </c>
      <c r="H487" s="46" t="n"/>
      <c r="I487" s="45" t="inlineStr">
        <is>
          <t>Lv 38 Magneton</t>
        </is>
      </c>
      <c r="J487" s="46" t="n"/>
      <c r="K487" s="45" t="inlineStr">
        <is>
          <t>Lv 40 Manectric</t>
        </is>
      </c>
      <c r="L487" s="46" t="n"/>
      <c r="Q487" s="47" t="inlineStr">
        <is>
          <t>Pokémon</t>
        </is>
      </c>
    </row>
    <row r="488">
      <c r="E488" s="48" t="inlineStr">
        <is>
          <t>Modest</t>
        </is>
      </c>
      <c r="F488" s="48" t="inlineStr">
        <is>
          <t>Static</t>
        </is>
      </c>
      <c r="G488" s="48" t="inlineStr">
        <is>
          <t>Mild</t>
        </is>
      </c>
      <c r="H488" s="48" t="inlineStr">
        <is>
          <t>Aftermath</t>
        </is>
      </c>
      <c r="I488" s="48" t="inlineStr">
        <is>
          <t>Modest</t>
        </is>
      </c>
      <c r="J488" s="48" t="inlineStr">
        <is>
          <t>Magnet Pull</t>
        </is>
      </c>
      <c r="K488" s="48" t="inlineStr">
        <is>
          <t>Naive</t>
        </is>
      </c>
      <c r="L488" s="48" t="inlineStr">
        <is>
          <t>Lightning Rod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G489" s="49" t="inlineStr">
        <is>
          <t>(None)</t>
        </is>
      </c>
      <c r="H489" s="46" t="n"/>
      <c r="I489" s="49" t="inlineStr">
        <is>
          <t>Sitrus Berry</t>
        </is>
      </c>
      <c r="J489" s="46" t="n"/>
      <c r="K489" s="49" t="inlineStr">
        <is>
          <t>Sitrus Berry</t>
        </is>
      </c>
      <c r="L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2" t="inlineStr">
        <is>
          <t>Thunder</t>
        </is>
      </c>
      <c r="F490" s="46" t="n"/>
      <c r="G490" s="62" t="inlineStr">
        <is>
          <t>Rollout</t>
        </is>
      </c>
      <c r="H490" s="46" t="n"/>
      <c r="I490" s="51" t="inlineStr">
        <is>
          <t>Supersonic</t>
        </is>
      </c>
      <c r="J490" s="46" t="n"/>
      <c r="K490" s="50" t="inlineStr">
        <is>
          <t>Bite</t>
        </is>
      </c>
      <c r="L490" s="46" t="n"/>
      <c r="Q490" s="47" t="inlineStr">
        <is>
          <t>Moves</t>
        </is>
      </c>
    </row>
    <row r="491">
      <c r="E491" s="51" t="inlineStr">
        <is>
          <t>Protect</t>
        </is>
      </c>
      <c r="F491" s="46" t="n"/>
      <c r="G491" s="52" t="inlineStr">
        <is>
          <t>Thunder</t>
        </is>
      </c>
      <c r="H491" s="46" t="n"/>
      <c r="I491" s="51" t="inlineStr">
        <is>
          <t>Protect</t>
        </is>
      </c>
      <c r="J491" s="46" t="n"/>
      <c r="K491" s="52" t="inlineStr">
        <is>
          <t>Thunder Wave</t>
        </is>
      </c>
      <c r="L491" s="46" t="n"/>
    </row>
    <row r="492">
      <c r="E492" s="52" t="inlineStr">
        <is>
          <t>Thunder Wave</t>
        </is>
      </c>
      <c r="F492" s="46" t="n"/>
      <c r="G492" s="51" t="inlineStr">
        <is>
          <t>Explosion</t>
        </is>
      </c>
      <c r="H492" s="46" t="n"/>
      <c r="I492" s="52" t="inlineStr">
        <is>
          <t>Thunder</t>
        </is>
      </c>
      <c r="J492" s="46" t="n"/>
      <c r="K492" s="52" t="inlineStr">
        <is>
          <t>Thunder</t>
        </is>
      </c>
      <c r="L492" s="46" t="n"/>
    </row>
    <row r="493">
      <c r="E493" s="63" t="inlineStr">
        <is>
          <t>Light Screen</t>
        </is>
      </c>
      <c r="F493" s="46" t="n"/>
      <c r="G493" s="61" t="inlineStr">
        <is>
          <t>Rain Dance</t>
        </is>
      </c>
      <c r="H493" s="46" t="n"/>
      <c r="I493" s="61" t="inlineStr">
        <is>
          <t>Rain Dance</t>
        </is>
      </c>
      <c r="J493" s="46" t="n"/>
      <c r="K493" s="51" t="inlineStr">
        <is>
          <t>Protect</t>
        </is>
      </c>
      <c r="L493" s="46" t="n"/>
    </row>
    <row r="495" ht="20" customHeight="1">
      <c r="B495" s="40" t="inlineStr">
        <is>
          <t>Leader</t>
        </is>
      </c>
      <c r="C495" s="41" t="n"/>
      <c r="D495" s="41" t="n"/>
      <c r="E495" s="42" t="inlineStr">
        <is>
          <t>Leader Wattson (Rematch 2)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IFERROR(_xlfn.IMAGE("https://play.pokemonshowdown.com/sprites/gen5/pikachu.png"),"")</f>
        <v/>
      </c>
      <c r="G496" s="43">
        <f>IFERROR(_xlfn.IMAGE("https://play.pokemonshowdown.com/sprites/gen5/flaaffy.png"),"")</f>
        <v/>
      </c>
      <c r="I496" s="43">
        <f>IFERROR(_xlfn.IMAGE("https://play.pokemonshowdown.com/sprites/gen5/electrode.png"),"")</f>
        <v/>
      </c>
      <c r="K496" s="43">
        <f>IFERROR(_xlfn.IMAGE("https://play.pokemonshowdown.com/sprites/gen5/magneton.png"),"")</f>
        <v/>
      </c>
      <c r="M496" s="43">
        <f>IFERROR(_xlfn.IMAGE("https://play.pokemonshowdown.com/sprites/gen5/manectric.png"),"")</f>
        <v/>
      </c>
      <c r="Q496" s="44" t="inlineStr">
        <is>
          <t>DOUBLE BATTLE
Items: Full Restore / Full Restore / Full Restore</t>
        </is>
      </c>
    </row>
    <row r="497">
      <c r="E497" s="45" t="inlineStr">
        <is>
          <t>Lv 39 Pikachu</t>
        </is>
      </c>
      <c r="F497" s="46" t="n"/>
      <c r="G497" s="45" t="inlineStr">
        <is>
          <t>Lv 41 Flaaffy</t>
        </is>
      </c>
      <c r="H497" s="46" t="n"/>
      <c r="I497" s="45" t="inlineStr">
        <is>
          <t>Lv 41 Electrode</t>
        </is>
      </c>
      <c r="J497" s="46" t="n"/>
      <c r="K497" s="45" t="inlineStr">
        <is>
          <t>Lv 43 Magneton</t>
        </is>
      </c>
      <c r="L497" s="46" t="n"/>
      <c r="M497" s="45" t="inlineStr">
        <is>
          <t>Lv 45 Manectric</t>
        </is>
      </c>
      <c r="N497" s="46" t="n"/>
      <c r="Q497" s="47" t="inlineStr">
        <is>
          <t>Pokémon</t>
        </is>
      </c>
    </row>
    <row r="498">
      <c r="E498" s="48" t="inlineStr">
        <is>
          <t>Lonely</t>
        </is>
      </c>
      <c r="F498" s="48" t="inlineStr">
        <is>
          <t>Reckless</t>
        </is>
      </c>
      <c r="G498" s="48" t="inlineStr">
        <is>
          <t>Modest</t>
        </is>
      </c>
      <c r="H498" s="48" t="inlineStr">
        <is>
          <t>Static</t>
        </is>
      </c>
      <c r="I498" s="48" t="inlineStr">
        <is>
          <t>Mild</t>
        </is>
      </c>
      <c r="J498" s="48" t="inlineStr">
        <is>
          <t>Aftermath</t>
        </is>
      </c>
      <c r="K498" s="48" t="inlineStr">
        <is>
          <t>Modest</t>
        </is>
      </c>
      <c r="L498" s="48" t="inlineStr">
        <is>
          <t>Magnet Pull</t>
        </is>
      </c>
      <c r="M498" s="48" t="inlineStr">
        <is>
          <t>Naive</t>
        </is>
      </c>
      <c r="N498" s="48" t="inlineStr">
        <is>
          <t>Lightning Rod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K499" s="49" t="inlineStr">
        <is>
          <t>Sitrus Berry</t>
        </is>
      </c>
      <c r="L499" s="46" t="n"/>
      <c r="M499" s="49" t="inlineStr">
        <is>
          <t>Sitrus Berry</t>
        </is>
      </c>
      <c r="N499" s="46" t="n"/>
      <c r="Q499" s="47" t="inlineStr">
        <is>
          <t>Item</t>
        </is>
      </c>
    </row>
    <row r="500">
      <c r="B500" s="44" t="inlineStr">
        <is>
          <t>Smart Trainer</t>
        </is>
      </c>
      <c r="E500" s="52" t="inlineStr">
        <is>
          <t>Thunder</t>
        </is>
      </c>
      <c r="F500" s="46" t="n"/>
      <c r="G500" s="52" t="inlineStr">
        <is>
          <t>Thunder</t>
        </is>
      </c>
      <c r="H500" s="46" t="n"/>
      <c r="I500" s="62" t="inlineStr">
        <is>
          <t>Rollout</t>
        </is>
      </c>
      <c r="J500" s="46" t="n"/>
      <c r="K500" s="51" t="inlineStr">
        <is>
          <t>Supersonic</t>
        </is>
      </c>
      <c r="L500" s="46" t="n"/>
      <c r="M500" s="50" t="inlineStr">
        <is>
          <t>Bite</t>
        </is>
      </c>
      <c r="N500" s="46" t="n"/>
      <c r="Q500" s="47" t="inlineStr">
        <is>
          <t>Moves</t>
        </is>
      </c>
    </row>
    <row r="501">
      <c r="E501" s="51" t="inlineStr">
        <is>
          <t>Slam</t>
        </is>
      </c>
      <c r="F501" s="46" t="n"/>
      <c r="G501" s="51" t="inlineStr">
        <is>
          <t>Protect</t>
        </is>
      </c>
      <c r="H501" s="46" t="n"/>
      <c r="I501" s="52" t="inlineStr">
        <is>
          <t>Thunder</t>
        </is>
      </c>
      <c r="J501" s="46" t="n"/>
      <c r="K501" s="51" t="inlineStr">
        <is>
          <t>Protect</t>
        </is>
      </c>
      <c r="L501" s="46" t="n"/>
      <c r="M501" s="52" t="inlineStr">
        <is>
          <t>Thunder Wave</t>
        </is>
      </c>
      <c r="N501" s="46" t="n"/>
    </row>
    <row r="502">
      <c r="E502" s="61" t="inlineStr">
        <is>
          <t>Rain Dance</t>
        </is>
      </c>
      <c r="F502" s="46" t="n"/>
      <c r="G502" s="52" t="inlineStr">
        <is>
          <t>Thunder Wave</t>
        </is>
      </c>
      <c r="H502" s="46" t="n"/>
      <c r="I502" s="51" t="inlineStr">
        <is>
          <t>Explosion</t>
        </is>
      </c>
      <c r="J502" s="46" t="n"/>
      <c r="K502" s="52" t="inlineStr">
        <is>
          <t>Thunder</t>
        </is>
      </c>
      <c r="L502" s="46" t="n"/>
      <c r="M502" s="52" t="inlineStr">
        <is>
          <t>Thunder</t>
        </is>
      </c>
      <c r="N502" s="46" t="n"/>
    </row>
    <row r="503">
      <c r="E503" s="52" t="inlineStr">
        <is>
          <t>Shock Wave</t>
        </is>
      </c>
      <c r="F503" s="46" t="n"/>
      <c r="G503" s="63" t="inlineStr">
        <is>
          <t>Light Screen</t>
        </is>
      </c>
      <c r="H503" s="46" t="n"/>
      <c r="I503" s="61" t="inlineStr">
        <is>
          <t>Rain Dance</t>
        </is>
      </c>
      <c r="J503" s="46" t="n"/>
      <c r="K503" s="61" t="inlineStr">
        <is>
          <t>Rain Dance</t>
        </is>
      </c>
      <c r="L503" s="46" t="n"/>
      <c r="M503" s="51" t="inlineStr">
        <is>
          <t>Protect</t>
        </is>
      </c>
      <c r="N503" s="46" t="n"/>
    </row>
    <row r="505" ht="20" customHeight="1">
      <c r="B505" s="40" t="inlineStr">
        <is>
          <t>Leader</t>
        </is>
      </c>
      <c r="C505" s="41" t="n"/>
      <c r="D505" s="41" t="n"/>
      <c r="E505" s="42" t="inlineStr">
        <is>
          <t>Leader Wattson (Rematch 3)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IFERROR(_xlfn.IMAGE("https://play.pokemonshowdown.com/sprites/gen5/raichu.png"),"")</f>
        <v/>
      </c>
      <c r="G506" s="43">
        <f>IFERROR(_xlfn.IMAGE("https://play.pokemonshowdown.com/sprites/gen5/ampharos.png"),"")</f>
        <v/>
      </c>
      <c r="I506" s="43">
        <f>IFERROR(_xlfn.IMAGE("https://play.pokemonshowdown.com/sprites/gen5/electrode.png"),"")</f>
        <v/>
      </c>
      <c r="K506" s="43">
        <f>IFERROR(_xlfn.IMAGE("https://play.pokemonshowdown.com/sprites/gen5/magneton.png"),"")</f>
        <v/>
      </c>
      <c r="M506" s="43">
        <f>IFERROR(_xlfn.IMAGE("https://play.pokemonshowdown.com/sprites/gen5/manectric.png"),"")</f>
        <v/>
      </c>
      <c r="Q506" s="44" t="inlineStr">
        <is>
          <t>DOUBLE BATTLE
Items: Full Restore / Full Restore / Full Restore</t>
        </is>
      </c>
    </row>
    <row r="507">
      <c r="E507" s="45" t="inlineStr">
        <is>
          <t>Lv 44 Raichu</t>
        </is>
      </c>
      <c r="F507" s="46" t="n"/>
      <c r="G507" s="45" t="inlineStr">
        <is>
          <t>Lv 46 Ampharos</t>
        </is>
      </c>
      <c r="H507" s="46" t="n"/>
      <c r="I507" s="45" t="inlineStr">
        <is>
          <t>Lv 46 Electrode</t>
        </is>
      </c>
      <c r="J507" s="46" t="n"/>
      <c r="K507" s="45" t="inlineStr">
        <is>
          <t>Lv 48 Magneton</t>
        </is>
      </c>
      <c r="L507" s="46" t="n"/>
      <c r="M507" s="45" t="inlineStr">
        <is>
          <t>Lv 50 Manectric</t>
        </is>
      </c>
      <c r="N507" s="46" t="n"/>
      <c r="Q507" s="47" t="inlineStr">
        <is>
          <t>Pokémon</t>
        </is>
      </c>
    </row>
    <row r="508">
      <c r="E508" s="48" t="inlineStr">
        <is>
          <t>Hasty</t>
        </is>
      </c>
      <c r="F508" s="48" t="inlineStr">
        <is>
          <t>Lightning Rod</t>
        </is>
      </c>
      <c r="G508" s="48" t="inlineStr">
        <is>
          <t>Modest</t>
        </is>
      </c>
      <c r="H508" s="48" t="inlineStr">
        <is>
          <t>No Guard</t>
        </is>
      </c>
      <c r="I508" s="48" t="inlineStr">
        <is>
          <t>Mild</t>
        </is>
      </c>
      <c r="J508" s="48" t="inlineStr">
        <is>
          <t>Aftermath</t>
        </is>
      </c>
      <c r="K508" s="48" t="inlineStr">
        <is>
          <t>Modest</t>
        </is>
      </c>
      <c r="L508" s="48" t="inlineStr">
        <is>
          <t>Magnet Pull</t>
        </is>
      </c>
      <c r="M508" s="48" t="inlineStr">
        <is>
          <t>Naive</t>
        </is>
      </c>
      <c r="N508" s="48" t="inlineStr">
        <is>
          <t>Lightning Rod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I509" s="49" t="inlineStr">
        <is>
          <t>(None)</t>
        </is>
      </c>
      <c r="J509" s="46" t="n"/>
      <c r="K509" s="49" t="inlineStr">
        <is>
          <t>Sitrus Berry</t>
        </is>
      </c>
      <c r="L509" s="46" t="n"/>
      <c r="M509" s="49" t="inlineStr">
        <is>
          <t>Sitrus Berry</t>
        </is>
      </c>
      <c r="N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2" t="inlineStr">
        <is>
          <t>Thunder</t>
        </is>
      </c>
      <c r="F510" s="46" t="n"/>
      <c r="G510" s="52" t="inlineStr">
        <is>
          <t>Thunder</t>
        </is>
      </c>
      <c r="H510" s="46" t="n"/>
      <c r="I510" s="62" t="inlineStr">
        <is>
          <t>Rollout</t>
        </is>
      </c>
      <c r="J510" s="46" t="n"/>
      <c r="K510" s="51" t="inlineStr">
        <is>
          <t>Supersonic</t>
        </is>
      </c>
      <c r="L510" s="46" t="n"/>
      <c r="M510" s="50" t="inlineStr">
        <is>
          <t>Bite</t>
        </is>
      </c>
      <c r="N510" s="46" t="n"/>
      <c r="Q510" s="47" t="inlineStr">
        <is>
          <t>Moves</t>
        </is>
      </c>
    </row>
    <row r="511">
      <c r="E511" s="51" t="inlineStr">
        <is>
          <t>Slam</t>
        </is>
      </c>
      <c r="F511" s="46" t="n"/>
      <c r="G511" s="51" t="inlineStr">
        <is>
          <t>Protect</t>
        </is>
      </c>
      <c r="H511" s="46" t="n"/>
      <c r="I511" s="52" t="inlineStr">
        <is>
          <t>Thunder</t>
        </is>
      </c>
      <c r="J511" s="46" t="n"/>
      <c r="K511" s="51" t="inlineStr">
        <is>
          <t>Protect</t>
        </is>
      </c>
      <c r="L511" s="46" t="n"/>
      <c r="M511" s="52" t="inlineStr">
        <is>
          <t>Thunder Wave</t>
        </is>
      </c>
      <c r="N511" s="46" t="n"/>
    </row>
    <row r="512">
      <c r="E512" s="61" t="inlineStr">
        <is>
          <t>Rain Dance</t>
        </is>
      </c>
      <c r="F512" s="46" t="n"/>
      <c r="G512" s="52" t="inlineStr">
        <is>
          <t>Thunder Wave</t>
        </is>
      </c>
      <c r="H512" s="46" t="n"/>
      <c r="I512" s="51" t="inlineStr">
        <is>
          <t>Explosion</t>
        </is>
      </c>
      <c r="J512" s="46" t="n"/>
      <c r="K512" s="52" t="inlineStr">
        <is>
          <t>Thunder</t>
        </is>
      </c>
      <c r="L512" s="46" t="n"/>
      <c r="M512" s="52" t="inlineStr">
        <is>
          <t>Thunder</t>
        </is>
      </c>
      <c r="N512" s="46" t="n"/>
    </row>
    <row r="513">
      <c r="E513" s="51" t="inlineStr">
        <is>
          <t>Protect</t>
        </is>
      </c>
      <c r="F513" s="46" t="n"/>
      <c r="G513" s="63" t="inlineStr">
        <is>
          <t>Light Screen</t>
        </is>
      </c>
      <c r="H513" s="46" t="n"/>
      <c r="I513" s="61" t="inlineStr">
        <is>
          <t>Rain Dance</t>
        </is>
      </c>
      <c r="J513" s="46" t="n"/>
      <c r="K513" s="61" t="inlineStr">
        <is>
          <t>Rain Dance</t>
        </is>
      </c>
      <c r="L513" s="46" t="n"/>
      <c r="M513" s="51" t="inlineStr">
        <is>
          <t>Protect</t>
        </is>
      </c>
      <c r="N513" s="46" t="n"/>
    </row>
    <row r="515" ht="20" customHeight="1">
      <c r="B515" s="40" t="inlineStr">
        <is>
          <t>Leader</t>
        </is>
      </c>
      <c r="C515" s="41" t="n"/>
      <c r="D515" s="41" t="n"/>
      <c r="E515" s="42" t="inlineStr">
        <is>
          <t>Leader Wattson (Rematch 4)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IFERROR(_xlfn.IMAGE("https://play.pokemonshowdown.com/sprites/gen5/electabuzz.png"),"")</f>
        <v/>
      </c>
      <c r="G516" s="43">
        <f>IFERROR(_xlfn.IMAGE("https://play.pokemonshowdown.com/sprites/gen5/raichu.png"),"")</f>
        <v/>
      </c>
      <c r="I516" s="43">
        <f>IFERROR(_xlfn.IMAGE("https://play.pokemonshowdown.com/sprites/gen5/ampharos.png"),"")</f>
        <v/>
      </c>
      <c r="K516" s="43">
        <f>IFERROR(_xlfn.IMAGE("https://play.pokemonshowdown.com/sprites/gen5/electrode.png"),"")</f>
        <v/>
      </c>
      <c r="M516" s="43">
        <f>IFERROR(_xlfn.IMAGE("https://play.pokemonshowdown.com/sprites/gen5/magneton.png"),"")</f>
        <v/>
      </c>
      <c r="O516" s="43">
        <f>IFERROR(_xlfn.IMAGE("https://play.pokemonshowdown.com/sprites/gen5/manectric.png"),"")</f>
        <v/>
      </c>
      <c r="Q516" s="44" t="inlineStr">
        <is>
          <t>DOUBLE BATTLE
Items: Full Restore / Full Restore / Full Restore</t>
        </is>
      </c>
    </row>
    <row r="517">
      <c r="E517" s="45" t="inlineStr">
        <is>
          <t>Lv 50 Electabuzz</t>
        </is>
      </c>
      <c r="F517" s="46" t="n"/>
      <c r="G517" s="45" t="inlineStr">
        <is>
          <t>Lv 51 Raichu</t>
        </is>
      </c>
      <c r="H517" s="46" t="n"/>
      <c r="I517" s="45" t="inlineStr">
        <is>
          <t>Lv 51 Ampharos</t>
        </is>
      </c>
      <c r="J517" s="46" t="n"/>
      <c r="K517" s="45" t="inlineStr">
        <is>
          <t>Lv 53 Electrode</t>
        </is>
      </c>
      <c r="L517" s="46" t="n"/>
      <c r="M517" s="45" t="inlineStr">
        <is>
          <t>Lv 53 Magneton</t>
        </is>
      </c>
      <c r="N517" s="46" t="n"/>
      <c r="O517" s="45" t="inlineStr">
        <is>
          <t>Lv 55 Manectric</t>
        </is>
      </c>
      <c r="P517" s="46" t="n"/>
      <c r="Q517" s="47" t="inlineStr">
        <is>
          <t>Pokémon</t>
        </is>
      </c>
    </row>
    <row r="518">
      <c r="E518" s="48" t="inlineStr">
        <is>
          <t>Hasty</t>
        </is>
      </c>
      <c r="F518" s="48" t="inlineStr">
        <is>
          <t>Static</t>
        </is>
      </c>
      <c r="G518" s="48" t="inlineStr">
        <is>
          <t>Hasty</t>
        </is>
      </c>
      <c r="H518" s="48" t="inlineStr">
        <is>
          <t>Lightning Rod</t>
        </is>
      </c>
      <c r="I518" s="48" t="inlineStr">
        <is>
          <t>Modest</t>
        </is>
      </c>
      <c r="J518" s="48" t="inlineStr">
        <is>
          <t>No Guard</t>
        </is>
      </c>
      <c r="K518" s="48" t="inlineStr">
        <is>
          <t>Mild</t>
        </is>
      </c>
      <c r="L518" s="48" t="inlineStr">
        <is>
          <t>Aftermath</t>
        </is>
      </c>
      <c r="M518" s="48" t="inlineStr">
        <is>
          <t>Modest</t>
        </is>
      </c>
      <c r="N518" s="48" t="inlineStr">
        <is>
          <t>Magnet Pull</t>
        </is>
      </c>
      <c r="O518" s="48" t="inlineStr">
        <is>
          <t>Naive</t>
        </is>
      </c>
      <c r="P518" s="48" t="inlineStr">
        <is>
          <t>Lightning Rod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I519" s="49" t="inlineStr">
        <is>
          <t>(None)</t>
        </is>
      </c>
      <c r="J519" s="46" t="n"/>
      <c r="K519" s="49" t="inlineStr">
        <is>
          <t>(None)</t>
        </is>
      </c>
      <c r="L519" s="46" t="n"/>
      <c r="M519" s="49" t="inlineStr">
        <is>
          <t>Sitrus Berry</t>
        </is>
      </c>
      <c r="N519" s="46" t="n"/>
      <c r="O519" s="49" t="inlineStr">
        <is>
          <t>Sitrus Berry</t>
        </is>
      </c>
      <c r="P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Swift</t>
        </is>
      </c>
      <c r="F520" s="46" t="n"/>
      <c r="G520" s="52" t="inlineStr">
        <is>
          <t>Thunder</t>
        </is>
      </c>
      <c r="H520" s="46" t="n"/>
      <c r="I520" s="52" t="inlineStr">
        <is>
          <t>Thunder</t>
        </is>
      </c>
      <c r="J520" s="46" t="n"/>
      <c r="K520" s="62" t="inlineStr">
        <is>
          <t>Rollout</t>
        </is>
      </c>
      <c r="L520" s="46" t="n"/>
      <c r="M520" s="51" t="inlineStr">
        <is>
          <t>Supersonic</t>
        </is>
      </c>
      <c r="N520" s="46" t="n"/>
      <c r="O520" s="50" t="inlineStr">
        <is>
          <t>Bite</t>
        </is>
      </c>
      <c r="P520" s="46" t="n"/>
      <c r="Q520" s="47" t="inlineStr">
        <is>
          <t>Moves</t>
        </is>
      </c>
    </row>
    <row r="521">
      <c r="E521" s="65" t="inlineStr">
        <is>
          <t>Focus Punch</t>
        </is>
      </c>
      <c r="F521" s="46" t="n"/>
      <c r="G521" s="51" t="inlineStr">
        <is>
          <t>Slam</t>
        </is>
      </c>
      <c r="H521" s="46" t="n"/>
      <c r="I521" s="51" t="inlineStr">
        <is>
          <t>Protect</t>
        </is>
      </c>
      <c r="J521" s="46" t="n"/>
      <c r="K521" s="52" t="inlineStr">
        <is>
          <t>Thunder</t>
        </is>
      </c>
      <c r="L521" s="46" t="n"/>
      <c r="M521" s="51" t="inlineStr">
        <is>
          <t>Protect</t>
        </is>
      </c>
      <c r="N521" s="46" t="n"/>
      <c r="O521" s="52" t="inlineStr">
        <is>
          <t>Thunder Wave</t>
        </is>
      </c>
      <c r="P521" s="46" t="n"/>
    </row>
    <row r="522">
      <c r="E522" s="52" t="inlineStr">
        <is>
          <t>Thunder Punch</t>
        </is>
      </c>
      <c r="F522" s="46" t="n"/>
      <c r="G522" s="61" t="inlineStr">
        <is>
          <t>Rain Dance</t>
        </is>
      </c>
      <c r="H522" s="46" t="n"/>
      <c r="I522" s="52" t="inlineStr">
        <is>
          <t>Thunder Wave</t>
        </is>
      </c>
      <c r="J522" s="46" t="n"/>
      <c r="K522" s="51" t="inlineStr">
        <is>
          <t>Explosion</t>
        </is>
      </c>
      <c r="L522" s="46" t="n"/>
      <c r="M522" s="52" t="inlineStr">
        <is>
          <t>Thunder</t>
        </is>
      </c>
      <c r="N522" s="46" t="n"/>
      <c r="O522" s="52" t="inlineStr">
        <is>
          <t>Thunder</t>
        </is>
      </c>
      <c r="P522" s="46" t="n"/>
    </row>
    <row r="523">
      <c r="E523" s="63" t="inlineStr">
        <is>
          <t>Light Screen</t>
        </is>
      </c>
      <c r="F523" s="46" t="n"/>
      <c r="G523" s="51" t="inlineStr">
        <is>
          <t>Protect</t>
        </is>
      </c>
      <c r="H523" s="46" t="n"/>
      <c r="I523" s="63" t="inlineStr">
        <is>
          <t>Light Screen</t>
        </is>
      </c>
      <c r="J523" s="46" t="n"/>
      <c r="K523" s="61" t="inlineStr">
        <is>
          <t>Rain Dance</t>
        </is>
      </c>
      <c r="L523" s="46" t="n"/>
      <c r="M523" s="61" t="inlineStr">
        <is>
          <t>Rain Dance</t>
        </is>
      </c>
      <c r="N523" s="46" t="n"/>
      <c r="O523" s="51" t="inlineStr">
        <is>
          <t>Protect</t>
        </is>
      </c>
      <c r="P523" s="46" t="n"/>
    </row>
    <row r="525" ht="20" customHeight="1">
      <c r="B525" s="40" t="inlineStr">
        <is>
          <t>Leader</t>
        </is>
      </c>
      <c r="C525" s="41" t="n"/>
      <c r="D525" s="41" t="n"/>
      <c r="E525" s="42" t="inlineStr">
        <is>
          <t>Leader Winona (Rematch 1)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IFERROR(_xlfn.IMAGE("https://play.pokemonshowdown.com/sprites/gen5/dratini.png"),"")</f>
        <v/>
      </c>
      <c r="G526" s="43">
        <f>IFERROR(_xlfn.IMAGE("https://play.pokemonshowdown.com/sprites/gen5/tropius.png"),"")</f>
        <v/>
      </c>
      <c r="I526" s="43">
        <f>IFERROR(_xlfn.IMAGE("https://play.pokemonshowdown.com/sprites/gen5/pelipper.png"),"")</f>
        <v/>
      </c>
      <c r="K526" s="43">
        <f>IFERROR(_xlfn.IMAGE("https://play.pokemonshowdown.com/sprites/gen5/skarmory.png"),"")</f>
        <v/>
      </c>
      <c r="M526" s="43">
        <f>IFERROR(_xlfn.IMAGE("https://play.pokemonshowdown.com/sprites/gen5/altaria.png"),"")</f>
        <v/>
      </c>
      <c r="Q526" s="44" t="inlineStr">
        <is>
          <t>DOUBLE BATTLE
Items: Full Restore / Full Restore / Full Restore</t>
        </is>
      </c>
    </row>
    <row r="527">
      <c r="E527" s="45" t="inlineStr">
        <is>
          <t>Lv 40 Dratini</t>
        </is>
      </c>
      <c r="F527" s="46" t="n"/>
      <c r="G527" s="45" t="inlineStr">
        <is>
          <t>Lv 38 Tropius</t>
        </is>
      </c>
      <c r="H527" s="46" t="n"/>
      <c r="I527" s="45" t="inlineStr">
        <is>
          <t>Lv 41 Pelipper</t>
        </is>
      </c>
      <c r="J527" s="46" t="n"/>
      <c r="K527" s="45" t="inlineStr">
        <is>
          <t>Lv 43 Skarmory</t>
        </is>
      </c>
      <c r="L527" s="46" t="n"/>
      <c r="M527" s="45" t="inlineStr">
        <is>
          <t>Lv 45 Altaria</t>
        </is>
      </c>
      <c r="N527" s="46" t="n"/>
      <c r="Q527" s="47" t="inlineStr">
        <is>
          <t>Pokémon</t>
        </is>
      </c>
    </row>
    <row r="528">
      <c r="E528" s="48" t="inlineStr">
        <is>
          <t>Calm</t>
        </is>
      </c>
      <c r="F528" s="48" t="inlineStr">
        <is>
          <t>Shed Skin</t>
        </is>
      </c>
      <c r="G528" s="48" t="inlineStr">
        <is>
          <t>Naughty</t>
        </is>
      </c>
      <c r="H528" s="48" t="inlineStr">
        <is>
          <t>Chlorophyll</t>
        </is>
      </c>
      <c r="I528" s="48" t="inlineStr">
        <is>
          <t>Rash</t>
        </is>
      </c>
      <c r="J528" s="48" t="inlineStr">
        <is>
          <t>Unburden</t>
        </is>
      </c>
      <c r="K528" s="48" t="inlineStr">
        <is>
          <t>Impish</t>
        </is>
      </c>
      <c r="L528" s="48" t="inlineStr">
        <is>
          <t>Filter</t>
        </is>
      </c>
      <c r="M528" s="48" t="inlineStr">
        <is>
          <t>Jolly</t>
        </is>
      </c>
      <c r="N528" s="48" t="inlineStr">
        <is>
          <t>Serene Grace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Sitrus Berry</t>
        </is>
      </c>
      <c r="F529" s="46" t="n"/>
      <c r="G529" s="49" t="inlineStr">
        <is>
          <t>(None)</t>
        </is>
      </c>
      <c r="H529" s="46" t="n"/>
      <c r="I529" s="49" t="inlineStr">
        <is>
          <t>(None)</t>
        </is>
      </c>
      <c r="J529" s="46" t="n"/>
      <c r="K529" s="49" t="inlineStr">
        <is>
          <t>(None)</t>
        </is>
      </c>
      <c r="L529" s="46" t="n"/>
      <c r="M529" s="49" t="inlineStr">
        <is>
          <t>Chesto Berry</t>
        </is>
      </c>
      <c r="N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2" t="inlineStr">
        <is>
          <t>Thunder Wave</t>
        </is>
      </c>
      <c r="F530" s="46" t="n"/>
      <c r="G530" s="58" t="inlineStr">
        <is>
          <t>Sunny Day</t>
        </is>
      </c>
      <c r="H530" s="46" t="n"/>
      <c r="I530" s="61" t="inlineStr">
        <is>
          <t>Surf</t>
        </is>
      </c>
      <c r="J530" s="46" t="n"/>
      <c r="K530" s="51" t="inlineStr">
        <is>
          <t>Whirlwind</t>
        </is>
      </c>
      <c r="L530" s="46" t="n"/>
      <c r="M530" s="60" t="inlineStr">
        <is>
          <t>Aerial Ace</t>
        </is>
      </c>
      <c r="N530" s="46" t="n"/>
      <c r="Q530" s="47" t="inlineStr">
        <is>
          <t>Moves</t>
        </is>
      </c>
    </row>
    <row r="531">
      <c r="E531" s="52" t="inlineStr">
        <is>
          <t>Thunderbolt</t>
        </is>
      </c>
      <c r="F531" s="46" t="n"/>
      <c r="G531" s="60" t="inlineStr">
        <is>
          <t>Aerial Ace</t>
        </is>
      </c>
      <c r="H531" s="46" t="n"/>
      <c r="I531" s="51" t="inlineStr">
        <is>
          <t>Supersonic</t>
        </is>
      </c>
      <c r="J531" s="46" t="n"/>
      <c r="K531" s="53" t="inlineStr">
        <is>
          <t>Spikes</t>
        </is>
      </c>
      <c r="L531" s="46" t="n"/>
      <c r="M531" s="63" t="inlineStr">
        <is>
          <t>Rest</t>
        </is>
      </c>
      <c r="N531" s="46" t="n"/>
    </row>
    <row r="532">
      <c r="E532" s="51" t="inlineStr">
        <is>
          <t>Protect</t>
        </is>
      </c>
      <c r="F532" s="46" t="n"/>
      <c r="G532" s="59" t="inlineStr">
        <is>
          <t>Solar Beam</t>
        </is>
      </c>
      <c r="H532" s="46" t="n"/>
      <c r="I532" s="51" t="inlineStr">
        <is>
          <t>Protect</t>
        </is>
      </c>
      <c r="J532" s="46" t="n"/>
      <c r="K532" s="66" t="inlineStr">
        <is>
          <t>Steel Wing</t>
        </is>
      </c>
      <c r="L532" s="46" t="n"/>
      <c r="M532" s="68" t="inlineStr">
        <is>
          <t>Dragon Dance</t>
        </is>
      </c>
      <c r="N532" s="46" t="n"/>
    </row>
    <row r="533">
      <c r="E533" s="64" t="inlineStr">
        <is>
          <t>Ice Beam</t>
        </is>
      </c>
      <c r="F533" s="46" t="n"/>
      <c r="G533" s="53" t="inlineStr">
        <is>
          <t>Earthquake</t>
        </is>
      </c>
      <c r="H533" s="46" t="n"/>
      <c r="I533" s="60" t="inlineStr">
        <is>
          <t>Aerial Ace</t>
        </is>
      </c>
      <c r="J533" s="46" t="n"/>
      <c r="K533" s="60" t="inlineStr">
        <is>
          <t>Aerial Ace</t>
        </is>
      </c>
      <c r="L533" s="46" t="n"/>
      <c r="M533" s="53" t="inlineStr">
        <is>
          <t>Earthquake</t>
        </is>
      </c>
      <c r="N533" s="46" t="n"/>
    </row>
    <row r="535" ht="20" customHeight="1">
      <c r="B535" s="40" t="inlineStr">
        <is>
          <t>Leader</t>
        </is>
      </c>
      <c r="C535" s="41" t="n"/>
      <c r="D535" s="41" t="n"/>
      <c r="E535" s="42" t="inlineStr">
        <is>
          <t>Leader Winona (Rematch 2)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IFERROR(_xlfn.IMAGE("https://play.pokemonshowdown.com/sprites/gen5/hoothoot.png"),"")</f>
        <v/>
      </c>
      <c r="G536" s="43">
        <f>IFERROR(_xlfn.IMAGE("https://play.pokemonshowdown.com/sprites/gen5/tropius.png"),"")</f>
        <v/>
      </c>
      <c r="I536" s="43">
        <f>IFERROR(_xlfn.IMAGE("https://play.pokemonshowdown.com/sprites/gen5/dragonair.png"),"")</f>
        <v/>
      </c>
      <c r="K536" s="43">
        <f>IFERROR(_xlfn.IMAGE("https://play.pokemonshowdown.com/sprites/gen5/pelipper.png"),"")</f>
        <v/>
      </c>
      <c r="M536" s="43">
        <f>IFERROR(_xlfn.IMAGE("https://play.pokemonshowdown.com/sprites/gen5/skarmory.png"),"")</f>
        <v/>
      </c>
      <c r="O536" s="43">
        <f>IFERROR(_xlfn.IMAGE("https://play.pokemonshowdown.com/sprites/gen5/altaria.png"),"")</f>
        <v/>
      </c>
      <c r="Q536" s="44" t="inlineStr">
        <is>
          <t>DOUBLE BATTLE
Items: Full Restore / Full Restore / Full Restore</t>
        </is>
      </c>
    </row>
    <row r="537">
      <c r="E537" s="45" t="inlineStr">
        <is>
          <t>Lv 43 Hoothoot</t>
        </is>
      </c>
      <c r="F537" s="46" t="n"/>
      <c r="G537" s="45" t="inlineStr">
        <is>
          <t>Lv 43 Tropius</t>
        </is>
      </c>
      <c r="H537" s="46" t="n"/>
      <c r="I537" s="45" t="inlineStr">
        <is>
          <t>Lv 45 Dragonair</t>
        </is>
      </c>
      <c r="J537" s="46" t="n"/>
      <c r="K537" s="45" t="inlineStr">
        <is>
          <t>Lv 46 Pelipper</t>
        </is>
      </c>
      <c r="L537" s="46" t="n"/>
      <c r="M537" s="45" t="inlineStr">
        <is>
          <t>Lv 48 Skarmory</t>
        </is>
      </c>
      <c r="N537" s="46" t="n"/>
      <c r="O537" s="45" t="inlineStr">
        <is>
          <t>Lv 50 Altaria</t>
        </is>
      </c>
      <c r="P537" s="46" t="n"/>
      <c r="Q537" s="47" t="inlineStr">
        <is>
          <t>Pokémon</t>
        </is>
      </c>
    </row>
    <row r="538">
      <c r="E538" s="48" t="inlineStr">
        <is>
          <t>Calm</t>
        </is>
      </c>
      <c r="F538" s="48" t="inlineStr">
        <is>
          <t>Insomnia</t>
        </is>
      </c>
      <c r="G538" s="48" t="inlineStr">
        <is>
          <t>Naughty</t>
        </is>
      </c>
      <c r="H538" s="48" t="inlineStr">
        <is>
          <t>Chlorophyll</t>
        </is>
      </c>
      <c r="I538" s="48" t="inlineStr">
        <is>
          <t>Calm</t>
        </is>
      </c>
      <c r="J538" s="48" t="inlineStr">
        <is>
          <t>Shed Skin</t>
        </is>
      </c>
      <c r="K538" s="48" t="inlineStr">
        <is>
          <t>Rash</t>
        </is>
      </c>
      <c r="L538" s="48" t="inlineStr">
        <is>
          <t>Unburden</t>
        </is>
      </c>
      <c r="M538" s="48" t="inlineStr">
        <is>
          <t>Impish</t>
        </is>
      </c>
      <c r="N538" s="48" t="inlineStr">
        <is>
          <t>Filter</t>
        </is>
      </c>
      <c r="O538" s="48" t="inlineStr">
        <is>
          <t>Jolly</t>
        </is>
      </c>
      <c r="P538" s="48" t="inlineStr">
        <is>
          <t>Serene Grace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I539" s="49" t="inlineStr">
        <is>
          <t>Sitrus Berry</t>
        </is>
      </c>
      <c r="J539" s="46" t="n"/>
      <c r="K539" s="49" t="inlineStr">
        <is>
          <t>(None)</t>
        </is>
      </c>
      <c r="L539" s="46" t="n"/>
      <c r="M539" s="49" t="inlineStr">
        <is>
          <t>(None)</t>
        </is>
      </c>
      <c r="N539" s="46" t="n"/>
      <c r="O539" s="49" t="inlineStr">
        <is>
          <t>Chesto Berry</t>
        </is>
      </c>
      <c r="P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Hypnosis</t>
        </is>
      </c>
      <c r="F540" s="46" t="n"/>
      <c r="G540" s="58" t="inlineStr">
        <is>
          <t>Sunny Day</t>
        </is>
      </c>
      <c r="H540" s="46" t="n"/>
      <c r="I540" s="52" t="inlineStr">
        <is>
          <t>Thunder Wave</t>
        </is>
      </c>
      <c r="J540" s="46" t="n"/>
      <c r="K540" s="61" t="inlineStr">
        <is>
          <t>Surf</t>
        </is>
      </c>
      <c r="L540" s="46" t="n"/>
      <c r="M540" s="51" t="inlineStr">
        <is>
          <t>Whirlwind</t>
        </is>
      </c>
      <c r="N540" s="46" t="n"/>
      <c r="O540" s="60" t="inlineStr">
        <is>
          <t>Aerial Ace</t>
        </is>
      </c>
      <c r="P540" s="46" t="n"/>
      <c r="Q540" s="47" t="inlineStr">
        <is>
          <t>Moves</t>
        </is>
      </c>
    </row>
    <row r="541">
      <c r="E541" s="63" t="inlineStr">
        <is>
          <t>Psychic</t>
        </is>
      </c>
      <c r="F541" s="46" t="n"/>
      <c r="G541" s="60" t="inlineStr">
        <is>
          <t>Aerial Ace</t>
        </is>
      </c>
      <c r="H541" s="46" t="n"/>
      <c r="I541" s="52" t="inlineStr">
        <is>
          <t>Thunderbolt</t>
        </is>
      </c>
      <c r="J541" s="46" t="n"/>
      <c r="K541" s="51" t="inlineStr">
        <is>
          <t>Supersonic</t>
        </is>
      </c>
      <c r="L541" s="46" t="n"/>
      <c r="M541" s="53" t="inlineStr">
        <is>
          <t>Spikes</t>
        </is>
      </c>
      <c r="N541" s="46" t="n"/>
      <c r="O541" s="63" t="inlineStr">
        <is>
          <t>Rest</t>
        </is>
      </c>
      <c r="P541" s="46" t="n"/>
    </row>
    <row r="542">
      <c r="E542" s="63" t="inlineStr">
        <is>
          <t>Reflect</t>
        </is>
      </c>
      <c r="F542" s="46" t="n"/>
      <c r="G542" s="59" t="inlineStr">
        <is>
          <t>Solar Beam</t>
        </is>
      </c>
      <c r="H542" s="46" t="n"/>
      <c r="I542" s="51" t="inlineStr">
        <is>
          <t>Protect</t>
        </is>
      </c>
      <c r="J542" s="46" t="n"/>
      <c r="K542" s="51" t="inlineStr">
        <is>
          <t>Protect</t>
        </is>
      </c>
      <c r="L542" s="46" t="n"/>
      <c r="M542" s="66" t="inlineStr">
        <is>
          <t>Steel Wing</t>
        </is>
      </c>
      <c r="N542" s="46" t="n"/>
      <c r="O542" s="68" t="inlineStr">
        <is>
          <t>Dragon Dance</t>
        </is>
      </c>
      <c r="P542" s="46" t="n"/>
    </row>
    <row r="543">
      <c r="E543" s="63" t="inlineStr">
        <is>
          <t>Dream Eater</t>
        </is>
      </c>
      <c r="F543" s="46" t="n"/>
      <c r="G543" s="53" t="inlineStr">
        <is>
          <t>Earthquake</t>
        </is>
      </c>
      <c r="H543" s="46" t="n"/>
      <c r="I543" s="64" t="inlineStr">
        <is>
          <t>Ice Beam</t>
        </is>
      </c>
      <c r="J543" s="46" t="n"/>
      <c r="K543" s="60" t="inlineStr">
        <is>
          <t>Aerial Ace</t>
        </is>
      </c>
      <c r="L543" s="46" t="n"/>
      <c r="M543" s="60" t="inlineStr">
        <is>
          <t>Aerial Ace</t>
        </is>
      </c>
      <c r="N543" s="46" t="n"/>
      <c r="O543" s="53" t="inlineStr">
        <is>
          <t>Earthquake</t>
        </is>
      </c>
      <c r="P543" s="46" t="n"/>
    </row>
    <row r="545" ht="20" customHeight="1">
      <c r="B545" s="40" t="inlineStr">
        <is>
          <t>Leader</t>
        </is>
      </c>
      <c r="C545" s="41" t="n"/>
      <c r="D545" s="41" t="n"/>
      <c r="E545" s="42" t="inlineStr">
        <is>
          <t>Leader Winona (Rematch 3)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IFERROR(_xlfn.IMAGE("https://play.pokemonshowdown.com/sprites/gen5/noctowl.png"),"")</f>
        <v/>
      </c>
      <c r="G546" s="43">
        <f>IFERROR(_xlfn.IMAGE("https://play.pokemonshowdown.com/sprites/gen5/tropius.png"),"")</f>
        <v/>
      </c>
      <c r="I546" s="43">
        <f>IFERROR(_xlfn.IMAGE("https://play.pokemonshowdown.com/sprites/gen5/dragonair.png"),"")</f>
        <v/>
      </c>
      <c r="K546" s="43">
        <f>IFERROR(_xlfn.IMAGE("https://play.pokemonshowdown.com/sprites/gen5/pelipper.png"),"")</f>
        <v/>
      </c>
      <c r="M546" s="43">
        <f>IFERROR(_xlfn.IMAGE("https://play.pokemonshowdown.com/sprites/gen5/skarmory.png"),"")</f>
        <v/>
      </c>
      <c r="O546" s="43">
        <f>IFERROR(_xlfn.IMAGE("https://play.pokemonshowdown.com/sprites/gen5/altaria.png"),"")</f>
        <v/>
      </c>
      <c r="Q546" s="44" t="inlineStr">
        <is>
          <t>DOUBLE BATTLE
Items: Full Restore / Full Restore / Full Restore</t>
        </is>
      </c>
    </row>
    <row r="547">
      <c r="E547" s="45" t="inlineStr">
        <is>
          <t>Lv 48 Noctowl</t>
        </is>
      </c>
      <c r="F547" s="46" t="n"/>
      <c r="G547" s="45" t="inlineStr">
        <is>
          <t>Lv 49 Tropius</t>
        </is>
      </c>
      <c r="H547" s="46" t="n"/>
      <c r="I547" s="45" t="inlineStr">
        <is>
          <t>Lv 50 Dragonair</t>
        </is>
      </c>
      <c r="J547" s="46" t="n"/>
      <c r="K547" s="45" t="inlineStr">
        <is>
          <t>Lv 51 Pelipper</t>
        </is>
      </c>
      <c r="L547" s="46" t="n"/>
      <c r="M547" s="45" t="inlineStr">
        <is>
          <t>Lv 53 Skarmory</t>
        </is>
      </c>
      <c r="N547" s="46" t="n"/>
      <c r="O547" s="45" t="inlineStr">
        <is>
          <t>Lv 55 Altaria</t>
        </is>
      </c>
      <c r="P547" s="46" t="n"/>
      <c r="Q547" s="47" t="inlineStr">
        <is>
          <t>Pokémon</t>
        </is>
      </c>
    </row>
    <row r="548">
      <c r="E548" s="48" t="inlineStr">
        <is>
          <t>Calm</t>
        </is>
      </c>
      <c r="F548" s="48" t="inlineStr">
        <is>
          <t>Tinted Lens</t>
        </is>
      </c>
      <c r="G548" s="48" t="inlineStr">
        <is>
          <t>Naughty</t>
        </is>
      </c>
      <c r="H548" s="48" t="inlineStr">
        <is>
          <t>Chlorophyll</t>
        </is>
      </c>
      <c r="I548" s="48" t="inlineStr">
        <is>
          <t>Calm</t>
        </is>
      </c>
      <c r="J548" s="48" t="inlineStr">
        <is>
          <t>Shed Skin</t>
        </is>
      </c>
      <c r="K548" s="48" t="inlineStr">
        <is>
          <t>Rash</t>
        </is>
      </c>
      <c r="L548" s="48" t="inlineStr">
        <is>
          <t>Unburden</t>
        </is>
      </c>
      <c r="M548" s="48" t="inlineStr">
        <is>
          <t>Impish</t>
        </is>
      </c>
      <c r="N548" s="48" t="inlineStr">
        <is>
          <t>Filter</t>
        </is>
      </c>
      <c r="O548" s="48" t="inlineStr">
        <is>
          <t>Jolly</t>
        </is>
      </c>
      <c r="P548" s="48" t="inlineStr">
        <is>
          <t>Serene Grace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G549" s="49" t="inlineStr">
        <is>
          <t>(None)</t>
        </is>
      </c>
      <c r="H549" s="46" t="n"/>
      <c r="I549" s="49" t="inlineStr">
        <is>
          <t>Sitrus Berry</t>
        </is>
      </c>
      <c r="J549" s="46" t="n"/>
      <c r="K549" s="49" t="inlineStr">
        <is>
          <t>(None)</t>
        </is>
      </c>
      <c r="L549" s="46" t="n"/>
      <c r="M549" s="49" t="inlineStr">
        <is>
          <t>(None)</t>
        </is>
      </c>
      <c r="N549" s="46" t="n"/>
      <c r="O549" s="49" t="inlineStr">
        <is>
          <t>Chesto Berry</t>
        </is>
      </c>
      <c r="P549" s="46" t="n"/>
      <c r="Q549" s="47" t="inlineStr">
        <is>
          <t>Item</t>
        </is>
      </c>
    </row>
    <row r="550">
      <c r="B550" s="44" t="inlineStr">
        <is>
          <t>Smart Trainer</t>
        </is>
      </c>
      <c r="E550" s="63" t="inlineStr">
        <is>
          <t>Hypnosis</t>
        </is>
      </c>
      <c r="F550" s="46" t="n"/>
      <c r="G550" s="58" t="inlineStr">
        <is>
          <t>Sunny Day</t>
        </is>
      </c>
      <c r="H550" s="46" t="n"/>
      <c r="I550" s="52" t="inlineStr">
        <is>
          <t>Thunder Wave</t>
        </is>
      </c>
      <c r="J550" s="46" t="n"/>
      <c r="K550" s="61" t="inlineStr">
        <is>
          <t>Surf</t>
        </is>
      </c>
      <c r="L550" s="46" t="n"/>
      <c r="M550" s="51" t="inlineStr">
        <is>
          <t>Whirlwind</t>
        </is>
      </c>
      <c r="N550" s="46" t="n"/>
      <c r="O550" s="60" t="inlineStr">
        <is>
          <t>Aerial Ace</t>
        </is>
      </c>
      <c r="P550" s="46" t="n"/>
      <c r="Q550" s="47" t="inlineStr">
        <is>
          <t>Moves</t>
        </is>
      </c>
    </row>
    <row r="551">
      <c r="E551" s="63" t="inlineStr">
        <is>
          <t>Psychic</t>
        </is>
      </c>
      <c r="F551" s="46" t="n"/>
      <c r="G551" s="60" t="inlineStr">
        <is>
          <t>Aerial Ace</t>
        </is>
      </c>
      <c r="H551" s="46" t="n"/>
      <c r="I551" s="52" t="inlineStr">
        <is>
          <t>Thunderbolt</t>
        </is>
      </c>
      <c r="J551" s="46" t="n"/>
      <c r="K551" s="51" t="inlineStr">
        <is>
          <t>Supersonic</t>
        </is>
      </c>
      <c r="L551" s="46" t="n"/>
      <c r="M551" s="53" t="inlineStr">
        <is>
          <t>Spikes</t>
        </is>
      </c>
      <c r="N551" s="46" t="n"/>
      <c r="O551" s="63" t="inlineStr">
        <is>
          <t>Rest</t>
        </is>
      </c>
      <c r="P551" s="46" t="n"/>
    </row>
    <row r="552">
      <c r="E552" s="63" t="inlineStr">
        <is>
          <t>Reflect</t>
        </is>
      </c>
      <c r="F552" s="46" t="n"/>
      <c r="G552" s="59" t="inlineStr">
        <is>
          <t>Solar Beam</t>
        </is>
      </c>
      <c r="H552" s="46" t="n"/>
      <c r="I552" s="51" t="inlineStr">
        <is>
          <t>Protect</t>
        </is>
      </c>
      <c r="J552" s="46" t="n"/>
      <c r="K552" s="51" t="inlineStr">
        <is>
          <t>Protect</t>
        </is>
      </c>
      <c r="L552" s="46" t="n"/>
      <c r="M552" s="66" t="inlineStr">
        <is>
          <t>Steel Wing</t>
        </is>
      </c>
      <c r="N552" s="46" t="n"/>
      <c r="O552" s="68" t="inlineStr">
        <is>
          <t>Dragon Dance</t>
        </is>
      </c>
      <c r="P552" s="46" t="n"/>
    </row>
    <row r="553">
      <c r="E553" s="63" t="inlineStr">
        <is>
          <t>Dream Eater</t>
        </is>
      </c>
      <c r="F553" s="46" t="n"/>
      <c r="G553" s="53" t="inlineStr">
        <is>
          <t>Earthquake</t>
        </is>
      </c>
      <c r="H553" s="46" t="n"/>
      <c r="I553" s="64" t="inlineStr">
        <is>
          <t>Ice Beam</t>
        </is>
      </c>
      <c r="J553" s="46" t="n"/>
      <c r="K553" s="60" t="inlineStr">
        <is>
          <t>Aerial Ace</t>
        </is>
      </c>
      <c r="L553" s="46" t="n"/>
      <c r="M553" s="60" t="inlineStr">
        <is>
          <t>Aerial Ace</t>
        </is>
      </c>
      <c r="N553" s="46" t="n"/>
      <c r="O553" s="53" t="inlineStr">
        <is>
          <t>Earthquake</t>
        </is>
      </c>
      <c r="P553" s="46" t="n"/>
    </row>
    <row r="555" ht="20" customHeight="1">
      <c r="B555" s="40" t="inlineStr">
        <is>
          <t>Leader</t>
        </is>
      </c>
      <c r="C555" s="41" t="n"/>
      <c r="D555" s="41" t="n"/>
      <c r="E555" s="42" t="inlineStr">
        <is>
          <t>Leader Winona (Rematch 4)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IFERROR(_xlfn.IMAGE("https://play.pokemonshowdown.com/sprites/gen5/noctowl.png"),"")</f>
        <v/>
      </c>
      <c r="G556" s="43">
        <f>IFERROR(_xlfn.IMAGE("https://play.pokemonshowdown.com/sprites/gen5/tropius.png"),"")</f>
        <v/>
      </c>
      <c r="I556" s="43">
        <f>IFERROR(_xlfn.IMAGE("https://play.pokemonshowdown.com/sprites/gen5/pelipper.png"),"")</f>
        <v/>
      </c>
      <c r="K556" s="43">
        <f>IFERROR(_xlfn.IMAGE("https://play.pokemonshowdown.com/sprites/gen5/dragonite.png"),"")</f>
        <v/>
      </c>
      <c r="M556" s="43">
        <f>IFERROR(_xlfn.IMAGE("https://play.pokemonshowdown.com/sprites/gen5/skarmory.png"),"")</f>
        <v/>
      </c>
      <c r="O556" s="43">
        <f>IFERROR(_xlfn.IMAGE("https://play.pokemonshowdown.com/sprites/gen5/altaria.png"),"")</f>
        <v/>
      </c>
      <c r="Q556" s="44" t="inlineStr">
        <is>
          <t>DOUBLE BATTLE
Items: Full Restore / Full Restore / Full Restore</t>
        </is>
      </c>
    </row>
    <row r="557">
      <c r="E557" s="45" t="inlineStr">
        <is>
          <t>Lv 53 Noctowl</t>
        </is>
      </c>
      <c r="F557" s="46" t="n"/>
      <c r="G557" s="45" t="inlineStr">
        <is>
          <t>Lv 54 Tropius</t>
        </is>
      </c>
      <c r="H557" s="46" t="n"/>
      <c r="I557" s="45" t="inlineStr">
        <is>
          <t>Lv 55 Pelipper</t>
        </is>
      </c>
      <c r="J557" s="46" t="n"/>
      <c r="K557" s="45" t="inlineStr">
        <is>
          <t>Lv 55 Dragonite</t>
        </is>
      </c>
      <c r="L557" s="46" t="n"/>
      <c r="M557" s="45" t="inlineStr">
        <is>
          <t>Lv 58 Skarmory</t>
        </is>
      </c>
      <c r="N557" s="46" t="n"/>
      <c r="O557" s="45" t="inlineStr">
        <is>
          <t>Lv 60 Altaria</t>
        </is>
      </c>
      <c r="P557" s="46" t="n"/>
      <c r="Q557" s="47" t="inlineStr">
        <is>
          <t>Pokémon</t>
        </is>
      </c>
    </row>
    <row r="558">
      <c r="E558" s="48" t="inlineStr">
        <is>
          <t>Calm</t>
        </is>
      </c>
      <c r="F558" s="48" t="inlineStr">
        <is>
          <t>Tinted Lens</t>
        </is>
      </c>
      <c r="G558" s="48" t="inlineStr">
        <is>
          <t>Naughty</t>
        </is>
      </c>
      <c r="H558" s="48" t="inlineStr">
        <is>
          <t>Chlorophyll</t>
        </is>
      </c>
      <c r="I558" s="48" t="inlineStr">
        <is>
          <t>Rash</t>
        </is>
      </c>
      <c r="J558" s="48" t="inlineStr">
        <is>
          <t>Unburden</t>
        </is>
      </c>
      <c r="K558" s="48" t="inlineStr">
        <is>
          <t>Lonely</t>
        </is>
      </c>
      <c r="L558" s="48" t="inlineStr">
        <is>
          <t>Thick Fat</t>
        </is>
      </c>
      <c r="M558" s="48" t="inlineStr">
        <is>
          <t>Impish</t>
        </is>
      </c>
      <c r="N558" s="48" t="inlineStr">
        <is>
          <t>Filter</t>
        </is>
      </c>
      <c r="O558" s="48" t="inlineStr">
        <is>
          <t>Jolly</t>
        </is>
      </c>
      <c r="P558" s="48" t="inlineStr">
        <is>
          <t>Serene Grace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I559" s="49" t="inlineStr">
        <is>
          <t>(None)</t>
        </is>
      </c>
      <c r="J559" s="46" t="n"/>
      <c r="K559" s="49" t="inlineStr">
        <is>
          <t>Sitrus Berry</t>
        </is>
      </c>
      <c r="L559" s="46" t="n"/>
      <c r="M559" s="49" t="inlineStr">
        <is>
          <t>(None)</t>
        </is>
      </c>
      <c r="N559" s="46" t="n"/>
      <c r="O559" s="49" t="inlineStr">
        <is>
          <t>Chesto Berry</t>
        </is>
      </c>
      <c r="P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Hypnosis</t>
        </is>
      </c>
      <c r="F560" s="46" t="n"/>
      <c r="G560" s="58" t="inlineStr">
        <is>
          <t>Sunny Day</t>
        </is>
      </c>
      <c r="H560" s="46" t="n"/>
      <c r="I560" s="61" t="inlineStr">
        <is>
          <t>Surf</t>
        </is>
      </c>
      <c r="J560" s="46" t="n"/>
      <c r="K560" s="51" t="inlineStr">
        <is>
          <t>Hyper Beam</t>
        </is>
      </c>
      <c r="L560" s="46" t="n"/>
      <c r="M560" s="51" t="inlineStr">
        <is>
          <t>Whirlwind</t>
        </is>
      </c>
      <c r="N560" s="46" t="n"/>
      <c r="O560" s="60" t="inlineStr">
        <is>
          <t>Sky Attack</t>
        </is>
      </c>
      <c r="P560" s="46" t="n"/>
      <c r="Q560" s="47" t="inlineStr">
        <is>
          <t>Moves</t>
        </is>
      </c>
    </row>
    <row r="561">
      <c r="E561" s="63" t="inlineStr">
        <is>
          <t>Psychic</t>
        </is>
      </c>
      <c r="F561" s="46" t="n"/>
      <c r="G561" s="60" t="inlineStr">
        <is>
          <t>Aerial Ace</t>
        </is>
      </c>
      <c r="H561" s="46" t="n"/>
      <c r="I561" s="51" t="inlineStr">
        <is>
          <t>Supersonic</t>
        </is>
      </c>
      <c r="J561" s="46" t="n"/>
      <c r="K561" s="52" t="inlineStr">
        <is>
          <t>Thunderbolt</t>
        </is>
      </c>
      <c r="L561" s="46" t="n"/>
      <c r="M561" s="53" t="inlineStr">
        <is>
          <t>Spikes</t>
        </is>
      </c>
      <c r="N561" s="46" t="n"/>
      <c r="O561" s="63" t="inlineStr">
        <is>
          <t>Rest</t>
        </is>
      </c>
      <c r="P561" s="46" t="n"/>
    </row>
    <row r="562">
      <c r="E562" s="63" t="inlineStr">
        <is>
          <t>Reflect</t>
        </is>
      </c>
      <c r="F562" s="46" t="n"/>
      <c r="G562" s="59" t="inlineStr">
        <is>
          <t>Solar Beam</t>
        </is>
      </c>
      <c r="H562" s="46" t="n"/>
      <c r="I562" s="51" t="inlineStr">
        <is>
          <t>Protect</t>
        </is>
      </c>
      <c r="J562" s="46" t="n"/>
      <c r="K562" s="53" t="inlineStr">
        <is>
          <t>Earthquake</t>
        </is>
      </c>
      <c r="L562" s="46" t="n"/>
      <c r="M562" s="66" t="inlineStr">
        <is>
          <t>Steel Wing</t>
        </is>
      </c>
      <c r="N562" s="46" t="n"/>
      <c r="O562" s="68" t="inlineStr">
        <is>
          <t>Dragon Dance</t>
        </is>
      </c>
      <c r="P562" s="46" t="n"/>
    </row>
    <row r="563">
      <c r="E563" s="63" t="inlineStr">
        <is>
          <t>Dream Eater</t>
        </is>
      </c>
      <c r="F563" s="46" t="n"/>
      <c r="G563" s="53" t="inlineStr">
        <is>
          <t>Earthquake</t>
        </is>
      </c>
      <c r="H563" s="46" t="n"/>
      <c r="I563" s="60" t="inlineStr">
        <is>
          <t>Aerial Ace</t>
        </is>
      </c>
      <c r="J563" s="46" t="n"/>
      <c r="K563" s="64" t="inlineStr">
        <is>
          <t>Ice Beam</t>
        </is>
      </c>
      <c r="L563" s="46" t="n"/>
      <c r="M563" s="60" t="inlineStr">
        <is>
          <t>Aerial Ace</t>
        </is>
      </c>
      <c r="N563" s="46" t="n"/>
      <c r="O563" s="53" t="inlineStr">
        <is>
          <t>Earthquake</t>
        </is>
      </c>
      <c r="P563" s="46" t="n"/>
    </row>
  </sheetData>
  <mergeCells count="2090">
    <mergeCell ref="E376:F376"/>
    <mergeCell ref="B529:D529"/>
    <mergeCell ref="E71:F71"/>
    <mergeCell ref="I536:J536"/>
    <mergeCell ref="B495:D495"/>
    <mergeCell ref="E79:F79"/>
    <mergeCell ref="K241:L241"/>
    <mergeCell ref="E73:F73"/>
    <mergeCell ref="K302:L302"/>
    <mergeCell ref="E371:F371"/>
    <mergeCell ref="M35:N35"/>
    <mergeCell ref="Q94:Q97"/>
    <mergeCell ref="M360:N360"/>
    <mergeCell ref="Q550:Q553"/>
    <mergeCell ref="O553:P553"/>
    <mergeCell ref="B213:D213"/>
    <mergeCell ref="G139:H139"/>
    <mergeCell ref="G489:H489"/>
    <mergeCell ref="B350:D353"/>
    <mergeCell ref="B195:Q195"/>
    <mergeCell ref="M361:N361"/>
    <mergeCell ref="G168:H168"/>
    <mergeCell ref="B231:Q231"/>
    <mergeCell ref="G491:H491"/>
    <mergeCell ref="E547:F547"/>
    <mergeCell ref="M50:N50"/>
    <mergeCell ref="M392:N392"/>
    <mergeCell ref="M386:N386"/>
    <mergeCell ref="G522:H522"/>
    <mergeCell ref="G59:H59"/>
    <mergeCell ref="B226:D229"/>
    <mergeCell ref="E117:F117"/>
    <mergeCell ref="G67:H67"/>
    <mergeCell ref="M229:N229"/>
    <mergeCell ref="E303:F303"/>
    <mergeCell ref="G61:H61"/>
    <mergeCell ref="E375:Q375"/>
    <mergeCell ref="G359:H359"/>
    <mergeCell ref="M387:N387"/>
    <mergeCell ref="E417:F417"/>
    <mergeCell ref="G517:H517"/>
    <mergeCell ref="B137:D137"/>
    <mergeCell ref="I283:J283"/>
    <mergeCell ref="G519:H519"/>
    <mergeCell ref="G62:H62"/>
    <mergeCell ref="K470:L470"/>
    <mergeCell ref="I127:J127"/>
    <mergeCell ref="K341:L341"/>
    <mergeCell ref="O51:P51"/>
    <mergeCell ref="M316:N316"/>
    <mergeCell ref="K552:L552"/>
    <mergeCell ref="E443:F443"/>
    <mergeCell ref="G201:H201"/>
    <mergeCell ref="E473:F473"/>
    <mergeCell ref="E174:F174"/>
    <mergeCell ref="G203:H203"/>
    <mergeCell ref="E472:F472"/>
    <mergeCell ref="G361:H361"/>
    <mergeCell ref="G537:H537"/>
    <mergeCell ref="G238:H238"/>
    <mergeCell ref="I267:J267"/>
    <mergeCell ref="K25:L25"/>
    <mergeCell ref="G530:H530"/>
    <mergeCell ref="I296:J296"/>
    <mergeCell ref="G532:H532"/>
    <mergeCell ref="B519:D519"/>
    <mergeCell ref="K271:L271"/>
    <mergeCell ref="K542:L542"/>
    <mergeCell ref="I507:J507"/>
    <mergeCell ref="K237:L237"/>
    <mergeCell ref="G563:H563"/>
    <mergeCell ref="E69:F69"/>
    <mergeCell ref="K273:L273"/>
    <mergeCell ref="O522:P522"/>
    <mergeCell ref="O516:P516"/>
    <mergeCell ref="K239:L239"/>
    <mergeCell ref="E492:F492"/>
    <mergeCell ref="G133:H133"/>
    <mergeCell ref="E369:F369"/>
    <mergeCell ref="M331:N331"/>
    <mergeCell ref="E527:F527"/>
    <mergeCell ref="Q540:Q543"/>
    <mergeCell ref="M26:N26"/>
    <mergeCell ref="O359:P359"/>
    <mergeCell ref="G433:H433"/>
    <mergeCell ref="I191:J191"/>
    <mergeCell ref="I51:J51"/>
    <mergeCell ref="O517:P517"/>
    <mergeCell ref="I349:J349"/>
    <mergeCell ref="E72:F72"/>
    <mergeCell ref="G217:H217"/>
    <mergeCell ref="O519:P519"/>
    <mergeCell ref="K413:L413"/>
    <mergeCell ref="I192:J192"/>
    <mergeCell ref="E543:F543"/>
    <mergeCell ref="I222:J222"/>
    <mergeCell ref="E315:Q315"/>
    <mergeCell ref="M471:N471"/>
    <mergeCell ref="E126:F126"/>
    <mergeCell ref="E82:F82"/>
    <mergeCell ref="K286:L286"/>
    <mergeCell ref="E240:F240"/>
    <mergeCell ref="M473:N473"/>
    <mergeCell ref="G190:H190"/>
    <mergeCell ref="M174:N174"/>
    <mergeCell ref="K410:L410"/>
    <mergeCell ref="E546:F546"/>
    <mergeCell ref="E540:F540"/>
    <mergeCell ref="K12:L12"/>
    <mergeCell ref="G490:H490"/>
    <mergeCell ref="M497:N497"/>
    <mergeCell ref="K39:L39"/>
    <mergeCell ref="K14:L14"/>
    <mergeCell ref="K337:L337"/>
    <mergeCell ref="K312:L312"/>
    <mergeCell ref="E245:Q245"/>
    <mergeCell ref="K339:L339"/>
    <mergeCell ref="M401:N401"/>
    <mergeCell ref="E109:F109"/>
    <mergeCell ref="B550:D553"/>
    <mergeCell ref="E145:F145"/>
    <mergeCell ref="E139:F139"/>
    <mergeCell ref="M403:N403"/>
    <mergeCell ref="O283:P283"/>
    <mergeCell ref="O459:P459"/>
    <mergeCell ref="E470:F470"/>
    <mergeCell ref="G228:H228"/>
    <mergeCell ref="M527:N527"/>
    <mergeCell ref="O461:P461"/>
    <mergeCell ref="B279:D279"/>
    <mergeCell ref="I292:J292"/>
    <mergeCell ref="K50:L50"/>
    <mergeCell ref="K181:L181"/>
    <mergeCell ref="K479:L479"/>
    <mergeCell ref="B238:D241"/>
    <mergeCell ref="E415:Q415"/>
    <mergeCell ref="M423:N423"/>
    <mergeCell ref="K350:L350"/>
    <mergeCell ref="K481:L481"/>
    <mergeCell ref="M543:N543"/>
    <mergeCell ref="M431:N431"/>
    <mergeCell ref="M238:N238"/>
    <mergeCell ref="K352:L352"/>
    <mergeCell ref="Q300:Q303"/>
    <mergeCell ref="M126:N126"/>
    <mergeCell ref="I20:J20"/>
    <mergeCell ref="G256:H256"/>
    <mergeCell ref="M416:N416"/>
    <mergeCell ref="E193:F193"/>
    <mergeCell ref="I13:J13"/>
    <mergeCell ref="I320:J320"/>
    <mergeCell ref="K78:L78"/>
    <mergeCell ref="G247:H247"/>
    <mergeCell ref="E483:F483"/>
    <mergeCell ref="K376:L376"/>
    <mergeCell ref="K507:L507"/>
    <mergeCell ref="E101:Q101"/>
    <mergeCell ref="I15:J15"/>
    <mergeCell ref="B260:D263"/>
    <mergeCell ref="G257:H257"/>
    <mergeCell ref="E405:Q405"/>
    <mergeCell ref="G272:H272"/>
    <mergeCell ref="K79:L79"/>
    <mergeCell ref="M442:N442"/>
    <mergeCell ref="K379:L379"/>
    <mergeCell ref="E211:F211"/>
    <mergeCell ref="E509:F509"/>
    <mergeCell ref="I162:J162"/>
    <mergeCell ref="I460:J460"/>
    <mergeCell ref="K406:L406"/>
    <mergeCell ref="I373:J373"/>
    <mergeCell ref="I33:J33"/>
    <mergeCell ref="E511:F511"/>
    <mergeCell ref="G269:H269"/>
    <mergeCell ref="I462:J462"/>
    <mergeCell ref="B47:D47"/>
    <mergeCell ref="B345:D345"/>
    <mergeCell ref="G302:H302"/>
    <mergeCell ref="K437:L437"/>
    <mergeCell ref="I35:J35"/>
    <mergeCell ref="I333:J333"/>
    <mergeCell ref="K222:L222"/>
    <mergeCell ref="K520:L520"/>
    <mergeCell ref="B490:D493"/>
    <mergeCell ref="E351:F351"/>
    <mergeCell ref="K310:L310"/>
    <mergeCell ref="K432:L432"/>
    <mergeCell ref="O559:P559"/>
    <mergeCell ref="E141:F141"/>
    <mergeCell ref="E439:F439"/>
    <mergeCell ref="I361:J361"/>
    <mergeCell ref="M496:N496"/>
    <mergeCell ref="O561:P561"/>
    <mergeCell ref="E107:F107"/>
    <mergeCell ref="E143:F143"/>
    <mergeCell ref="B330:D333"/>
    <mergeCell ref="E441:F441"/>
    <mergeCell ref="G199:H199"/>
    <mergeCell ref="I392:J392"/>
    <mergeCell ref="K150:L150"/>
    <mergeCell ref="I386:J386"/>
    <mergeCell ref="B275:D275"/>
    <mergeCell ref="E515:Q515"/>
    <mergeCell ref="G323:H323"/>
    <mergeCell ref="I263:J263"/>
    <mergeCell ref="G499:H499"/>
    <mergeCell ref="K450:L450"/>
    <mergeCell ref="B399:D399"/>
    <mergeCell ref="I229:J229"/>
    <mergeCell ref="I387:J387"/>
    <mergeCell ref="K23:L23"/>
    <mergeCell ref="K452:L452"/>
    <mergeCell ref="M210:N210"/>
    <mergeCell ref="E283:F283"/>
    <mergeCell ref="E277:F277"/>
    <mergeCell ref="B117:D117"/>
    <mergeCell ref="M211:N211"/>
    <mergeCell ref="M509:N509"/>
    <mergeCell ref="I105:J105"/>
    <mergeCell ref="G341:H341"/>
    <mergeCell ref="G36:H36"/>
    <mergeCell ref="M536:N536"/>
    <mergeCell ref="K503:L503"/>
    <mergeCell ref="B560:D563"/>
    <mergeCell ref="K380:L380"/>
    <mergeCell ref="B419:D419"/>
    <mergeCell ref="I102:J102"/>
    <mergeCell ref="I400:J400"/>
    <mergeCell ref="M133:N133"/>
    <mergeCell ref="M440:N440"/>
    <mergeCell ref="M562:N562"/>
    <mergeCell ref="E296:F296"/>
    <mergeCell ref="O356:P356"/>
    <mergeCell ref="I247:J247"/>
    <mergeCell ref="G271:H271"/>
    <mergeCell ref="B445:D445"/>
    <mergeCell ref="E507:F507"/>
    <mergeCell ref="G273:H273"/>
    <mergeCell ref="I329:J329"/>
    <mergeCell ref="B87:Q87"/>
    <mergeCell ref="K522:L522"/>
    <mergeCell ref="M280:N280"/>
    <mergeCell ref="B11:D11"/>
    <mergeCell ref="K516:L516"/>
    <mergeCell ref="I331:J331"/>
    <mergeCell ref="K393:L393"/>
    <mergeCell ref="I453:J453"/>
    <mergeCell ref="E347:F347"/>
    <mergeCell ref="I26:J26"/>
    <mergeCell ref="B300:D303"/>
    <mergeCell ref="E51:F51"/>
    <mergeCell ref="K517:L517"/>
    <mergeCell ref="E349:F349"/>
    <mergeCell ref="M311:N311"/>
    <mergeCell ref="K519:L519"/>
    <mergeCell ref="M277:N277"/>
    <mergeCell ref="O35:P35"/>
    <mergeCell ref="K546:L546"/>
    <mergeCell ref="Q370:Q373"/>
    <mergeCell ref="G413:H413"/>
    <mergeCell ref="G407:H407"/>
    <mergeCell ref="B369:D369"/>
    <mergeCell ref="O550:P550"/>
    <mergeCell ref="B489:D489"/>
    <mergeCell ref="E222:F222"/>
    <mergeCell ref="K115:L115"/>
    <mergeCell ref="E520:F520"/>
    <mergeCell ref="I471:J471"/>
    <mergeCell ref="O552:P552"/>
    <mergeCell ref="I44:J44"/>
    <mergeCell ref="I166:J166"/>
    <mergeCell ref="M179:N179"/>
    <mergeCell ref="E137:Q137"/>
    <mergeCell ref="I473:J473"/>
    <mergeCell ref="E173:Q173"/>
    <mergeCell ref="E246:F246"/>
    <mergeCell ref="G410:H410"/>
    <mergeCell ref="E377:F377"/>
    <mergeCell ref="G439:H439"/>
    <mergeCell ref="K118:L118"/>
    <mergeCell ref="K416:L416"/>
    <mergeCell ref="G12:H12"/>
    <mergeCell ref="G441:H441"/>
    <mergeCell ref="I199:J199"/>
    <mergeCell ref="K530:L530"/>
    <mergeCell ref="I497:J497"/>
    <mergeCell ref="E247:F247"/>
    <mergeCell ref="G312:H312"/>
    <mergeCell ref="I70:J70"/>
    <mergeCell ref="I499:J499"/>
    <mergeCell ref="K563:L563"/>
    <mergeCell ref="I96:J96"/>
    <mergeCell ref="E90:F90"/>
    <mergeCell ref="G154:H154"/>
    <mergeCell ref="E390:F390"/>
    <mergeCell ref="B141:D141"/>
    <mergeCell ref="O439:P439"/>
    <mergeCell ref="B439:D439"/>
    <mergeCell ref="K156:L156"/>
    <mergeCell ref="G25:H25"/>
    <mergeCell ref="E302:F302"/>
    <mergeCell ref="G60:H60"/>
    <mergeCell ref="K187:L187"/>
    <mergeCell ref="Q106:Q109"/>
    <mergeCell ref="I423:J423"/>
    <mergeCell ref="I422:J422"/>
    <mergeCell ref="E535:Q535"/>
    <mergeCell ref="K189:L189"/>
    <mergeCell ref="O9:P9"/>
    <mergeCell ref="K487:L487"/>
    <mergeCell ref="I126:J126"/>
    <mergeCell ref="E20:F20"/>
    <mergeCell ref="M551:N551"/>
    <mergeCell ref="O467:P467"/>
    <mergeCell ref="E13:F13"/>
    <mergeCell ref="E320:F320"/>
    <mergeCell ref="G78:H78"/>
    <mergeCell ref="G376:H376"/>
    <mergeCell ref="E15:F15"/>
    <mergeCell ref="E191:F191"/>
    <mergeCell ref="M273:N273"/>
    <mergeCell ref="I142:J142"/>
    <mergeCell ref="G536:H536"/>
    <mergeCell ref="B82:D85"/>
    <mergeCell ref="G79:H79"/>
    <mergeCell ref="E265:Q265"/>
    <mergeCell ref="G73:H73"/>
    <mergeCell ref="B111:Q111"/>
    <mergeCell ref="M302:N302"/>
    <mergeCell ref="I442:J442"/>
    <mergeCell ref="B149:D149"/>
    <mergeCell ref="G406:H406"/>
    <mergeCell ref="M299:N299"/>
    <mergeCell ref="I139:J139"/>
    <mergeCell ref="K201:L201"/>
    <mergeCell ref="K226:L226"/>
    <mergeCell ref="E33:F33"/>
    <mergeCell ref="K114:L114"/>
    <mergeCell ref="G8:H8"/>
    <mergeCell ref="O480:P480"/>
    <mergeCell ref="K228:L228"/>
    <mergeCell ref="O363:P363"/>
    <mergeCell ref="G437:H437"/>
    <mergeCell ref="E35:F35"/>
    <mergeCell ref="I493:J493"/>
    <mergeCell ref="E333:F333"/>
    <mergeCell ref="O234:P234"/>
    <mergeCell ref="G547:H547"/>
    <mergeCell ref="B12:D15"/>
    <mergeCell ref="I522:J522"/>
    <mergeCell ref="G310:H310"/>
    <mergeCell ref="I190:J190"/>
    <mergeCell ref="K130:L130"/>
    <mergeCell ref="K559:L559"/>
    <mergeCell ref="M317:N317"/>
    <mergeCell ref="E495:Q495"/>
    <mergeCell ref="I67:J67"/>
    <mergeCell ref="B470:D473"/>
    <mergeCell ref="I496:J496"/>
    <mergeCell ref="K132:L132"/>
    <mergeCell ref="K430:L430"/>
    <mergeCell ref="B81:D81"/>
    <mergeCell ref="M346:N346"/>
    <mergeCell ref="M14:N14"/>
    <mergeCell ref="K283:L283"/>
    <mergeCell ref="E392:F392"/>
    <mergeCell ref="G150:H150"/>
    <mergeCell ref="M312:N312"/>
    <mergeCell ref="E386:F386"/>
    <mergeCell ref="K127:L127"/>
    <mergeCell ref="E263:F263"/>
    <mergeCell ref="G21:H21"/>
    <mergeCell ref="M347:N347"/>
    <mergeCell ref="G450:H450"/>
    <mergeCell ref="I366:J366"/>
    <mergeCell ref="B154:D157"/>
    <mergeCell ref="E387:F387"/>
    <mergeCell ref="G23:H23"/>
    <mergeCell ref="G145:H145"/>
    <mergeCell ref="B183:Q183"/>
    <mergeCell ref="G181:H181"/>
    <mergeCell ref="G452:H452"/>
    <mergeCell ref="I210:J210"/>
    <mergeCell ref="K272:L272"/>
    <mergeCell ref="I237:J237"/>
    <mergeCell ref="G479:H479"/>
    <mergeCell ref="G174:H174"/>
    <mergeCell ref="B555:D555"/>
    <mergeCell ref="I203:J203"/>
    <mergeCell ref="G481:H481"/>
    <mergeCell ref="I239:J239"/>
    <mergeCell ref="K301:L301"/>
    <mergeCell ref="I537:J537"/>
    <mergeCell ref="I420:J420"/>
    <mergeCell ref="K178:L178"/>
    <mergeCell ref="I456:J456"/>
    <mergeCell ref="I238:J238"/>
    <mergeCell ref="E105:F105"/>
    <mergeCell ref="M25:N25"/>
    <mergeCell ref="K267:L267"/>
    <mergeCell ref="O463:P463"/>
    <mergeCell ref="K303:L303"/>
    <mergeCell ref="K186:L186"/>
    <mergeCell ref="E397:F397"/>
    <mergeCell ref="M33:N33"/>
    <mergeCell ref="K269:L269"/>
    <mergeCell ref="K296:L296"/>
    <mergeCell ref="G163:H163"/>
    <mergeCell ref="O8:P8"/>
    <mergeCell ref="B125:D125"/>
    <mergeCell ref="M542:N542"/>
    <mergeCell ref="B480:D483"/>
    <mergeCell ref="G165:H165"/>
    <mergeCell ref="G44:H44"/>
    <mergeCell ref="E102:F102"/>
    <mergeCell ref="E400:F400"/>
    <mergeCell ref="B539:D539"/>
    <mergeCell ref="I133:J133"/>
    <mergeCell ref="I108:J108"/>
    <mergeCell ref="E127:F127"/>
    <mergeCell ref="K356:L356"/>
    <mergeCell ref="E345:Q345"/>
    <mergeCell ref="K51:L51"/>
    <mergeCell ref="K349:L349"/>
    <mergeCell ref="E433:F433"/>
    <mergeCell ref="G191:H191"/>
    <mergeCell ref="O476:P476"/>
    <mergeCell ref="Q202:Q205"/>
    <mergeCell ref="B106:D109"/>
    <mergeCell ref="Q500:Q503"/>
    <mergeCell ref="O21:P21"/>
    <mergeCell ref="B173:D173"/>
    <mergeCell ref="K382:L382"/>
    <mergeCell ref="I309:J309"/>
    <mergeCell ref="E26:F26"/>
    <mergeCell ref="I311:J311"/>
    <mergeCell ref="G90:H90"/>
    <mergeCell ref="M560:N560"/>
    <mergeCell ref="G546:H546"/>
    <mergeCell ref="E275:Q275"/>
    <mergeCell ref="E50:F50"/>
    <mergeCell ref="E357:F357"/>
    <mergeCell ref="G115:H115"/>
    <mergeCell ref="M39:N39"/>
    <mergeCell ref="B349:D349"/>
    <mergeCell ref="E44:F44"/>
    <mergeCell ref="I179:J179"/>
    <mergeCell ref="I337:J337"/>
    <mergeCell ref="G141:H141"/>
    <mergeCell ref="E352:F352"/>
    <mergeCell ref="M339:N339"/>
    <mergeCell ref="O401:P401"/>
    <mergeCell ref="E3:Q3"/>
    <mergeCell ref="G118:H118"/>
    <mergeCell ref="G416:H416"/>
    <mergeCell ref="O403:P403"/>
    <mergeCell ref="E226:F226"/>
    <mergeCell ref="B221:D221"/>
    <mergeCell ref="M459:N459"/>
    <mergeCell ref="K263:L263"/>
    <mergeCell ref="E70:F70"/>
    <mergeCell ref="E228:F228"/>
    <mergeCell ref="E526:F526"/>
    <mergeCell ref="M23:N23"/>
    <mergeCell ref="M479:N479"/>
    <mergeCell ref="I50:J50"/>
    <mergeCell ref="B178:D181"/>
    <mergeCell ref="G286:H286"/>
    <mergeCell ref="E553:F553"/>
    <mergeCell ref="E96:F96"/>
    <mergeCell ref="G503:H503"/>
    <mergeCell ref="I261:J261"/>
    <mergeCell ref="I559:J559"/>
    <mergeCell ref="O543:P543"/>
    <mergeCell ref="I350:J350"/>
    <mergeCell ref="I561:J561"/>
    <mergeCell ref="M512:N512"/>
    <mergeCell ref="K20:L20"/>
    <mergeCell ref="G156:H156"/>
    <mergeCell ref="I560:J560"/>
    <mergeCell ref="E43:Q43"/>
    <mergeCell ref="B202:D205"/>
    <mergeCell ref="M383:N383"/>
    <mergeCell ref="I562:J562"/>
    <mergeCell ref="K320:L320"/>
    <mergeCell ref="G187:H187"/>
    <mergeCell ref="E423:F423"/>
    <mergeCell ref="M507:N507"/>
    <mergeCell ref="E300:F300"/>
    <mergeCell ref="G180:H180"/>
    <mergeCell ref="E422:F422"/>
    <mergeCell ref="G216:H216"/>
    <mergeCell ref="G487:H487"/>
    <mergeCell ref="E452:F452"/>
    <mergeCell ref="I280:J280"/>
    <mergeCell ref="K38:L38"/>
    <mergeCell ref="O442:P442"/>
    <mergeCell ref="G516:H516"/>
    <mergeCell ref="I551:J551"/>
    <mergeCell ref="K467:L467"/>
    <mergeCell ref="I246:J246"/>
    <mergeCell ref="G211:H211"/>
    <mergeCell ref="E453:F453"/>
    <mergeCell ref="B243:Q243"/>
    <mergeCell ref="E77:Q77"/>
    <mergeCell ref="O469:P469"/>
    <mergeCell ref="K33:L33"/>
    <mergeCell ref="E142:F142"/>
    <mergeCell ref="K340:L340"/>
    <mergeCell ref="B289:D289"/>
    <mergeCell ref="I302:J302"/>
    <mergeCell ref="I277:J277"/>
    <mergeCell ref="K35:L35"/>
    <mergeCell ref="M437:N437"/>
    <mergeCell ref="K333:L333"/>
    <mergeCell ref="E442:F442"/>
    <mergeCell ref="K252:L252"/>
    <mergeCell ref="K366:L366"/>
    <mergeCell ref="M397:N397"/>
    <mergeCell ref="E471:F471"/>
    <mergeCell ref="G229:H229"/>
    <mergeCell ref="G360:H360"/>
    <mergeCell ref="K180:L180"/>
    <mergeCell ref="M310:N310"/>
    <mergeCell ref="I416:J416"/>
    <mergeCell ref="E166:F166"/>
    <mergeCell ref="B305:D305"/>
    <mergeCell ref="E545:Q545"/>
    <mergeCell ref="K391:L391"/>
    <mergeCell ref="Q310:Q313"/>
    <mergeCell ref="G114:H114"/>
    <mergeCell ref="K480:L480"/>
    <mergeCell ref="E1:Q1"/>
    <mergeCell ref="E168:F168"/>
    <mergeCell ref="G143:H143"/>
    <mergeCell ref="K234:L234"/>
    <mergeCell ref="K392:L392"/>
    <mergeCell ref="B118:D121"/>
    <mergeCell ref="E522:F522"/>
    <mergeCell ref="M450:N450"/>
    <mergeCell ref="E67:F67"/>
    <mergeCell ref="Q238:Q241"/>
    <mergeCell ref="M452:N452"/>
    <mergeCell ref="I346:J346"/>
    <mergeCell ref="G283:H283"/>
    <mergeCell ref="B201:D201"/>
    <mergeCell ref="I470:J470"/>
    <mergeCell ref="G127:H127"/>
    <mergeCell ref="I347:J347"/>
    <mergeCell ref="E252:F252"/>
    <mergeCell ref="I341:J341"/>
    <mergeCell ref="E366:F366"/>
    <mergeCell ref="K316:L316"/>
    <mergeCell ref="E552:F552"/>
    <mergeCell ref="E237:F237"/>
    <mergeCell ref="I372:J372"/>
    <mergeCell ref="Q250:Q253"/>
    <mergeCell ref="M380:N380"/>
    <mergeCell ref="K407:L407"/>
    <mergeCell ref="E239:F239"/>
    <mergeCell ref="G301:H301"/>
    <mergeCell ref="I59:J59"/>
    <mergeCell ref="Q380:Q383"/>
    <mergeCell ref="E537:F537"/>
    <mergeCell ref="M382:N382"/>
    <mergeCell ref="Q410:Q413"/>
    <mergeCell ref="E238:F238"/>
    <mergeCell ref="K463:L463"/>
    <mergeCell ref="G303:H303"/>
    <mergeCell ref="I359:J359"/>
    <mergeCell ref="O440:P440"/>
    <mergeCell ref="G296:H296"/>
    <mergeCell ref="E365:Q365"/>
    <mergeCell ref="M521:N521"/>
    <mergeCell ref="I271:J271"/>
    <mergeCell ref="B285:D285"/>
    <mergeCell ref="E563:F563"/>
    <mergeCell ref="M523:N523"/>
    <mergeCell ref="I273:J273"/>
    <mergeCell ref="M522:N522"/>
    <mergeCell ref="O280:P280"/>
    <mergeCell ref="G329:H329"/>
    <mergeCell ref="E133:F133"/>
    <mergeCell ref="E108:F108"/>
    <mergeCell ref="Q400:Q403"/>
    <mergeCell ref="K331:L331"/>
    <mergeCell ref="M393:N393"/>
    <mergeCell ref="O282:P282"/>
    <mergeCell ref="G356:H356"/>
    <mergeCell ref="B309:D309"/>
    <mergeCell ref="E162:F162"/>
    <mergeCell ref="G51:H51"/>
    <mergeCell ref="G349:H349"/>
    <mergeCell ref="M549:N549"/>
    <mergeCell ref="K476:L476"/>
    <mergeCell ref="G226:H226"/>
    <mergeCell ref="K486:L486"/>
    <mergeCell ref="I291:J291"/>
    <mergeCell ref="I413:J413"/>
    <mergeCell ref="K357:L357"/>
    <mergeCell ref="G251:H251"/>
    <mergeCell ref="M550:N550"/>
    <mergeCell ref="G382:H382"/>
    <mergeCell ref="E309:F309"/>
    <mergeCell ref="K471:L471"/>
    <mergeCell ref="I286:J286"/>
    <mergeCell ref="M421:N421"/>
    <mergeCell ref="G253:H253"/>
    <mergeCell ref="E180:F180"/>
    <mergeCell ref="O310:P310"/>
    <mergeCell ref="G551:H551"/>
    <mergeCell ref="E190:F190"/>
    <mergeCell ref="B329:D329"/>
    <mergeCell ref="K174:L174"/>
    <mergeCell ref="I317:J317"/>
    <mergeCell ref="E480:F480"/>
    <mergeCell ref="I12:J12"/>
    <mergeCell ref="E490:F490"/>
    <mergeCell ref="K497:L497"/>
    <mergeCell ref="I39:J39"/>
    <mergeCell ref="I14:J14"/>
    <mergeCell ref="I312:J312"/>
    <mergeCell ref="E179:F179"/>
    <mergeCell ref="Q350:Q353"/>
    <mergeCell ref="E435:Q435"/>
    <mergeCell ref="I339:J339"/>
    <mergeCell ref="K401:L401"/>
    <mergeCell ref="K403:L403"/>
    <mergeCell ref="E210:F210"/>
    <mergeCell ref="I459:J459"/>
    <mergeCell ref="K217:L217"/>
    <mergeCell ref="E203:F203"/>
    <mergeCell ref="M461:N461"/>
    <mergeCell ref="E125:Q125"/>
    <mergeCell ref="O235:P235"/>
    <mergeCell ref="K129:L129"/>
    <mergeCell ref="G292:H292"/>
    <mergeCell ref="G267:H267"/>
    <mergeCell ref="I25:J25"/>
    <mergeCell ref="K131:L131"/>
    <mergeCell ref="K307:L307"/>
    <mergeCell ref="M187:N187"/>
    <mergeCell ref="K429:L429"/>
    <mergeCell ref="E261:F261"/>
    <mergeCell ref="E559:F559"/>
    <mergeCell ref="K543:L543"/>
    <mergeCell ref="E350:F350"/>
    <mergeCell ref="G108:H108"/>
    <mergeCell ref="K431:L431"/>
    <mergeCell ref="M189:N189"/>
    <mergeCell ref="I83:J83"/>
    <mergeCell ref="E561:F561"/>
    <mergeCell ref="G20:H20"/>
    <mergeCell ref="E256:F256"/>
    <mergeCell ref="E560:F560"/>
    <mergeCell ref="O551:P551"/>
    <mergeCell ref="E295:Q295"/>
    <mergeCell ref="I383:J383"/>
    <mergeCell ref="M190:N190"/>
    <mergeCell ref="I541:J541"/>
    <mergeCell ref="I84:J84"/>
    <mergeCell ref="E562:F562"/>
    <mergeCell ref="G198:H198"/>
    <mergeCell ref="G320:H320"/>
    <mergeCell ref="K447:L447"/>
    <mergeCell ref="B24:D27"/>
    <mergeCell ref="M205:N205"/>
    <mergeCell ref="E505:Q505"/>
    <mergeCell ref="M363:N363"/>
    <mergeCell ref="M329:N329"/>
    <mergeCell ref="E403:F403"/>
    <mergeCell ref="E280:F280"/>
    <mergeCell ref="G38:H38"/>
    <mergeCell ref="K442:L442"/>
    <mergeCell ref="B269:D269"/>
    <mergeCell ref="E432:F432"/>
    <mergeCell ref="O306:P306"/>
    <mergeCell ref="G162:H162"/>
    <mergeCell ref="G460:H460"/>
    <mergeCell ref="E186:F186"/>
    <mergeCell ref="G496:H496"/>
    <mergeCell ref="G33:H33"/>
    <mergeCell ref="I226:J226"/>
    <mergeCell ref="K500:L500"/>
    <mergeCell ref="G340:H340"/>
    <mergeCell ref="G462:H462"/>
    <mergeCell ref="I8:J8"/>
    <mergeCell ref="I437:J437"/>
    <mergeCell ref="G35:H35"/>
    <mergeCell ref="E525:Q525"/>
    <mergeCell ref="G333:H333"/>
    <mergeCell ref="B295:D295"/>
    <mergeCell ref="I526:J526"/>
    <mergeCell ref="G252:H252"/>
    <mergeCell ref="I520:J520"/>
    <mergeCell ref="G550:H550"/>
    <mergeCell ref="B409:D409"/>
    <mergeCell ref="G366:H366"/>
    <mergeCell ref="K501:L501"/>
    <mergeCell ref="I397:J397"/>
    <mergeCell ref="I310:J310"/>
    <mergeCell ref="K372:L372"/>
    <mergeCell ref="M130:N130"/>
    <mergeCell ref="M559:N559"/>
    <mergeCell ref="O317:P317"/>
    <mergeCell ref="G391:H391"/>
    <mergeCell ref="Q130:Q133"/>
    <mergeCell ref="Q166:Q169"/>
    <mergeCell ref="M132:N132"/>
    <mergeCell ref="G480:H480"/>
    <mergeCell ref="M430:N430"/>
    <mergeCell ref="M561:N561"/>
    <mergeCell ref="O319:P319"/>
    <mergeCell ref="K213:L213"/>
    <mergeCell ref="O477:P477"/>
    <mergeCell ref="Q430:Q433"/>
    <mergeCell ref="O20:P20"/>
    <mergeCell ref="G392:H392"/>
    <mergeCell ref="I150:J150"/>
    <mergeCell ref="G386:H386"/>
    <mergeCell ref="K513:L513"/>
    <mergeCell ref="E455:Q455"/>
    <mergeCell ref="G263:H263"/>
    <mergeCell ref="I21:J21"/>
    <mergeCell ref="O320:P320"/>
    <mergeCell ref="I450:J450"/>
    <mergeCell ref="B35:D35"/>
    <mergeCell ref="I486:J486"/>
    <mergeCell ref="I23:J23"/>
    <mergeCell ref="O47:P47"/>
    <mergeCell ref="K216:L216"/>
    <mergeCell ref="I452:J452"/>
    <mergeCell ref="K210:L210"/>
    <mergeCell ref="M272:N272"/>
    <mergeCell ref="E346:F346"/>
    <mergeCell ref="O38:P38"/>
    <mergeCell ref="I481:J481"/>
    <mergeCell ref="G106:H106"/>
    <mergeCell ref="I178:J178"/>
    <mergeCell ref="G105:H105"/>
    <mergeCell ref="E341:F341"/>
    <mergeCell ref="M186:N186"/>
    <mergeCell ref="I512:J512"/>
    <mergeCell ref="Q214:Q217"/>
    <mergeCell ref="I49:J49"/>
    <mergeCell ref="O33:P33"/>
    <mergeCell ref="G107:H107"/>
    <mergeCell ref="I163:J163"/>
    <mergeCell ref="B69:D69"/>
    <mergeCell ref="E372:F372"/>
    <mergeCell ref="I380:J380"/>
    <mergeCell ref="M300:N300"/>
    <mergeCell ref="B320:D323"/>
    <mergeCell ref="I382:J382"/>
    <mergeCell ref="E367:F367"/>
    <mergeCell ref="K229:L229"/>
    <mergeCell ref="Q118:Q121"/>
    <mergeCell ref="M204:N204"/>
    <mergeCell ref="K440:L440"/>
    <mergeCell ref="B237:D237"/>
    <mergeCell ref="M356:N356"/>
    <mergeCell ref="B209:D209"/>
    <mergeCell ref="E271:F271"/>
    <mergeCell ref="B48:D51"/>
    <mergeCell ref="I252:J252"/>
    <mergeCell ref="I550:J550"/>
    <mergeCell ref="E273:F273"/>
    <mergeCell ref="B509:D509"/>
    <mergeCell ref="K280:L280"/>
    <mergeCell ref="I516:J516"/>
    <mergeCell ref="I552:J552"/>
    <mergeCell ref="I95:J95"/>
    <mergeCell ref="G331:H331"/>
    <mergeCell ref="I393:J393"/>
    <mergeCell ref="K309:L309"/>
    <mergeCell ref="Q260:Q263"/>
    <mergeCell ref="K153:L153"/>
    <mergeCell ref="I553:J553"/>
    <mergeCell ref="G476:H476"/>
    <mergeCell ref="G57:H57"/>
    <mergeCell ref="E413:F413"/>
    <mergeCell ref="B190:D193"/>
    <mergeCell ref="M227:N227"/>
    <mergeCell ref="I121:J121"/>
    <mergeCell ref="G357:H357"/>
    <mergeCell ref="G471:H471"/>
    <mergeCell ref="O316:P316"/>
    <mergeCell ref="M400:N400"/>
    <mergeCell ref="E286:F286"/>
    <mergeCell ref="K179:L179"/>
    <mergeCell ref="I421:J421"/>
    <mergeCell ref="B435:D435"/>
    <mergeCell ref="E317:F317"/>
    <mergeCell ref="G531:H531"/>
    <mergeCell ref="E12:F12"/>
    <mergeCell ref="I477:J477"/>
    <mergeCell ref="K235:L235"/>
    <mergeCell ref="G497:H497"/>
    <mergeCell ref="Q490:Q493"/>
    <mergeCell ref="G533:H533"/>
    <mergeCell ref="E14:F14"/>
    <mergeCell ref="E312:F312"/>
    <mergeCell ref="G70:H70"/>
    <mergeCell ref="K541:L541"/>
    <mergeCell ref="K21:L21"/>
    <mergeCell ref="E255:Q255"/>
    <mergeCell ref="I293:J293"/>
    <mergeCell ref="B420:D423"/>
    <mergeCell ref="M296:N296"/>
    <mergeCell ref="I503:J503"/>
    <mergeCell ref="E370:F370"/>
    <mergeCell ref="K532:L532"/>
    <mergeCell ref="M27:N27"/>
    <mergeCell ref="G432:H432"/>
    <mergeCell ref="E399:F399"/>
    <mergeCell ref="E154:F154"/>
    <mergeCell ref="M456:N456"/>
    <mergeCell ref="K561:L561"/>
    <mergeCell ref="G246:H246"/>
    <mergeCell ref="G129:H129"/>
    <mergeCell ref="E25:F25"/>
    <mergeCell ref="M327:N327"/>
    <mergeCell ref="O362:P362"/>
    <mergeCell ref="G463:H463"/>
    <mergeCell ref="I492:J492"/>
    <mergeCell ref="G131:H131"/>
    <mergeCell ref="G429:H429"/>
    <mergeCell ref="I187:J187"/>
    <mergeCell ref="B505:D505"/>
    <mergeCell ref="G300:H300"/>
    <mergeCell ref="B499:D499"/>
    <mergeCell ref="O357:P357"/>
    <mergeCell ref="G431:H431"/>
    <mergeCell ref="I189:J189"/>
    <mergeCell ref="K251:L251"/>
    <mergeCell ref="M9:N9"/>
    <mergeCell ref="I487:J487"/>
    <mergeCell ref="E83:F83"/>
    <mergeCell ref="I523:J523"/>
    <mergeCell ref="K281:L281"/>
    <mergeCell ref="G126:H126"/>
    <mergeCell ref="K253:L253"/>
    <mergeCell ref="M11:N11"/>
    <mergeCell ref="K551:L551"/>
    <mergeCell ref="E383:F383"/>
    <mergeCell ref="K411:L411"/>
    <mergeCell ref="M467:N467"/>
    <mergeCell ref="E541:F541"/>
    <mergeCell ref="Q560:Q563"/>
    <mergeCell ref="E84:F84"/>
    <mergeCell ref="E78:F78"/>
    <mergeCell ref="K282:L282"/>
    <mergeCell ref="E114:F114"/>
    <mergeCell ref="G447:H447"/>
    <mergeCell ref="I205:J205"/>
    <mergeCell ref="M469:N469"/>
    <mergeCell ref="M12:N12"/>
    <mergeCell ref="G142:H142"/>
    <mergeCell ref="M340:N340"/>
    <mergeCell ref="E536:F536"/>
    <mergeCell ref="G144:H144"/>
    <mergeCell ref="G442:H442"/>
    <mergeCell ref="E31:Q31"/>
    <mergeCell ref="E81:F81"/>
    <mergeCell ref="K422:L422"/>
    <mergeCell ref="E106:F106"/>
    <mergeCell ref="B101:D101"/>
    <mergeCell ref="G473:H473"/>
    <mergeCell ref="E440:F440"/>
    <mergeCell ref="M399:N399"/>
    <mergeCell ref="G529:H529"/>
    <mergeCell ref="O457:P457"/>
    <mergeCell ref="I289:J289"/>
    <mergeCell ref="K351:L351"/>
    <mergeCell ref="Q270:Q273"/>
    <mergeCell ref="E310:F310"/>
    <mergeCell ref="I130:J130"/>
    <mergeCell ref="B70:D73"/>
    <mergeCell ref="I132:J132"/>
    <mergeCell ref="I430:J430"/>
    <mergeCell ref="I290:J290"/>
    <mergeCell ref="K48:L48"/>
    <mergeCell ref="K346:L346"/>
    <mergeCell ref="K477:L477"/>
    <mergeCell ref="B530:D533"/>
    <mergeCell ref="M541:N541"/>
    <mergeCell ref="E21:F21"/>
    <mergeCell ref="E486:F486"/>
    <mergeCell ref="G542:H542"/>
    <mergeCell ref="E23:F23"/>
    <mergeCell ref="I316:J316"/>
    <mergeCell ref="E181:F181"/>
    <mergeCell ref="G552:H552"/>
    <mergeCell ref="I272:J272"/>
    <mergeCell ref="G237:H237"/>
    <mergeCell ref="E479:F479"/>
    <mergeCell ref="O353:P353"/>
    <mergeCell ref="E395:Q395"/>
    <mergeCell ref="E481:F481"/>
    <mergeCell ref="G543:H543"/>
    <mergeCell ref="I301:J301"/>
    <mergeCell ref="E510:F510"/>
    <mergeCell ref="G456:H456"/>
    <mergeCell ref="I214:J214"/>
    <mergeCell ref="K276:L276"/>
    <mergeCell ref="M463:N463"/>
    <mergeCell ref="I186:J186"/>
    <mergeCell ref="E49:F49"/>
    <mergeCell ref="M36:N36"/>
    <mergeCell ref="E163:F163"/>
    <mergeCell ref="M8:N8"/>
    <mergeCell ref="M336:N336"/>
    <mergeCell ref="Q520:Q523"/>
    <mergeCell ref="O523:P523"/>
    <mergeCell ref="B43:D43"/>
    <mergeCell ref="O400:P400"/>
    <mergeCell ref="E2:Q2"/>
    <mergeCell ref="G169:H169"/>
    <mergeCell ref="M193:N193"/>
    <mergeCell ref="I356:J356"/>
    <mergeCell ref="G469:H469"/>
    <mergeCell ref="I227:J227"/>
    <mergeCell ref="M362:N362"/>
    <mergeCell ref="E436:F436"/>
    <mergeCell ref="K420:L420"/>
    <mergeCell ref="M178:N178"/>
    <mergeCell ref="M476:N476"/>
    <mergeCell ref="E550:F550"/>
    <mergeCell ref="K291:L291"/>
    <mergeCell ref="O557:P557"/>
    <mergeCell ref="B359:D359"/>
    <mergeCell ref="M21:N21"/>
    <mergeCell ref="E431:F431"/>
    <mergeCell ref="G493:H493"/>
    <mergeCell ref="G309:H309"/>
    <mergeCell ref="O542:P542"/>
    <mergeCell ref="I259:J259"/>
    <mergeCell ref="I253:J253"/>
    <mergeCell ref="E120:F120"/>
    <mergeCell ref="K446:L446"/>
    <mergeCell ref="K317:L317"/>
    <mergeCell ref="M510:N510"/>
    <mergeCell ref="E121:F121"/>
    <mergeCell ref="K319:L319"/>
    <mergeCell ref="E151:F151"/>
    <mergeCell ref="E449:F449"/>
    <mergeCell ref="M506:N506"/>
    <mergeCell ref="M49:N49"/>
    <mergeCell ref="I256:J256"/>
    <mergeCell ref="E150:F150"/>
    <mergeCell ref="E421:F421"/>
    <mergeCell ref="G179:H179"/>
    <mergeCell ref="G39:H39"/>
    <mergeCell ref="G337:H337"/>
    <mergeCell ref="B255:D255"/>
    <mergeCell ref="E450:F450"/>
    <mergeCell ref="I103:J103"/>
    <mergeCell ref="G339:H339"/>
    <mergeCell ref="I97:J97"/>
    <mergeCell ref="I401:J401"/>
    <mergeCell ref="E118:F118"/>
    <mergeCell ref="B415:D415"/>
    <mergeCell ref="K370:L370"/>
    <mergeCell ref="G210:H210"/>
    <mergeCell ref="I403:J403"/>
    <mergeCell ref="K459:L459"/>
    <mergeCell ref="M217:N217"/>
    <mergeCell ref="M225:N225"/>
    <mergeCell ref="K461:L461"/>
    <mergeCell ref="E501:F501"/>
    <mergeCell ref="M436:N436"/>
    <mergeCell ref="E292:F292"/>
    <mergeCell ref="G50:H50"/>
    <mergeCell ref="K373:L373"/>
    <mergeCell ref="M131:N131"/>
    <mergeCell ref="B270:D273"/>
    <mergeCell ref="E503:F503"/>
    <mergeCell ref="G350:H350"/>
    <mergeCell ref="I27:J27"/>
    <mergeCell ref="E165:F165"/>
    <mergeCell ref="G561:H561"/>
    <mergeCell ref="M276:N276"/>
    <mergeCell ref="B339:D339"/>
    <mergeCell ref="I327:J327"/>
    <mergeCell ref="K85:L85"/>
    <mergeCell ref="K389:L389"/>
    <mergeCell ref="K383:L383"/>
    <mergeCell ref="K84:L84"/>
    <mergeCell ref="M271:N271"/>
    <mergeCell ref="M447:N447"/>
    <mergeCell ref="E521:F521"/>
    <mergeCell ref="G279:H279"/>
    <mergeCell ref="E216:F216"/>
    <mergeCell ref="M449:N449"/>
    <mergeCell ref="I167:J167"/>
    <mergeCell ref="E523:F523"/>
    <mergeCell ref="G281:H281"/>
    <mergeCell ref="I343:J343"/>
    <mergeCell ref="Q360:Q363"/>
    <mergeCell ref="B365:D365"/>
    <mergeCell ref="K386:L386"/>
    <mergeCell ref="G280:H280"/>
    <mergeCell ref="I38:J38"/>
    <mergeCell ref="E516:F516"/>
    <mergeCell ref="G411:H411"/>
    <mergeCell ref="I169:J169"/>
    <mergeCell ref="I467:J467"/>
    <mergeCell ref="G282:H282"/>
    <mergeCell ref="I469:J469"/>
    <mergeCell ref="K227:L227"/>
    <mergeCell ref="K531:L531"/>
    <mergeCell ref="I257:J257"/>
    <mergeCell ref="M177:N177"/>
    <mergeCell ref="M500:N500"/>
    <mergeCell ref="I340:J340"/>
    <mergeCell ref="G307:H307"/>
    <mergeCell ref="E234:F234"/>
    <mergeCell ref="K533:L533"/>
    <mergeCell ref="M502:N502"/>
    <mergeCell ref="M501:N501"/>
    <mergeCell ref="I66:J66"/>
    <mergeCell ref="E229:F229"/>
    <mergeCell ref="G422:H422"/>
    <mergeCell ref="E446:F446"/>
    <mergeCell ref="M503:N503"/>
    <mergeCell ref="K155:L155"/>
    <mergeCell ref="I399:J399"/>
    <mergeCell ref="K157:L157"/>
    <mergeCell ref="E65:Q65"/>
    <mergeCell ref="I270:J270"/>
    <mergeCell ref="B53:Q53"/>
    <mergeCell ref="G506:H506"/>
    <mergeCell ref="K457:L457"/>
    <mergeCell ref="M215:N215"/>
    <mergeCell ref="E289:F289"/>
    <mergeCell ref="G351:H351"/>
    <mergeCell ref="M513:N513"/>
    <mergeCell ref="O323:P323"/>
    <mergeCell ref="O279:P279"/>
    <mergeCell ref="O437:P437"/>
    <mergeCell ref="M216:N216"/>
    <mergeCell ref="E290:F290"/>
    <mergeCell ref="G48:H48"/>
    <mergeCell ref="G346:H346"/>
    <mergeCell ref="O281:P281"/>
    <mergeCell ref="E233:Q233"/>
    <mergeCell ref="M516:N516"/>
    <mergeCell ref="K483:L483"/>
    <mergeCell ref="I114:J114"/>
    <mergeCell ref="I412:J412"/>
    <mergeCell ref="I107:J107"/>
    <mergeCell ref="E316:F316"/>
    <mergeCell ref="G250:H250"/>
    <mergeCell ref="G372:H372"/>
    <mergeCell ref="O307:P307"/>
    <mergeCell ref="M234:N234"/>
    <mergeCell ref="E187:F187"/>
    <mergeCell ref="G380:H380"/>
    <mergeCell ref="I138:J138"/>
    <mergeCell ref="E301:F301"/>
    <mergeCell ref="O361:P361"/>
    <mergeCell ref="E189:F189"/>
    <mergeCell ref="I9:J9"/>
    <mergeCell ref="E487:F487"/>
    <mergeCell ref="I463:J463"/>
    <mergeCell ref="B99:Q99"/>
    <mergeCell ref="B23:D23"/>
    <mergeCell ref="I11:J11"/>
    <mergeCell ref="I440:J440"/>
    <mergeCell ref="K198:L198"/>
    <mergeCell ref="B5:Q5"/>
    <mergeCell ref="K557:L557"/>
    <mergeCell ref="E205:F205"/>
    <mergeCell ref="K529:L529"/>
    <mergeCell ref="K523:L523"/>
    <mergeCell ref="E329:F329"/>
    <mergeCell ref="O351:P351"/>
    <mergeCell ref="I62:J62"/>
    <mergeCell ref="M282:N282"/>
    <mergeCell ref="G95:H95"/>
    <mergeCell ref="E356:F356"/>
    <mergeCell ref="E331:F331"/>
    <mergeCell ref="G393:H393"/>
    <mergeCell ref="I491:J491"/>
    <mergeCell ref="G306:H306"/>
    <mergeCell ref="O48:P48"/>
    <mergeCell ref="B165:D165"/>
    <mergeCell ref="I362:J362"/>
    <mergeCell ref="O346:P346"/>
    <mergeCell ref="G420:H420"/>
    <mergeCell ref="M313:N313"/>
    <mergeCell ref="I153:J153"/>
    <mergeCell ref="I476:J476"/>
    <mergeCell ref="K426:L426"/>
    <mergeCell ref="B147:Q147"/>
    <mergeCell ref="B77:D77"/>
    <mergeCell ref="E556:F556"/>
    <mergeCell ref="M342:N342"/>
    <mergeCell ref="B310:D313"/>
    <mergeCell ref="I363:J363"/>
    <mergeCell ref="K121:L121"/>
    <mergeCell ref="K550:L550"/>
    <mergeCell ref="E382:F382"/>
    <mergeCell ref="E259:F259"/>
    <mergeCell ref="E253:F253"/>
    <mergeCell ref="G446:H446"/>
    <mergeCell ref="E411:F411"/>
    <mergeCell ref="B207:Q207"/>
    <mergeCell ref="O402:P402"/>
    <mergeCell ref="G317:H317"/>
    <mergeCell ref="I510:J510"/>
    <mergeCell ref="M214:N214"/>
    <mergeCell ref="B89:D89"/>
    <mergeCell ref="O276:P276"/>
    <mergeCell ref="B450:D453"/>
    <mergeCell ref="G319:H319"/>
    <mergeCell ref="K270:L270"/>
    <mergeCell ref="I235:J235"/>
    <mergeCell ref="K297:L297"/>
    <mergeCell ref="G477:H477"/>
    <mergeCell ref="M326:N326"/>
    <mergeCell ref="I506:J506"/>
    <mergeCell ref="I533:J533"/>
    <mergeCell ref="G14:H14"/>
    <mergeCell ref="B395:D395"/>
    <mergeCell ref="K299:L299"/>
    <mergeCell ref="K293:L293"/>
    <mergeCell ref="I78:J78"/>
    <mergeCell ref="E429:F429"/>
    <mergeCell ref="E97:F97"/>
    <mergeCell ref="E401:F401"/>
    <mergeCell ref="M357:N357"/>
    <mergeCell ref="M240:N240"/>
    <mergeCell ref="G72:H72"/>
    <mergeCell ref="G370:H370"/>
    <mergeCell ref="E272:F272"/>
    <mergeCell ref="G459:H459"/>
    <mergeCell ref="I217:J217"/>
    <mergeCell ref="M540:N540"/>
    <mergeCell ref="K192:L192"/>
    <mergeCell ref="O456:P456"/>
    <mergeCell ref="B535:D535"/>
    <mergeCell ref="I225:J225"/>
    <mergeCell ref="B380:D383"/>
    <mergeCell ref="G461:H461"/>
    <mergeCell ref="I129:J129"/>
    <mergeCell ref="I436:J436"/>
    <mergeCell ref="K492:L492"/>
    <mergeCell ref="G373:H373"/>
    <mergeCell ref="I131:J131"/>
    <mergeCell ref="I307:J307"/>
    <mergeCell ref="M556:N556"/>
    <mergeCell ref="O472:P472"/>
    <mergeCell ref="I431:J431"/>
    <mergeCell ref="E27:F27"/>
    <mergeCell ref="K493:L493"/>
    <mergeCell ref="G91:H91"/>
    <mergeCell ref="O11:P11"/>
    <mergeCell ref="E327:F327"/>
    <mergeCell ref="G85:H85"/>
    <mergeCell ref="G389:H389"/>
    <mergeCell ref="G383:H383"/>
    <mergeCell ref="G541:H541"/>
    <mergeCell ref="G84:H84"/>
    <mergeCell ref="B161:D161"/>
    <mergeCell ref="E198:F198"/>
    <mergeCell ref="B459:D459"/>
    <mergeCell ref="I447:J447"/>
    <mergeCell ref="K205:L205"/>
    <mergeCell ref="K363:L363"/>
    <mergeCell ref="E113:Q113"/>
    <mergeCell ref="I151:J151"/>
    <mergeCell ref="I449:J449"/>
    <mergeCell ref="E343:F343"/>
    <mergeCell ref="M129:N129"/>
    <mergeCell ref="I144:J144"/>
    <mergeCell ref="E38:F38"/>
    <mergeCell ref="K119:L119"/>
    <mergeCell ref="M429:N429"/>
    <mergeCell ref="B485:D485"/>
    <mergeCell ref="G559:H559"/>
    <mergeCell ref="E496:F496"/>
    <mergeCell ref="B189:D189"/>
    <mergeCell ref="I177:J177"/>
    <mergeCell ref="I500:J500"/>
    <mergeCell ref="E340:F340"/>
    <mergeCell ref="G560:H560"/>
    <mergeCell ref="O241:P241"/>
    <mergeCell ref="O399:P399"/>
    <mergeCell ref="M24:N24"/>
    <mergeCell ref="B59:D59"/>
    <mergeCell ref="M322:N322"/>
    <mergeCell ref="I529:J529"/>
    <mergeCell ref="I501:J501"/>
    <mergeCell ref="K259:L259"/>
    <mergeCell ref="E66:F66"/>
    <mergeCell ref="M351:N351"/>
    <mergeCell ref="M482:N482"/>
    <mergeCell ref="G155:H155"/>
    <mergeCell ref="G130:H130"/>
    <mergeCell ref="E197:Q197"/>
    <mergeCell ref="M353:N353"/>
    <mergeCell ref="E427:F427"/>
    <mergeCell ref="O546:P546"/>
    <mergeCell ref="K290:L290"/>
    <mergeCell ref="M48:N48"/>
    <mergeCell ref="G157:H157"/>
    <mergeCell ref="G132:H132"/>
    <mergeCell ref="M319:N319"/>
    <mergeCell ref="G430:H430"/>
    <mergeCell ref="M477:N477"/>
    <mergeCell ref="I547:J547"/>
    <mergeCell ref="Q82:Q85"/>
    <mergeCell ref="G186:H186"/>
    <mergeCell ref="K321:L321"/>
    <mergeCell ref="I215:J215"/>
    <mergeCell ref="G457:H457"/>
    <mergeCell ref="I557:J557"/>
    <mergeCell ref="I513:J513"/>
    <mergeCell ref="O541:P541"/>
    <mergeCell ref="I549:J549"/>
    <mergeCell ref="K323:L323"/>
    <mergeCell ref="K8:L8"/>
    <mergeCell ref="K279:L279"/>
    <mergeCell ref="M37:N37"/>
    <mergeCell ref="M379:N379"/>
    <mergeCell ref="G486:H486"/>
    <mergeCell ref="I542:J542"/>
    <mergeCell ref="I216:J216"/>
    <mergeCell ref="B219:Q219"/>
    <mergeCell ref="M381:N381"/>
    <mergeCell ref="O443:P443"/>
    <mergeCell ref="M38:N38"/>
    <mergeCell ref="G510:H510"/>
    <mergeCell ref="O470:P470"/>
    <mergeCell ref="G56:H56"/>
    <mergeCell ref="E456:F456"/>
    <mergeCell ref="G214:H214"/>
    <mergeCell ref="I276:J276"/>
    <mergeCell ref="E412:F412"/>
    <mergeCell ref="G512:H512"/>
    <mergeCell ref="Q154:Q157"/>
    <mergeCell ref="I120:J120"/>
    <mergeCell ref="E355:Q355"/>
    <mergeCell ref="K36:L36"/>
    <mergeCell ref="I234:J234"/>
    <mergeCell ref="E293:F293"/>
    <mergeCell ref="E138:F138"/>
    <mergeCell ref="K300:L300"/>
    <mergeCell ref="K361:L361"/>
    <mergeCell ref="K336:L336"/>
    <mergeCell ref="I115:J115"/>
    <mergeCell ref="E466:F466"/>
    <mergeCell ref="E9:F9"/>
    <mergeCell ref="E167:F167"/>
    <mergeCell ref="K204:L204"/>
    <mergeCell ref="E11:F11"/>
    <mergeCell ref="E169:F169"/>
    <mergeCell ref="E467:F467"/>
    <mergeCell ref="G225:H225"/>
    <mergeCell ref="M427:N427"/>
    <mergeCell ref="E461:F461"/>
    <mergeCell ref="Q480:Q483"/>
    <mergeCell ref="O483:P483"/>
    <mergeCell ref="M306:N306"/>
    <mergeCell ref="M420:N420"/>
    <mergeCell ref="I262:J262"/>
    <mergeCell ref="G227:H227"/>
    <mergeCell ref="E469:F469"/>
    <mergeCell ref="I202:J202"/>
    <mergeCell ref="E385:Q385"/>
    <mergeCell ref="M451:N451"/>
    <mergeCell ref="K49:L49"/>
    <mergeCell ref="I168:J168"/>
    <mergeCell ref="E62:F62"/>
    <mergeCell ref="K266:L266"/>
    <mergeCell ref="I502:J502"/>
    <mergeCell ref="M453:N453"/>
    <mergeCell ref="Q24:Q27"/>
    <mergeCell ref="G97:H97"/>
    <mergeCell ref="E362:F362"/>
    <mergeCell ref="M446:N446"/>
    <mergeCell ref="E153:F153"/>
    <mergeCell ref="B515:D515"/>
    <mergeCell ref="K261:L261"/>
    <mergeCell ref="G426:H426"/>
    <mergeCell ref="I342:J342"/>
    <mergeCell ref="B130:D133"/>
    <mergeCell ref="E363:F363"/>
    <mergeCell ref="G121:H121"/>
    <mergeCell ref="B233:D233"/>
    <mergeCell ref="B430:D433"/>
    <mergeCell ref="B290:D293"/>
    <mergeCell ref="K250:L250"/>
    <mergeCell ref="K402:L402"/>
    <mergeCell ref="G423:H423"/>
    <mergeCell ref="M377:N377"/>
    <mergeCell ref="B29:Q29"/>
    <mergeCell ref="E531:F531"/>
    <mergeCell ref="M466:N466"/>
    <mergeCell ref="O441:P441"/>
    <mergeCell ref="E235:F235"/>
    <mergeCell ref="G297:H297"/>
    <mergeCell ref="E533:F533"/>
    <mergeCell ref="G299:H299"/>
    <mergeCell ref="I57:J57"/>
    <mergeCell ref="G293:H293"/>
    <mergeCell ref="O436:P436"/>
    <mergeCell ref="K32:L32"/>
    <mergeCell ref="B375:D375"/>
    <mergeCell ref="K330:L330"/>
    <mergeCell ref="B214:D217"/>
    <mergeCell ref="I357:J357"/>
    <mergeCell ref="K332:L332"/>
    <mergeCell ref="M519:N519"/>
    <mergeCell ref="K421:L421"/>
    <mergeCell ref="K27:L27"/>
    <mergeCell ref="E551:F551"/>
    <mergeCell ref="G192:H192"/>
    <mergeCell ref="K456:L456"/>
    <mergeCell ref="M396:N396"/>
    <mergeCell ref="M390:N390"/>
    <mergeCell ref="K327:L327"/>
    <mergeCell ref="Q390:Q393"/>
    <mergeCell ref="M389:N389"/>
    <mergeCell ref="E463:F463"/>
    <mergeCell ref="G492:H492"/>
    <mergeCell ref="M391:N391"/>
    <mergeCell ref="G223:H223"/>
    <mergeCell ref="I556:J556"/>
    <mergeCell ref="G521:H521"/>
    <mergeCell ref="K472:L472"/>
    <mergeCell ref="B540:D543"/>
    <mergeCell ref="B299:D299"/>
    <mergeCell ref="I251:J251"/>
    <mergeCell ref="K9:L9"/>
    <mergeCell ref="I287:J287"/>
    <mergeCell ref="K45:L45"/>
    <mergeCell ref="G523:H523"/>
    <mergeCell ref="I281:J281"/>
    <mergeCell ref="K343:L343"/>
    <mergeCell ref="K11:L11"/>
    <mergeCell ref="I411:J411"/>
    <mergeCell ref="K47:L47"/>
    <mergeCell ref="E177:F177"/>
    <mergeCell ref="M532:N532"/>
    <mergeCell ref="I282:J282"/>
    <mergeCell ref="G249:H249"/>
    <mergeCell ref="E447:F447"/>
    <mergeCell ref="G205:H205"/>
    <mergeCell ref="K469:L469"/>
    <mergeCell ref="M531:N531"/>
    <mergeCell ref="K257:L257"/>
    <mergeCell ref="M15:N15"/>
    <mergeCell ref="Q320:Q323"/>
    <mergeCell ref="G363:H363"/>
    <mergeCell ref="G539:H539"/>
    <mergeCell ref="B325:D325"/>
    <mergeCell ref="E178:F178"/>
    <mergeCell ref="M235:N235"/>
    <mergeCell ref="E476:F476"/>
    <mergeCell ref="G234:H234"/>
    <mergeCell ref="M533:N533"/>
    <mergeCell ref="G549:H549"/>
    <mergeCell ref="E144:F144"/>
    <mergeCell ref="K371:L371"/>
    <mergeCell ref="I429:J429"/>
    <mergeCell ref="M460:N460"/>
    <mergeCell ref="Q48:Q51"/>
    <mergeCell ref="I300:J300"/>
    <mergeCell ref="E89:Q89"/>
    <mergeCell ref="E204:F204"/>
    <mergeCell ref="M462:N462"/>
    <mergeCell ref="K399:L399"/>
    <mergeCell ref="E529:F529"/>
    <mergeCell ref="G262:H262"/>
    <mergeCell ref="O520:P520"/>
    <mergeCell ref="M457:N457"/>
    <mergeCell ref="B469:D469"/>
    <mergeCell ref="E506:F506"/>
    <mergeCell ref="I351:J351"/>
    <mergeCell ref="I326:J326"/>
    <mergeCell ref="B549:D549"/>
    <mergeCell ref="O521:P521"/>
    <mergeCell ref="K117:L117"/>
    <mergeCell ref="I353:J353"/>
    <mergeCell ref="G290:H290"/>
    <mergeCell ref="I48:J48"/>
    <mergeCell ref="E19:Q19"/>
    <mergeCell ref="K417:L417"/>
    <mergeCell ref="M175:N175"/>
    <mergeCell ref="K427:L427"/>
    <mergeCell ref="G321:H321"/>
    <mergeCell ref="M483:N483"/>
    <mergeCell ref="E557:F557"/>
    <mergeCell ref="E217:F217"/>
    <mergeCell ref="I81:J81"/>
    <mergeCell ref="K412:L412"/>
    <mergeCell ref="O547:P547"/>
    <mergeCell ref="I379:J379"/>
    <mergeCell ref="E542:F542"/>
    <mergeCell ref="E129:F129"/>
    <mergeCell ref="O539:P539"/>
    <mergeCell ref="G316:H316"/>
    <mergeCell ref="O549:P549"/>
    <mergeCell ref="I381:J381"/>
    <mergeCell ref="K443:L443"/>
    <mergeCell ref="M201:N201"/>
    <mergeCell ref="E131:F131"/>
    <mergeCell ref="B41:Q41"/>
    <mergeCell ref="M203:N203"/>
    <mergeCell ref="G189:H189"/>
    <mergeCell ref="E276:F276"/>
    <mergeCell ref="E270:F270"/>
    <mergeCell ref="B265:D265"/>
    <mergeCell ref="M198:N198"/>
    <mergeCell ref="I521:J521"/>
    <mergeCell ref="E221:Q221"/>
    <mergeCell ref="M529:N529"/>
    <mergeCell ref="K496:L496"/>
    <mergeCell ref="G336:H336"/>
    <mergeCell ref="I94:J94"/>
    <mergeCell ref="B520:D523"/>
    <mergeCell ref="E115:F115"/>
    <mergeCell ref="B105:D105"/>
    <mergeCell ref="M343:N343"/>
    <mergeCell ref="O473:P473"/>
    <mergeCell ref="K367:L367"/>
    <mergeCell ref="B405:D405"/>
    <mergeCell ref="B340:D343"/>
    <mergeCell ref="K369:L369"/>
    <mergeCell ref="I427:J427"/>
    <mergeCell ref="K489:L489"/>
    <mergeCell ref="K527:L527"/>
    <mergeCell ref="I306:J306"/>
    <mergeCell ref="M433:N433"/>
    <mergeCell ref="O349:P349"/>
    <mergeCell ref="M547:N547"/>
    <mergeCell ref="E202:F202"/>
    <mergeCell ref="M426:N426"/>
    <mergeCell ref="Q460:Q463"/>
    <mergeCell ref="O321:P321"/>
    <mergeCell ref="E500:F500"/>
    <mergeCell ref="M557:N557"/>
    <mergeCell ref="G556:H556"/>
    <mergeCell ref="I451:J451"/>
    <mergeCell ref="E291:F291"/>
    <mergeCell ref="G49:H49"/>
    <mergeCell ref="G266:H266"/>
    <mergeCell ref="I24:J24"/>
    <mergeCell ref="E502:F502"/>
    <mergeCell ref="G260:H260"/>
    <mergeCell ref="I322:J322"/>
    <mergeCell ref="K211:L211"/>
    <mergeCell ref="K509:L509"/>
    <mergeCell ref="G259:H259"/>
    <mergeCell ref="E445:Q445"/>
    <mergeCell ref="I446:J446"/>
    <mergeCell ref="K82:L82"/>
    <mergeCell ref="Q330:Q333"/>
    <mergeCell ref="B31:D31"/>
    <mergeCell ref="I482:J482"/>
    <mergeCell ref="K511:L511"/>
    <mergeCell ref="G261:H261"/>
    <mergeCell ref="K510:L510"/>
    <mergeCell ref="E342:F342"/>
    <mergeCell ref="K540:L540"/>
    <mergeCell ref="M181:N181"/>
    <mergeCell ref="K83:L83"/>
    <mergeCell ref="I319:J319"/>
    <mergeCell ref="K214:L214"/>
    <mergeCell ref="E213:F213"/>
    <mergeCell ref="K512:L512"/>
    <mergeCell ref="M270:N270"/>
    <mergeCell ref="K506:L506"/>
    <mergeCell ref="G400:H400"/>
    <mergeCell ref="M481:N481"/>
    <mergeCell ref="E39:F39"/>
    <mergeCell ref="O36:P36"/>
    <mergeCell ref="E215:F215"/>
    <mergeCell ref="E337:F337"/>
    <mergeCell ref="E513:F513"/>
    <mergeCell ref="E373:F373"/>
    <mergeCell ref="G402:H402"/>
    <mergeCell ref="Q60:Q63"/>
    <mergeCell ref="G103:H103"/>
    <mergeCell ref="E339:F339"/>
    <mergeCell ref="I377:J377"/>
    <mergeCell ref="I37:J37"/>
    <mergeCell ref="B65:D65"/>
    <mergeCell ref="B135:Q135"/>
    <mergeCell ref="G401:H401"/>
    <mergeCell ref="K439:L439"/>
    <mergeCell ref="I466:J466"/>
    <mergeCell ref="K441:L441"/>
    <mergeCell ref="M199:N199"/>
    <mergeCell ref="G403:H403"/>
    <mergeCell ref="B479:D479"/>
    <mergeCell ref="K225:L225"/>
    <mergeCell ref="M499:N499"/>
    <mergeCell ref="I461:J461"/>
    <mergeCell ref="E57:F57"/>
    <mergeCell ref="E161:Q161"/>
    <mergeCell ref="I249:J249"/>
    <mergeCell ref="Q70:Q73"/>
    <mergeCell ref="K436:L436"/>
    <mergeCell ref="G32:H32"/>
    <mergeCell ref="G330:H330"/>
    <mergeCell ref="I63:J63"/>
    <mergeCell ref="O563:P563"/>
    <mergeCell ref="M202:N202"/>
    <mergeCell ref="G332:H332"/>
    <mergeCell ref="I90:J90"/>
    <mergeCell ref="O556:P556"/>
    <mergeCell ref="B36:D39"/>
    <mergeCell ref="G421:H421"/>
    <mergeCell ref="G27:H27"/>
    <mergeCell ref="I396:J396"/>
    <mergeCell ref="K154:L154"/>
    <mergeCell ref="I390:J390"/>
    <mergeCell ref="I91:J91"/>
    <mergeCell ref="G327:H327"/>
    <mergeCell ref="I85:J85"/>
    <mergeCell ref="I389:J389"/>
    <mergeCell ref="I93:J93"/>
    <mergeCell ref="I391:J391"/>
    <mergeCell ref="G472:H472"/>
    <mergeCell ref="M553:N553"/>
    <mergeCell ref="O311:P311"/>
    <mergeCell ref="K151:L151"/>
    <mergeCell ref="M213:N213"/>
    <mergeCell ref="E287:F287"/>
    <mergeCell ref="I118:J118"/>
    <mergeCell ref="G45:H45"/>
    <mergeCell ref="E281:F281"/>
    <mergeCell ref="G343:H343"/>
    <mergeCell ref="K449:L449"/>
    <mergeCell ref="B7:D7"/>
    <mergeCell ref="B129:D129"/>
    <mergeCell ref="G501:H501"/>
    <mergeCell ref="I530:J530"/>
    <mergeCell ref="G47:H47"/>
    <mergeCell ref="I109:J109"/>
    <mergeCell ref="G467:H467"/>
    <mergeCell ref="B429:D429"/>
    <mergeCell ref="I119:J119"/>
    <mergeCell ref="B465:D465"/>
    <mergeCell ref="E282:F282"/>
    <mergeCell ref="K175:L175"/>
    <mergeCell ref="I531:J531"/>
    <mergeCell ref="I419:J419"/>
    <mergeCell ref="K177:L177"/>
    <mergeCell ref="E313:F313"/>
    <mergeCell ref="G71:H71"/>
    <mergeCell ref="K536:L536"/>
    <mergeCell ref="Q142:Q145"/>
    <mergeCell ref="E8:F8"/>
    <mergeCell ref="M266:N266"/>
    <mergeCell ref="I106:J106"/>
    <mergeCell ref="M241:N241"/>
    <mergeCell ref="K502:L502"/>
    <mergeCell ref="M539:N539"/>
    <mergeCell ref="G371:H371"/>
    <mergeCell ref="K81:L81"/>
    <mergeCell ref="O32:P32"/>
    <mergeCell ref="G66:H66"/>
    <mergeCell ref="O26:P26"/>
    <mergeCell ref="O360:P360"/>
    <mergeCell ref="I155:J155"/>
    <mergeCell ref="B449:D449"/>
    <mergeCell ref="G427:H427"/>
    <mergeCell ref="O27:P27"/>
    <mergeCell ref="G399:H399"/>
    <mergeCell ref="I157:J157"/>
    <mergeCell ref="I193:J193"/>
    <mergeCell ref="K526:L526"/>
    <mergeCell ref="G213:H213"/>
    <mergeCell ref="G270:H270"/>
    <mergeCell ref="M321:N321"/>
    <mergeCell ref="I457:J457"/>
    <mergeCell ref="K215:L215"/>
    <mergeCell ref="E326:F326"/>
    <mergeCell ref="G513:H513"/>
    <mergeCell ref="E361:F361"/>
    <mergeCell ref="K223:L223"/>
    <mergeCell ref="M323:N323"/>
    <mergeCell ref="O352:P352"/>
    <mergeCell ref="G117:H117"/>
    <mergeCell ref="M279:N279"/>
    <mergeCell ref="E353:F353"/>
    <mergeCell ref="K521:L521"/>
    <mergeCell ref="E48:F48"/>
    <mergeCell ref="I61:J61"/>
    <mergeCell ref="O45:P45"/>
    <mergeCell ref="M281:N281"/>
    <mergeCell ref="I490:J490"/>
    <mergeCell ref="G417:H417"/>
    <mergeCell ref="I175:J175"/>
    <mergeCell ref="I517:J517"/>
    <mergeCell ref="B379:D379"/>
    <mergeCell ref="K247:L247"/>
    <mergeCell ref="I483:J483"/>
    <mergeCell ref="I519:J519"/>
    <mergeCell ref="K277:L277"/>
    <mergeCell ref="I56:J56"/>
    <mergeCell ref="M13:N13"/>
    <mergeCell ref="K249:L249"/>
    <mergeCell ref="G412:H412"/>
    <mergeCell ref="E185:Q185"/>
    <mergeCell ref="K547:L547"/>
    <mergeCell ref="E379:F379"/>
    <mergeCell ref="M341:N341"/>
    <mergeCell ref="K120:L120"/>
    <mergeCell ref="E250:F250"/>
    <mergeCell ref="K549:L549"/>
    <mergeCell ref="M307:N307"/>
    <mergeCell ref="E381:F381"/>
    <mergeCell ref="G443:H443"/>
    <mergeCell ref="I201:J201"/>
    <mergeCell ref="G453:H453"/>
    <mergeCell ref="E380:F380"/>
    <mergeCell ref="G138:H138"/>
    <mergeCell ref="B60:D63"/>
    <mergeCell ref="E410:F410"/>
    <mergeCell ref="E251:F251"/>
    <mergeCell ref="G9:H9"/>
    <mergeCell ref="B425:D425"/>
    <mergeCell ref="B360:D363"/>
    <mergeCell ref="B142:D145"/>
    <mergeCell ref="E325:Q325"/>
    <mergeCell ref="G11:H11"/>
    <mergeCell ref="K419:L419"/>
    <mergeCell ref="I204:J204"/>
    <mergeCell ref="G440:H440"/>
    <mergeCell ref="I198:J198"/>
    <mergeCell ref="I532:J532"/>
    <mergeCell ref="B245:D245"/>
    <mergeCell ref="K262:L262"/>
    <mergeCell ref="E94:F94"/>
    <mergeCell ref="K44:L44"/>
    <mergeCell ref="M237:N237"/>
    <mergeCell ref="E311:F311"/>
    <mergeCell ref="G69:H69"/>
    <mergeCell ref="K473:L473"/>
    <mergeCell ref="B545:D545"/>
    <mergeCell ref="G367:H367"/>
    <mergeCell ref="M239:N239"/>
    <mergeCell ref="B500:D503"/>
    <mergeCell ref="M537:N537"/>
    <mergeCell ref="E95:F95"/>
    <mergeCell ref="G369:H369"/>
    <mergeCell ref="E393:F393"/>
    <mergeCell ref="G527:H527"/>
    <mergeCell ref="B113:D113"/>
    <mergeCell ref="K347:L347"/>
    <mergeCell ref="E306:F306"/>
    <mergeCell ref="I433:J433"/>
    <mergeCell ref="K191:L191"/>
    <mergeCell ref="G153:H153"/>
    <mergeCell ref="I426:J426"/>
    <mergeCell ref="K342:L342"/>
    <mergeCell ref="E555:Q555"/>
    <mergeCell ref="E24:F24"/>
    <mergeCell ref="E322:F322"/>
    <mergeCell ref="O471:P471"/>
    <mergeCell ref="G82:H82"/>
    <mergeCell ref="E482:F482"/>
    <mergeCell ref="G240:H240"/>
    <mergeCell ref="M402:N402"/>
    <mergeCell ref="E425:Q425"/>
    <mergeCell ref="Q190:Q193"/>
    <mergeCell ref="B94:D97"/>
    <mergeCell ref="O466:P466"/>
    <mergeCell ref="G540:H540"/>
    <mergeCell ref="I181:J181"/>
    <mergeCell ref="G83:H83"/>
    <mergeCell ref="I479:J479"/>
    <mergeCell ref="E319:F319"/>
    <mergeCell ref="E477:F477"/>
    <mergeCell ref="G235:H235"/>
    <mergeCell ref="I297:J297"/>
    <mergeCell ref="K326:L326"/>
    <mergeCell ref="B197:D197"/>
    <mergeCell ref="B153:D153"/>
    <mergeCell ref="K362:L362"/>
    <mergeCell ref="M301:N301"/>
    <mergeCell ref="M337:N337"/>
    <mergeCell ref="I299:J299"/>
    <mergeCell ref="M309:N309"/>
    <mergeCell ref="M32:N32"/>
    <mergeCell ref="M303:N303"/>
    <mergeCell ref="M330:N330"/>
    <mergeCell ref="E37:F37"/>
    <mergeCell ref="E493:F493"/>
    <mergeCell ref="E47:F47"/>
    <mergeCell ref="M332:N332"/>
    <mergeCell ref="E406:F406"/>
    <mergeCell ref="E459:F459"/>
    <mergeCell ref="O396:P396"/>
    <mergeCell ref="G470:H470"/>
    <mergeCell ref="I228:J228"/>
    <mergeCell ref="G436:H436"/>
    <mergeCell ref="Q420:Q423"/>
    <mergeCell ref="E63:F63"/>
    <mergeCell ref="K292:L292"/>
    <mergeCell ref="I71:J71"/>
    <mergeCell ref="I223:J223"/>
    <mergeCell ref="K556:L556"/>
    <mergeCell ref="M350:N350"/>
    <mergeCell ref="B440:D443"/>
    <mergeCell ref="M472:N472"/>
    <mergeCell ref="O537:P537"/>
    <mergeCell ref="K260:L260"/>
    <mergeCell ref="K287:L287"/>
    <mergeCell ref="M45:N45"/>
    <mergeCell ref="E119:F119"/>
    <mergeCell ref="O238:P238"/>
    <mergeCell ref="B355:D355"/>
    <mergeCell ref="M352:N352"/>
    <mergeCell ref="E91:F91"/>
    <mergeCell ref="E85:F85"/>
    <mergeCell ref="E389:F389"/>
    <mergeCell ref="K289:L289"/>
    <mergeCell ref="M47:N47"/>
    <mergeCell ref="B166:D169"/>
    <mergeCell ref="O240:P240"/>
    <mergeCell ref="E419:F419"/>
    <mergeCell ref="I370:J370"/>
    <mergeCell ref="E93:F93"/>
    <mergeCell ref="G193:H193"/>
    <mergeCell ref="K13:L13"/>
    <mergeCell ref="B259:D259"/>
    <mergeCell ref="E391:F391"/>
    <mergeCell ref="G483:H483"/>
    <mergeCell ref="M376:N376"/>
    <mergeCell ref="O540:P540"/>
    <mergeCell ref="B225:D225"/>
    <mergeCell ref="K15:L15"/>
    <mergeCell ref="G151:H151"/>
    <mergeCell ref="M44:N44"/>
    <mergeCell ref="G178:H178"/>
    <mergeCell ref="I213:J213"/>
    <mergeCell ref="K313:L313"/>
    <mergeCell ref="E420:F420"/>
    <mergeCell ref="E416:F416"/>
    <mergeCell ref="G449:H449"/>
    <mergeCell ref="B559:D559"/>
    <mergeCell ref="B525:D525"/>
    <mergeCell ref="E451:F451"/>
    <mergeCell ref="Q280:Q283"/>
    <mergeCell ref="G175:H175"/>
    <mergeCell ref="Q290:Q293"/>
    <mergeCell ref="O460:P460"/>
    <mergeCell ref="G509:H509"/>
    <mergeCell ref="A1:D3"/>
    <mergeCell ref="G177:H177"/>
    <mergeCell ref="G204:H204"/>
    <mergeCell ref="O462:P462"/>
    <mergeCell ref="G511:H511"/>
    <mergeCell ref="I269:J269"/>
    <mergeCell ref="I241:J241"/>
    <mergeCell ref="I539:J539"/>
    <mergeCell ref="B510:D513"/>
    <mergeCell ref="K360:L360"/>
    <mergeCell ref="M422:N422"/>
    <mergeCell ref="K482:L482"/>
    <mergeCell ref="E130:F130"/>
    <mergeCell ref="M432:N432"/>
    <mergeCell ref="K353:L353"/>
    <mergeCell ref="G562:H562"/>
    <mergeCell ref="E489:F489"/>
    <mergeCell ref="M546:N546"/>
    <mergeCell ref="I409:J409"/>
    <mergeCell ref="E132:F132"/>
    <mergeCell ref="E430:F430"/>
    <mergeCell ref="M417:N417"/>
    <mergeCell ref="E491:F491"/>
    <mergeCell ref="I321:J321"/>
    <mergeCell ref="M419:N419"/>
    <mergeCell ref="B177:D177"/>
    <mergeCell ref="I313:J313"/>
    <mergeCell ref="B335:D335"/>
    <mergeCell ref="I165:J165"/>
    <mergeCell ref="E59:F59"/>
    <mergeCell ref="I323:J323"/>
    <mergeCell ref="E61:F61"/>
    <mergeCell ref="E359:F359"/>
    <mergeCell ref="K387:L387"/>
    <mergeCell ref="K381:L381"/>
    <mergeCell ref="M443:N443"/>
    <mergeCell ref="E517:F517"/>
    <mergeCell ref="Q530:Q533"/>
    <mergeCell ref="B250:D253"/>
    <mergeCell ref="M470:N470"/>
    <mergeCell ref="E519:F519"/>
    <mergeCell ref="G277:H277"/>
    <mergeCell ref="E56:F56"/>
    <mergeCell ref="E214:F214"/>
    <mergeCell ref="G276:H276"/>
    <mergeCell ref="E512:F512"/>
    <mergeCell ref="B410:D413"/>
    <mergeCell ref="K397:L397"/>
    <mergeCell ref="G120:H120"/>
    <mergeCell ref="I36:J36"/>
    <mergeCell ref="E7:Q7"/>
    <mergeCell ref="O536:P536"/>
    <mergeCell ref="E305:Q305"/>
    <mergeCell ref="B280:D283"/>
    <mergeCell ref="I336:J336"/>
    <mergeCell ref="E465:Q465"/>
    <mergeCell ref="K311:L311"/>
    <mergeCell ref="O560:P560"/>
    <mergeCell ref="K400:L400"/>
    <mergeCell ref="E530:F530"/>
    <mergeCell ref="G419:H419"/>
    <mergeCell ref="E225:F225"/>
    <mergeCell ref="O562:P562"/>
    <mergeCell ref="E532:F532"/>
    <mergeCell ref="K539:L539"/>
    <mergeCell ref="G507:H507"/>
    <mergeCell ref="E227:F227"/>
    <mergeCell ref="E475:Q475"/>
    <mergeCell ref="I563:J563"/>
    <mergeCell ref="E149:Q149"/>
    <mergeCell ref="G202:H202"/>
    <mergeCell ref="K329:L329"/>
    <mergeCell ref="G291:H291"/>
    <mergeCell ref="K451:L451"/>
    <mergeCell ref="I266:J266"/>
    <mergeCell ref="K24:L24"/>
    <mergeCell ref="G502:H502"/>
    <mergeCell ref="I260:J260"/>
    <mergeCell ref="K322:L322"/>
    <mergeCell ref="K453:L453"/>
    <mergeCell ref="G347:H347"/>
    <mergeCell ref="K26:L26"/>
    <mergeCell ref="M359:N359"/>
    <mergeCell ref="E156:F156"/>
    <mergeCell ref="E460:F460"/>
    <mergeCell ref="M517:N517"/>
    <mergeCell ref="M511:N511"/>
    <mergeCell ref="E155:F155"/>
    <mergeCell ref="E426:F426"/>
    <mergeCell ref="E462:F462"/>
    <mergeCell ref="G342:H342"/>
    <mergeCell ref="O277:P277"/>
    <mergeCell ref="I407:J407"/>
    <mergeCell ref="E157:F157"/>
    <mergeCell ref="G222:H222"/>
    <mergeCell ref="G520:H520"/>
    <mergeCell ref="I250:J250"/>
    <mergeCell ref="G215:H215"/>
    <mergeCell ref="E457:F457"/>
    <mergeCell ref="I402:J402"/>
    <mergeCell ref="K377:L377"/>
    <mergeCell ref="M439:N439"/>
    <mergeCell ref="I279:J279"/>
    <mergeCell ref="K37:L37"/>
    <mergeCell ref="I410:J410"/>
    <mergeCell ref="K466:L466"/>
    <mergeCell ref="M441:N441"/>
    <mergeCell ref="E175:F175"/>
    <mergeCell ref="Q12:Q15"/>
    <mergeCell ref="E297:F297"/>
    <mergeCell ref="M530:N530"/>
    <mergeCell ref="G362:H362"/>
    <mergeCell ref="G241:H241"/>
    <mergeCell ref="E299:F299"/>
    <mergeCell ref="B19:D19"/>
    <mergeCell ref="Q470:Q473"/>
    <mergeCell ref="I32:J32"/>
    <mergeCell ref="I330:J330"/>
    <mergeCell ref="O44:P44"/>
    <mergeCell ref="B319:D319"/>
    <mergeCell ref="K553:L553"/>
    <mergeCell ref="I332:J332"/>
    <mergeCell ref="E201:F201"/>
    <mergeCell ref="M283:N283"/>
    <mergeCell ref="K396:L396"/>
    <mergeCell ref="K390:L390"/>
    <mergeCell ref="O347:P347"/>
    <mergeCell ref="B17:Q17"/>
    <mergeCell ref="Q340:Q343"/>
    <mergeCell ref="I60:J60"/>
    <mergeCell ref="E223:F223"/>
    <mergeCell ref="I174:J174"/>
    <mergeCell ref="K423:L423"/>
    <mergeCell ref="I472:J472"/>
    <mergeCell ref="K537:L537"/>
    <mergeCell ref="I360:J360"/>
    <mergeCell ref="G287:H287"/>
    <mergeCell ref="I45:J45"/>
    <mergeCell ref="M180:N180"/>
    <mergeCell ref="B249:D249"/>
    <mergeCell ref="K238:L238"/>
    <mergeCell ref="I352:J352"/>
    <mergeCell ref="K126:L126"/>
    <mergeCell ref="G289:H289"/>
    <mergeCell ref="I47:J47"/>
    <mergeCell ref="M480:N480"/>
    <mergeCell ref="K240:L240"/>
    <mergeCell ref="G13:H13"/>
    <mergeCell ref="E249:F249"/>
    <mergeCell ref="K409:L409"/>
    <mergeCell ref="E241:F241"/>
    <mergeCell ref="I376:J376"/>
    <mergeCell ref="B159:Q159"/>
    <mergeCell ref="E539:F539"/>
    <mergeCell ref="E257:F257"/>
    <mergeCell ref="G15:H15"/>
    <mergeCell ref="G313:H313"/>
    <mergeCell ref="E549:F549"/>
    <mergeCell ref="M297:N297"/>
    <mergeCell ref="B389:D389"/>
    <mergeCell ref="I79:J79"/>
    <mergeCell ref="I73:J73"/>
    <mergeCell ref="I371:J371"/>
    <mergeCell ref="B93:D93"/>
    <mergeCell ref="E396:F396"/>
    <mergeCell ref="B385:D385"/>
    <mergeCell ref="K460:L460"/>
    <mergeCell ref="E267:F267"/>
    <mergeCell ref="E485:Q485"/>
    <mergeCell ref="I406:J406"/>
    <mergeCell ref="M226:N226"/>
    <mergeCell ref="K462:L462"/>
    <mergeCell ref="E269:F269"/>
    <mergeCell ref="Q440:Q443"/>
    <mergeCell ref="M228:N228"/>
    <mergeCell ref="E262:F262"/>
    <mergeCell ref="M222:N222"/>
    <mergeCell ref="M526:N526"/>
    <mergeCell ref="M520:N520"/>
    <mergeCell ref="G326:H326"/>
    <mergeCell ref="B370:D373"/>
    <mergeCell ref="G239:H239"/>
    <mergeCell ref="M223:N223"/>
    <mergeCell ref="I432:J432"/>
    <mergeCell ref="K190:L190"/>
    <mergeCell ref="I117:J117"/>
    <mergeCell ref="G353:H353"/>
    <mergeCell ref="B315:D315"/>
    <mergeCell ref="I303:J303"/>
    <mergeCell ref="E409:F409"/>
    <mergeCell ref="K359:L359"/>
    <mergeCell ref="O12:P12"/>
    <mergeCell ref="K490:L490"/>
    <mergeCell ref="I417:J417"/>
    <mergeCell ref="E199:F199"/>
    <mergeCell ref="Q36:Q39"/>
    <mergeCell ref="E321:F321"/>
    <mergeCell ref="O14:P14"/>
    <mergeCell ref="E497:F497"/>
    <mergeCell ref="O312:P312"/>
    <mergeCell ref="K193:L193"/>
    <mergeCell ref="O13:P13"/>
    <mergeCell ref="E192:F192"/>
    <mergeCell ref="M127:N127"/>
    <mergeCell ref="K491:L491"/>
    <mergeCell ref="E323:F323"/>
    <mergeCell ref="G81:H81"/>
    <mergeCell ref="E499:F499"/>
    <mergeCell ref="G379:H379"/>
    <mergeCell ref="O15:P15"/>
    <mergeCell ref="B455:D455"/>
    <mergeCell ref="O313:P313"/>
    <mergeCell ref="B390:D393"/>
    <mergeCell ref="I145:J145"/>
    <mergeCell ref="G387:H387"/>
    <mergeCell ref="G381:H381"/>
    <mergeCell ref="I443:J443"/>
    <mergeCell ref="K203:L203"/>
    <mergeCell ref="Q510:Q513"/>
    <mergeCell ref="M267:N267"/>
    <mergeCell ref="O25:P25"/>
    <mergeCell ref="G397:H397"/>
    <mergeCell ref="E36:F36"/>
    <mergeCell ref="M269:N269"/>
    <mergeCell ref="B185:D185"/>
    <mergeCell ref="G557:H557"/>
    <mergeCell ref="E336:F336"/>
    <mergeCell ref="G94:H94"/>
    <mergeCell ref="B475:D475"/>
    <mergeCell ref="O237:P237"/>
    <mergeCell ref="G311:H311"/>
    <mergeCell ref="I69:J69"/>
    <mergeCell ref="I367:J367"/>
    <mergeCell ref="G102:H102"/>
    <mergeCell ref="K560:L560"/>
    <mergeCell ref="O239:P239"/>
    <mergeCell ref="K133:L133"/>
    <mergeCell ref="I369:J369"/>
    <mergeCell ref="I489:J489"/>
    <mergeCell ref="I527:J527"/>
    <mergeCell ref="K433:L433"/>
    <mergeCell ref="M191:N191"/>
    <mergeCell ref="M51:N51"/>
    <mergeCell ref="M349:N349"/>
    <mergeCell ref="I72:J72"/>
    <mergeCell ref="B460:D463"/>
    <mergeCell ref="G451:H451"/>
    <mergeCell ref="Q226:Q229"/>
    <mergeCell ref="M192:N192"/>
    <mergeCell ref="I543:J543"/>
    <mergeCell ref="E266:F266"/>
    <mergeCell ref="G24:H24"/>
    <mergeCell ref="E260:F260"/>
    <mergeCell ref="G322:H322"/>
    <mergeCell ref="I211:J211"/>
    <mergeCell ref="I509:J509"/>
    <mergeCell ref="E209:Q209"/>
    <mergeCell ref="G26:H26"/>
    <mergeCell ref="I82:J82"/>
    <mergeCell ref="G482:H482"/>
    <mergeCell ref="I240:J240"/>
    <mergeCell ref="I511:J511"/>
    <mergeCell ref="B171:Q171"/>
    <mergeCell ref="I546:J546"/>
    <mergeCell ref="M333:N333"/>
    <mergeCell ref="E335:Q335"/>
    <mergeCell ref="E407:F407"/>
    <mergeCell ref="I540:J540"/>
    <mergeCell ref="K306:L306"/>
    <mergeCell ref="O397:P397"/>
    <mergeCell ref="O39:P39"/>
    <mergeCell ref="M552:N552"/>
    <mergeCell ref="G166:H166"/>
    <mergeCell ref="E402:F402"/>
    <mergeCell ref="O309:P309"/>
    <mergeCell ref="G500:H500"/>
    <mergeCell ref="I141:J141"/>
    <mergeCell ref="E103:F103"/>
    <mergeCell ref="G377:H377"/>
    <mergeCell ref="G352:H352"/>
    <mergeCell ref="E279:F279"/>
    <mergeCell ref="G37:H37"/>
    <mergeCell ref="B75:Q75"/>
    <mergeCell ref="I439:J439"/>
    <mergeCell ref="E437:F437"/>
    <mergeCell ref="G466:H466"/>
    <mergeCell ref="Q450:Q453"/>
    <mergeCell ref="E55:Q55"/>
    <mergeCell ref="I143:J143"/>
    <mergeCell ref="G167:H167"/>
    <mergeCell ref="I441:J441"/>
    <mergeCell ref="K199:L199"/>
    <mergeCell ref="K499:L499"/>
    <mergeCell ref="G526:H526"/>
    <mergeCell ref="E32:F32"/>
    <mergeCell ref="E330:F330"/>
    <mergeCell ref="G63:H63"/>
    <mergeCell ref="O23:P23"/>
    <mergeCell ref="M563:N563"/>
    <mergeCell ref="Q178:Q181"/>
    <mergeCell ref="O479:P479"/>
    <mergeCell ref="K202:L202"/>
    <mergeCell ref="G553:H553"/>
    <mergeCell ref="G96:H96"/>
    <mergeCell ref="E332:F332"/>
    <mergeCell ref="E307:F307"/>
    <mergeCell ref="O481:P481"/>
    <mergeCell ref="O24:P24"/>
    <mergeCell ref="O322:P322"/>
    <mergeCell ref="G396:H396"/>
    <mergeCell ref="I154:J154"/>
    <mergeCell ref="G390:H390"/>
    <mergeCell ref="B123:Q123"/>
    <mergeCell ref="M20:N20"/>
    <mergeCell ref="I156:J156"/>
    <mergeCell ref="O49:P49"/>
    <mergeCell ref="K256:L256"/>
    <mergeCell ref="O482:P482"/>
    <mergeCell ref="E285:Q285"/>
    <mergeCell ref="G93:H93"/>
    <mergeCell ref="B400:D403"/>
    <mergeCell ref="E60:F60"/>
    <mergeCell ref="B55:D55"/>
    <mergeCell ref="K562:L562"/>
    <mergeCell ref="M320:N320"/>
    <mergeCell ref="O50:P50"/>
    <mergeCell ref="E360:F360"/>
    <mergeCell ref="E45:F45"/>
    <mergeCell ref="I180:J180"/>
    <mergeCell ref="O350:P350"/>
    <mergeCell ref="G109:H109"/>
    <mergeCell ref="I480:J480"/>
    <mergeCell ref="G119:H119"/>
    <mergeCell ref="O37:P37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52" customWidth="1" min="4" max="4"/>
    <col width="56" customWidth="1" min="5" max="5"/>
    <col width="40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Rusturf Tunnel</t>
        </is>
      </c>
      <c r="C2" s="32" t="inlineStr">
        <is>
          <t>Opening Aqua battle; grunt escapes through the doorway, Briney collects Peeko</t>
        </is>
      </c>
      <c r="D2" s="32" t="inlineStr">
        <is>
          <t>1 Team Aqua Grunt (Lv26: Trubbish, Simipour, Umbreon, Emolga, Fraxure)</t>
        </is>
      </c>
      <c r="E2" s="32" t="inlineStr">
        <is>
          <t>Doorway at (4,0) opens once the grunt is beaten</t>
        </is>
      </c>
      <c r="F2" s="32" t="inlineStr">
        <is>
          <t>In ROM</t>
        </is>
      </c>
    </row>
    <row r="3">
      <c r="A3" s="77" t="n">
        <v>2</v>
      </c>
      <c r="B3" s="77" t="inlineStr">
        <is>
          <t>Wraithwood Forest</t>
        </is>
      </c>
      <c r="C3" s="77" t="inlineStr">
        <is>
          <t>Major Team Aqua section and mid-split boss; wild Ghost types start here</t>
        </is>
      </c>
      <c r="D3" s="77" t="inlineStr">
        <is>
          <t>Grunts 1-4 (Lv27; #2 rain, #3 trap/control, #4 screens) + Grunt 5 (TBD) + Archie (Lv28, Sharpedo Lv29)</t>
        </is>
      </c>
      <c r="E3" s="77" t="inlineStr">
        <is>
          <t>Archie blocks the north exit (stepping on it starts the battle); entering sets FLAG_CLEARED_WRAITHWOOD_ROUTE</t>
        </is>
      </c>
      <c r="F3" s="77" t="inlineStr">
        <is>
          <t>In ROM except Grunt 5</t>
        </is>
      </c>
    </row>
    <row r="4">
      <c r="A4" s="32" t="n">
        <v>3</v>
      </c>
      <c r="B4" s="32" t="inlineStr">
        <is>
          <t>Hollowbrook</t>
        </is>
      </c>
      <c r="C4" s="32" t="inlineStr">
        <is>
          <t>Safe town/breather: NPCs, lore, healing, items, trades/gifts, exploration</t>
        </is>
      </c>
      <c r="D4" s="32" t="inlineStr">
        <is>
          <t>None</t>
        </is>
      </c>
      <c r="E4" s="32" t="inlineStr">
        <is>
          <t>Cave door (9,1) leads into Granite Cave B2F</t>
        </is>
      </c>
      <c r="F4" s="32" t="inlineStr">
        <is>
          <t>In ROM</t>
        </is>
      </c>
    </row>
    <row r="5">
      <c r="A5" s="77" t="n">
        <v>4</v>
      </c>
      <c r="B5" s="77" t="inlineStr">
        <is>
          <t>Granite Cave</t>
        </is>
      </c>
      <c r="C5" s="77" t="inlineStr">
        <is>
          <t>Two distinctive battles; no Team Aqua</t>
        </is>
      </c>
      <c r="D5" s="77" t="inlineStr">
        <is>
          <t>Fossil Expert Ansel (B2F, singles, Lv29), Cave Researcher Dalton (B1F, doubles, Lv29)</t>
        </is>
      </c>
      <c r="E5" s="77" t="inlineStr">
        <is>
          <t>B2F ladder from Hollowbrook; exit 1F to Route 106</t>
        </is>
      </c>
      <c r="F5" s="77" t="inlineStr">
        <is>
          <t>In ROM</t>
        </is>
      </c>
    </row>
    <row r="6">
      <c r="A6" s="32" t="n">
        <v>5</v>
      </c>
      <c r="B6" s="32" t="inlineStr">
        <is>
          <t>Route 106 (path into Dewford)</t>
        </is>
      </c>
      <c r="C6" s="32" t="inlineStr">
        <is>
          <t>Final overworld checkpoint before Dewford</t>
        </is>
      </c>
      <c r="D6" s="32" t="inlineStr">
        <is>
          <t>Cooltrainer Milo (Lv30: Grovyle, Wailmer, Kadabra, Fletchinder; Mime Jr. Lv36)</t>
        </is>
      </c>
      <c r="E6" s="32" t="inlineStr">
        <is>
          <t>-</t>
        </is>
      </c>
      <c r="F6" s="32" t="inlineStr">
        <is>
          <t>In ROM (swimmers in the water remain for Surf)</t>
        </is>
      </c>
    </row>
    <row r="7">
      <c r="A7" s="77" t="n">
        <v>6</v>
      </c>
      <c r="B7" s="77" t="inlineStr">
        <is>
          <t>Dewford Town</t>
        </is>
      </c>
      <c r="C7" s="77" t="inlineStr">
        <is>
          <t>Safe hub</t>
        </is>
      </c>
      <c r="D7" s="77" t="inlineStr">
        <is>
          <t>None</t>
        </is>
      </c>
      <c r="E7" s="77" t="inlineStr">
        <is>
          <t>-</t>
        </is>
      </c>
      <c r="F7" s="77" t="inlineStr">
        <is>
          <t>In ROM</t>
        </is>
      </c>
    </row>
    <row r="8">
      <c r="A8" s="32" t="n">
        <v>7</v>
      </c>
      <c r="B8" s="32" t="inlineStr">
        <is>
          <t>Dewford Gym</t>
        </is>
      </c>
      <c r="C8" s="32" t="inlineStr">
        <is>
          <t>Gym gauntlet; four mechanically distinct trainers</t>
        </is>
      </c>
      <c r="D8" s="32" t="inlineStr">
        <is>
          <t>Laura, Brenden, Cristian, Jocelyn; then Player + Rival vs Brawly + Phoebe tag battle (3 each; cap Lv35)</t>
        </is>
      </c>
      <c r="E8" s="32" t="inlineStr">
        <is>
          <t>FLAG_BADGE03_GET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Unassigned, Postgame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Unassigned, Postgame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Postgame</t>
        </is>
      </c>
      <c r="D123" s="77" t="inlineStr">
        <is>
          <t>Postgame, Unassigned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Postgame</t>
        </is>
      </c>
      <c r="D138" s="32" t="inlineStr">
        <is>
          <t>Postgame, Unassigned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32 -&gt;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Trade</t>
        </is>
      </c>
      <c r="C173" s="77" t="inlineStr">
        <is>
          <t>Split 4</t>
        </is>
      </c>
      <c r="D173" s="77" t="inlineStr">
        <is>
          <t>Split 4</t>
        </is>
      </c>
      <c r="E173" s="77" t="inlineStr">
        <is>
          <t>VerdanturfTown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Postgame</t>
        </is>
      </c>
      <c r="D176" s="32" t="inlineStr">
        <is>
          <t>Postgame, Unassigned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Postgame</t>
        </is>
      </c>
      <c r="D219" s="77" t="inlineStr">
        <is>
          <t>Postgame, Unassigned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Unassigned, Postgame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Bug Bite, Pin Missile, Protect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In-game Trade</t>
        </is>
      </c>
      <c r="B13" s="77" t="inlineStr">
        <is>
          <t>Seedot</t>
        </is>
      </c>
      <c r="C13" s="77" t="inlineStr">
        <is>
          <t>Same as given</t>
        </is>
      </c>
      <c r="D13" s="77" t="inlineStr">
        <is>
          <t>RustboroCity_House1</t>
        </is>
      </c>
      <c r="E13" s="77" t="inlineStr">
        <is>
          <t>Split 2</t>
        </is>
      </c>
      <c r="F13" s="77" t="inlineStr">
        <is>
          <t>Relaxed</t>
        </is>
      </c>
      <c r="G13" s="77" t="n">
        <v>1</v>
      </c>
      <c r="H13" s="77" t="inlineStr">
        <is>
          <t>5, 4, 5, 4, 4, 4</t>
        </is>
      </c>
      <c r="I13" s="77" t="inlineStr">
        <is>
          <t>Chesto Berry</t>
        </is>
      </c>
      <c r="J13" s="77" t="inlineStr">
        <is>
          <t>Nickname DOTS, OT KOBE</t>
        </is>
      </c>
      <c r="K13" s="77" t="inlineStr">
        <is>
          <t>Ralts</t>
        </is>
      </c>
    </row>
    <row r="14">
      <c r="A14" s="32" t="inlineStr">
        <is>
          <t>In-game Trade</t>
        </is>
      </c>
      <c r="B14" s="32" t="inlineStr">
        <is>
          <t>Plusle</t>
        </is>
      </c>
      <c r="C14" s="32" t="inlineStr">
        <is>
          <t>Same as given</t>
        </is>
      </c>
      <c r="D14" s="32" t="inlineStr">
        <is>
          <t>FortreeCity_House1</t>
        </is>
      </c>
      <c r="E14" s="32" t="inlineStr">
        <is>
          <t>Split 6</t>
        </is>
      </c>
      <c r="F14" s="32" t="inlineStr">
        <is>
          <t>Hasty</t>
        </is>
      </c>
      <c r="G14" s="32" t="n">
        <v>0</v>
      </c>
      <c r="H14" s="32" t="inlineStr">
        <is>
          <t>4, 4, 4, 5, 5, 4</t>
        </is>
      </c>
      <c r="I14" s="32" t="inlineStr">
        <is>
          <t>Wood Mail</t>
        </is>
      </c>
      <c r="J14" s="32" t="inlineStr">
        <is>
          <t>Nickname PLUSES, OT ROMAN</t>
        </is>
      </c>
      <c r="K14" s="32" t="inlineStr">
        <is>
          <t>Volbeat</t>
        </is>
      </c>
    </row>
    <row r="15">
      <c r="A15" s="77" t="inlineStr">
        <is>
          <t>In-game Trade</t>
        </is>
      </c>
      <c r="B15" s="77" t="inlineStr">
        <is>
          <t>Horsea</t>
        </is>
      </c>
      <c r="C15" s="77" t="inlineStr">
        <is>
          <t>Same as given</t>
        </is>
      </c>
      <c r="D15" s="77" t="inlineStr">
        <is>
          <t>PacifidlogTown_House3</t>
        </is>
      </c>
      <c r="E15" s="77" t="inlineStr">
        <is>
          <t>Unassigned</t>
        </is>
      </c>
      <c r="F15" s="77" t="inlineStr">
        <is>
          <t>Brave</t>
        </is>
      </c>
      <c r="G15" s="77" t="n">
        <v>0</v>
      </c>
      <c r="H15" s="77" t="inlineStr">
        <is>
          <t>5, 4, 4, 4, 5, 4</t>
        </is>
      </c>
      <c r="I15" s="77" t="inlineStr">
        <is>
          <t>Wave Mail</t>
        </is>
      </c>
      <c r="J15" s="77" t="inlineStr">
        <is>
          <t>Nickname SEASOR, OT SKYLAR</t>
        </is>
      </c>
      <c r="K15" s="77" t="inlineStr">
        <is>
          <t>Bagon</t>
        </is>
      </c>
    </row>
    <row r="16">
      <c r="A16" s="32" t="inlineStr">
        <is>
          <t>In-game Trade</t>
        </is>
      </c>
      <c r="B16" s="32" t="inlineStr">
        <is>
          <t>Meowth</t>
        </is>
      </c>
      <c r="C16" s="32" t="inlineStr">
        <is>
          <t>Same as given</t>
        </is>
      </c>
      <c r="D16" s="32" t="inlineStr">
        <is>
          <t>BattleFrontier_Lounge6</t>
        </is>
      </c>
      <c r="E16" s="32" t="inlineStr">
        <is>
          <t>Postgame</t>
        </is>
      </c>
      <c r="F16" s="32" t="inlineStr">
        <is>
          <t>Naive</t>
        </is>
      </c>
      <c r="G16" s="32" t="n">
        <v>0</v>
      </c>
      <c r="H16" s="32" t="inlineStr">
        <is>
          <t>4, 5, 4, 5, 4, 4</t>
        </is>
      </c>
      <c r="I16" s="32" t="inlineStr">
        <is>
          <t>Retro Mail</t>
        </is>
      </c>
      <c r="J16" s="32" t="inlineStr">
        <is>
          <t>Nickname MEOWOW, OT ISIS</t>
        </is>
      </c>
      <c r="K16" s="32" t="inlineStr">
        <is>
          <t>Skitty</t>
        </is>
      </c>
    </row>
    <row r="17">
      <c r="A17" s="77" t="inlineStr">
        <is>
          <t>In-game Trade</t>
        </is>
      </c>
      <c r="B17" s="77" t="inlineStr">
        <is>
          <t>Geodude</t>
        </is>
      </c>
      <c r="C17" s="77" t="n">
        <v>5</v>
      </c>
      <c r="D17" s="77" t="inlineStr">
        <is>
          <t>PetalburgCity</t>
        </is>
      </c>
      <c r="E17" s="77" t="inlineStr">
        <is>
          <t>Split 1</t>
        </is>
      </c>
      <c r="F17" s="77" t="inlineStr">
        <is>
          <t>Relaxed</t>
        </is>
      </c>
      <c r="G17" s="77" t="n">
        <v>0</v>
      </c>
      <c r="H17" s="77" t="inlineStr">
        <is>
          <t>31, 31, 31, 31, 31, 31</t>
        </is>
      </c>
      <c r="I17" s="77" t="n"/>
      <c r="J17" s="77" t="inlineStr">
        <is>
          <t>Nickname GEODUDE, OT DUSTIN; random 50/50 with Rhyhorn, once only</t>
        </is>
      </c>
      <c r="K17" s="77" t="inlineStr">
        <is>
          <t>Any Pokemon</t>
        </is>
      </c>
    </row>
    <row r="18">
      <c r="A18" s="32" t="inlineStr">
        <is>
          <t>In-game Trade</t>
        </is>
      </c>
      <c r="B18" s="32" t="inlineStr">
        <is>
          <t>Rhyhorn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RHYHORN, OT DUSTIN; random 50/50 with Geodude,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Skorupi</t>
        </is>
      </c>
      <c r="C19" s="77" t="n">
        <v>20</v>
      </c>
      <c r="D19" s="77" t="inlineStr">
        <is>
          <t>VerdanturfTown</t>
        </is>
      </c>
      <c r="E19" s="77" t="inlineStr">
        <is>
          <t>Split 4</t>
        </is>
      </c>
      <c r="F19" s="77" t="inlineStr">
        <is>
          <t>Jolly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Poison Jab, Leech Life, Bite, Slash; Nickname SKORUPI, OT CASPIAN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Granite Cave - B2F</t>
        </is>
      </c>
      <c r="E12" s="32" t="inlineStr">
        <is>
          <t>Split 3</t>
        </is>
      </c>
      <c r="F12" s="32" t="n"/>
      <c r="G12" s="32" t="inlineStr">
        <is>
          <t>(30, 6)</t>
        </is>
      </c>
    </row>
    <row r="13">
      <c r="A13" s="77" t="inlineStr">
        <is>
          <t>TM70</t>
        </is>
      </c>
      <c r="B13" s="77" t="inlineStr">
        <is>
          <t>Flame Charge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(21, 11)</t>
        </is>
      </c>
    </row>
    <row r="14">
      <c r="A14" s="32" t="inlineStr">
        <is>
          <t>TM55</t>
        </is>
      </c>
      <c r="B14" s="32" t="inlineStr">
        <is>
          <t>Sleep Talk</t>
        </is>
      </c>
      <c r="C14" s="32" t="inlineStr">
        <is>
          <t>Item Ball</t>
        </is>
      </c>
      <c r="D14" s="32" t="inlineStr">
        <is>
          <t>Mauville City</t>
        </is>
      </c>
      <c r="E14" s="32" t="inlineStr">
        <is>
          <t>Split 4</t>
        </is>
      </c>
      <c r="F14" s="32" t="n"/>
      <c r="G14" s="32" t="inlineStr">
        <is>
          <t>(33, 17)</t>
        </is>
      </c>
    </row>
    <row r="15">
      <c r="A15" s="77" t="inlineStr">
        <is>
          <t>TM58</t>
        </is>
      </c>
      <c r="B15" s="77" t="inlineStr">
        <is>
          <t>Payback</t>
        </is>
      </c>
      <c r="C15" s="77" t="inlineStr">
        <is>
          <t>Item Ball</t>
        </is>
      </c>
      <c r="D15" s="77" t="inlineStr">
        <is>
          <t>Route 117</t>
        </is>
      </c>
      <c r="E15" s="77" t="inlineStr">
        <is>
          <t>Split 4</t>
        </is>
      </c>
      <c r="F15" s="77" t="n"/>
      <c r="G15" s="77" t="inlineStr">
        <is>
          <t>(5, 9)</t>
        </is>
      </c>
    </row>
    <row r="16">
      <c r="A16" s="32" t="inlineStr">
        <is>
          <t>TM13</t>
        </is>
      </c>
      <c r="B16" s="32" t="inlineStr">
        <is>
          <t>Ice Beam</t>
        </is>
      </c>
      <c r="C16" s="32" t="inlineStr">
        <is>
          <t>Item Ball</t>
        </is>
      </c>
      <c r="D16" s="32" t="inlineStr">
        <is>
          <t>Abandoned Ship - Room - B1F</t>
        </is>
      </c>
      <c r="E16" s="32" t="inlineStr">
        <is>
          <t>Split 4</t>
        </is>
      </c>
      <c r="F16" s="32" t="n"/>
      <c r="G16" s="32" t="inlineStr">
        <is>
          <t>(4, 4)</t>
        </is>
      </c>
    </row>
    <row r="17">
      <c r="A17" s="77" t="inlineStr">
        <is>
          <t>TM18</t>
        </is>
      </c>
      <c r="B17" s="77" t="inlineStr">
        <is>
          <t>Rain Dance</t>
        </is>
      </c>
      <c r="C17" s="77" t="inlineStr">
        <is>
          <t>Item Ball</t>
        </is>
      </c>
      <c r="D17" s="77" t="inlineStr">
        <is>
          <t>Abandoned Ship - Hidden Floor Rooms</t>
        </is>
      </c>
      <c r="E17" s="77" t="inlineStr">
        <is>
          <t>Split 4</t>
        </is>
      </c>
      <c r="F17" s="77" t="n"/>
      <c r="G17" s="77" t="inlineStr">
        <is>
          <t>(5, 11)</t>
        </is>
      </c>
    </row>
    <row r="18">
      <c r="A18" s="32" t="inlineStr">
        <is>
          <t>TM62</t>
        </is>
      </c>
      <c r="B18" s="32" t="inlineStr">
        <is>
          <t>Wild Charge</t>
        </is>
      </c>
      <c r="C18" s="32" t="inlineStr">
        <is>
          <t>Item Ball</t>
        </is>
      </c>
      <c r="D18" s="32" t="inlineStr">
        <is>
          <t>New Mauville - Inside</t>
        </is>
      </c>
      <c r="E18" s="32" t="inlineStr">
        <is>
          <t>Split 4</t>
        </is>
      </c>
      <c r="F18" s="32" t="n"/>
      <c r="G18" s="32" t="inlineStr">
        <is>
          <t>(37, 24)</t>
        </is>
      </c>
    </row>
    <row r="19">
      <c r="A19" s="77" t="inlineStr">
        <is>
          <t>TM54</t>
        </is>
      </c>
      <c r="B19" s="77" t="inlineStr">
        <is>
          <t>Grass Knot</t>
        </is>
      </c>
      <c r="C19" s="77" t="inlineStr">
        <is>
          <t>Item Ball</t>
        </is>
      </c>
      <c r="D19" s="77" t="inlineStr">
        <is>
          <t>Route 111</t>
        </is>
      </c>
      <c r="E19" s="77" t="inlineStr">
        <is>
          <t>Split 5</t>
        </is>
      </c>
      <c r="F19" s="77" t="n"/>
      <c r="G19" s="77" t="inlineStr">
        <is>
          <t>(30, 92)</t>
        </is>
      </c>
    </row>
    <row r="20">
      <c r="A20" s="32" t="inlineStr">
        <is>
          <t>TM06</t>
        </is>
      </c>
      <c r="B20" s="32" t="inlineStr">
        <is>
          <t>Toxic</t>
        </is>
      </c>
      <c r="C20" s="32" t="inlineStr">
        <is>
          <t>Item Ball</t>
        </is>
      </c>
      <c r="D20" s="32" t="inlineStr">
        <is>
          <t>Fiery Path</t>
        </is>
      </c>
      <c r="E20" s="32" t="inlineStr">
        <is>
          <t>Split 5</t>
        </is>
      </c>
      <c r="F20" s="32" t="n"/>
      <c r="G20" s="32" t="inlineStr">
        <is>
          <t>(8, 3)</t>
        </is>
      </c>
    </row>
    <row r="21">
      <c r="A21" s="77" t="inlineStr">
        <is>
          <t>TM32</t>
        </is>
      </c>
      <c r="B21" s="77" t="inlineStr">
        <is>
          <t>Double Team</t>
        </is>
      </c>
      <c r="C21" s="77" t="inlineStr">
        <is>
          <t>Hidden</t>
        </is>
      </c>
      <c r="D21" s="77" t="inlineStr">
        <is>
          <t>Route 113</t>
        </is>
      </c>
      <c r="E21" s="77" t="inlineStr">
        <is>
          <t>Split 5</t>
        </is>
      </c>
      <c r="F21" s="77" t="n"/>
      <c r="G21" s="77" t="inlineStr">
        <is>
          <t>(22, 5)</t>
        </is>
      </c>
    </row>
    <row r="22">
      <c r="A22" s="32" t="inlineStr">
        <is>
          <t>TM60</t>
        </is>
      </c>
      <c r="B22" s="32" t="inlineStr">
        <is>
          <t>Embargo</t>
        </is>
      </c>
      <c r="C22" s="32" t="inlineStr">
        <is>
          <t>Item Ball</t>
        </is>
      </c>
      <c r="D22" s="32" t="inlineStr">
        <is>
          <t>Fallarbor Town</t>
        </is>
      </c>
      <c r="E22" s="32" t="inlineStr">
        <is>
          <t>Split 5</t>
        </is>
      </c>
      <c r="F22" s="32" t="n"/>
      <c r="G22" s="32" t="inlineStr">
        <is>
          <t>(16, 10)</t>
        </is>
      </c>
    </row>
    <row r="23">
      <c r="A23" s="77" t="inlineStr">
        <is>
          <t>TM61</t>
        </is>
      </c>
      <c r="B23" s="77" t="inlineStr">
        <is>
          <t>Scald</t>
        </is>
      </c>
      <c r="C23" s="77" t="inlineStr">
        <is>
          <t>Item Ball</t>
        </is>
      </c>
      <c r="D23" s="77" t="inlineStr">
        <is>
          <t>Route 119</t>
        </is>
      </c>
      <c r="E23" s="77" t="inlineStr">
        <is>
          <t>Split 6</t>
        </is>
      </c>
      <c r="F23" s="77" t="n"/>
      <c r="G23" s="77" t="inlineStr">
        <is>
          <t>(13, 105)</t>
        </is>
      </c>
    </row>
    <row r="24">
      <c r="A24" s="32" t="inlineStr">
        <is>
          <t>TM11</t>
        </is>
      </c>
      <c r="B24" s="32" t="inlineStr">
        <is>
          <t>Sunny Day</t>
        </is>
      </c>
      <c r="C24" s="32" t="inlineStr">
        <is>
          <t>Item Ball</t>
        </is>
      </c>
      <c r="D24" s="32" t="inlineStr">
        <is>
          <t>Scorched Slab</t>
        </is>
      </c>
      <c r="E24" s="32" t="inlineStr">
        <is>
          <t>Split 6</t>
        </is>
      </c>
      <c r="F24" s="32" t="n"/>
      <c r="G24" s="32" t="inlineStr">
        <is>
          <t>(7, 5)</t>
        </is>
      </c>
    </row>
    <row r="25">
      <c r="A25" s="77" t="inlineStr">
        <is>
          <t>TM65</t>
        </is>
      </c>
      <c r="B25" s="77" t="inlineStr">
        <is>
          <t>Foul Play</t>
        </is>
      </c>
      <c r="C25" s="77" t="inlineStr">
        <is>
          <t>Item Ball</t>
        </is>
      </c>
      <c r="D25" s="77" t="inlineStr">
        <is>
          <t>Route 120</t>
        </is>
      </c>
      <c r="E25" s="77" t="inlineStr">
        <is>
          <t>Split 7</t>
        </is>
      </c>
      <c r="F25" s="77" t="n"/>
      <c r="G25" s="77" t="inlineStr">
        <is>
          <t>(28, 90)</t>
        </is>
      </c>
    </row>
    <row r="26">
      <c r="A26" s="32" t="inlineStr">
        <is>
          <t>TM14</t>
        </is>
      </c>
      <c r="B26" s="32" t="inlineStr">
        <is>
          <t>Blizzard</t>
        </is>
      </c>
      <c r="C26" s="32" t="inlineStr">
        <is>
          <t>Mart</t>
        </is>
      </c>
      <c r="D26" s="32" t="inlineStr">
        <is>
          <t>Lilycove City - Department Store - 4F</t>
        </is>
      </c>
      <c r="E26" s="32" t="inlineStr">
        <is>
          <t>Split 7</t>
        </is>
      </c>
      <c r="F26" s="32" t="n"/>
      <c r="G26" s="32" t="inlineStr">
        <is>
          <t>-</t>
        </is>
      </c>
    </row>
    <row r="27">
      <c r="A27" s="77" t="inlineStr">
        <is>
          <t>TM15</t>
        </is>
      </c>
      <c r="B27" s="77" t="inlineStr">
        <is>
          <t>Hyper Beam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TM16</t>
        </is>
      </c>
      <c r="B28" s="32" t="inlineStr">
        <is>
          <t>Light Screen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TM17</t>
        </is>
      </c>
      <c r="B29" s="77" t="inlineStr">
        <is>
          <t>Protect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TM20</t>
        </is>
      </c>
      <c r="B30" s="32" t="inlineStr">
        <is>
          <t>Safeguard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TM25</t>
        </is>
      </c>
      <c r="B31" s="77" t="inlineStr">
        <is>
          <t>Thunder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TM33</t>
        </is>
      </c>
      <c r="B32" s="32" t="inlineStr">
        <is>
          <t>Reflect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TM38</t>
        </is>
      </c>
      <c r="B33" s="77" t="inlineStr">
        <is>
          <t>Fire Blast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TM30</t>
        </is>
      </c>
      <c r="B34" s="32" t="inlineStr">
        <is>
          <t>Shadow Ball</t>
        </is>
      </c>
      <c r="C34" s="32" t="inlineStr">
        <is>
          <t>Item Ball</t>
        </is>
      </c>
      <c r="D34" s="32" t="inlineStr">
        <is>
          <t>Mt Pyre - 6F</t>
        </is>
      </c>
      <c r="E34" s="32" t="inlineStr">
        <is>
          <t>Split 7</t>
        </is>
      </c>
      <c r="F34" s="32" t="n"/>
      <c r="G34" s="32" t="inlineStr">
        <is>
          <t>(6, 9)</t>
        </is>
      </c>
    </row>
    <row r="35">
      <c r="A35" s="77" t="inlineStr">
        <is>
          <t>TM48</t>
        </is>
      </c>
      <c r="B35" s="77" t="inlineStr">
        <is>
          <t>Skill Swap</t>
        </is>
      </c>
      <c r="C35" s="77" t="inlineStr">
        <is>
          <t>Item Ball</t>
        </is>
      </c>
      <c r="D35" s="77" t="inlineStr">
        <is>
          <t>Mt Pyre - Exterior</t>
        </is>
      </c>
      <c r="E35" s="77" t="inlineStr">
        <is>
          <t>Split 7</t>
        </is>
      </c>
      <c r="F35" s="77" t="n"/>
      <c r="G35" s="77" t="inlineStr">
        <is>
          <t>(19, 40)</t>
        </is>
      </c>
    </row>
    <row r="36">
      <c r="A36" s="32" t="inlineStr">
        <is>
          <t>TM56</t>
        </is>
      </c>
      <c r="B36" s="32" t="inlineStr">
        <is>
          <t>Shadow Claw</t>
        </is>
      </c>
      <c r="C36" s="32" t="inlineStr">
        <is>
          <t>Item Ball</t>
        </is>
      </c>
      <c r="D36" s="32" t="inlineStr">
        <is>
          <t>Mt Pyre - 1F</t>
        </is>
      </c>
      <c r="E36" s="32" t="inlineStr">
        <is>
          <t>Split 7</t>
        </is>
      </c>
      <c r="F36" s="32" t="n"/>
      <c r="G36" s="32" t="inlineStr">
        <is>
          <t>(14, 8)</t>
        </is>
      </c>
    </row>
    <row r="37">
      <c r="A37" s="77" t="inlineStr">
        <is>
          <t>TM63</t>
        </is>
      </c>
      <c r="B37" s="77" t="inlineStr">
        <is>
          <t>Dazzling Gleam</t>
        </is>
      </c>
      <c r="C37" s="77" t="inlineStr">
        <is>
          <t>Item Ball</t>
        </is>
      </c>
      <c r="D37" s="77" t="inlineStr">
        <is>
          <t>Mossdeep City</t>
        </is>
      </c>
      <c r="E37" s="77" t="inlineStr">
        <is>
          <t>Split 7</t>
        </is>
      </c>
      <c r="F37" s="77" t="n"/>
      <c r="G37" s="77" t="inlineStr">
        <is>
          <t>(55, 30)</t>
        </is>
      </c>
    </row>
    <row r="38">
      <c r="A38" s="32" t="inlineStr">
        <is>
          <t>TM07</t>
        </is>
      </c>
      <c r="B38" s="32" t="inlineStr">
        <is>
          <t>Hail</t>
        </is>
      </c>
      <c r="C38" s="32" t="inlineStr">
        <is>
          <t>Item Ball</t>
        </is>
      </c>
      <c r="D38" s="32" t="inlineStr">
        <is>
          <t>Shoal Cave - Low Tide Ice Room</t>
        </is>
      </c>
      <c r="E38" s="32" t="inlineStr">
        <is>
          <t>Split 7</t>
        </is>
      </c>
      <c r="F38" s="32" t="n"/>
      <c r="G38" s="32" t="inlineStr">
        <is>
          <t>(12, 8)</t>
        </is>
      </c>
    </row>
    <row r="39">
      <c r="A39" s="77" t="inlineStr">
        <is>
          <t>TM26</t>
        </is>
      </c>
      <c r="B39" s="77" t="inlineStr">
        <is>
          <t>Earthquake</t>
        </is>
      </c>
      <c r="C39" s="77" t="inlineStr">
        <is>
          <t>Item Ball</t>
        </is>
      </c>
      <c r="D39" s="77" t="inlineStr">
        <is>
          <t>Seafloor Cavern - Room 9</t>
        </is>
      </c>
      <c r="E39" s="77" t="inlineStr">
        <is>
          <t>Split 8</t>
        </is>
      </c>
      <c r="F39" s="77" t="n"/>
      <c r="G39" s="77" t="inlineStr">
        <is>
          <t>(14, 5)</t>
        </is>
      </c>
    </row>
    <row r="40">
      <c r="A40" s="32" t="inlineStr">
        <is>
          <t>TM66</t>
        </is>
      </c>
      <c r="B40" s="32" t="inlineStr">
        <is>
          <t>Volt Switch</t>
        </is>
      </c>
      <c r="C40" s="32" t="inlineStr">
        <is>
          <t>Item Ball</t>
        </is>
      </c>
      <c r="D40" s="32" t="inlineStr">
        <is>
          <t>Sootopolis City</t>
        </is>
      </c>
      <c r="E40" s="32" t="inlineStr">
        <is>
          <t>Split 8</t>
        </is>
      </c>
      <c r="F40" s="32" t="n"/>
      <c r="G40" s="32" t="inlineStr">
        <is>
          <t>(28, 22)</t>
        </is>
      </c>
    </row>
    <row r="41">
      <c r="A41" s="77" t="inlineStr">
        <is>
          <t>TM29</t>
        </is>
      </c>
      <c r="B41" s="77" t="inlineStr">
        <is>
          <t>Psychic</t>
        </is>
      </c>
      <c r="C41" s="77" t="inlineStr">
        <is>
          <t>Item Ball</t>
        </is>
      </c>
      <c r="D41" s="77" t="inlineStr">
        <is>
          <t>Victory Road - B1F</t>
        </is>
      </c>
      <c r="E41" s="77" t="inlineStr">
        <is>
          <t>Elite Four &amp; Champion</t>
        </is>
      </c>
      <c r="F41" s="77" t="n"/>
      <c r="G41" s="77" t="inlineStr">
        <is>
          <t>(42, 8)</t>
        </is>
      </c>
    </row>
    <row r="42">
      <c r="A42" s="32" t="inlineStr">
        <is>
          <t>TM22</t>
        </is>
      </c>
      <c r="B42" s="32" t="inlineStr">
        <is>
          <t>Solar Beam</t>
        </is>
      </c>
      <c r="C42" s="32" t="inlineStr">
        <is>
          <t>Item Ball</t>
        </is>
      </c>
      <c r="D42" s="32" t="inlineStr">
        <is>
          <t>Safari Zone - Northwest</t>
        </is>
      </c>
      <c r="E42" s="32" t="inlineStr">
        <is>
          <t>Postgame</t>
        </is>
      </c>
      <c r="F42" s="32" t="n"/>
      <c r="G42" s="32" t="inlineStr">
        <is>
          <t>(33, 7)</t>
        </is>
      </c>
    </row>
    <row r="43">
      <c r="A43" s="77" t="inlineStr">
        <is>
          <t>TM69</t>
        </is>
      </c>
      <c r="B43" s="77" t="inlineStr">
        <is>
          <t>Work Up</t>
        </is>
      </c>
      <c r="C43" s="77" t="inlineStr">
        <is>
          <t>Item Ball</t>
        </is>
      </c>
      <c r="D43" s="77" t="inlineStr">
        <is>
          <t>Trainer Grove</t>
        </is>
      </c>
      <c r="E43" s="77" t="inlineStr">
        <is>
          <t>Unassigned</t>
        </is>
      </c>
      <c r="F43" s="77" t="n"/>
      <c r="G43" s="77" t="inlineStr">
        <is>
          <t>(5, 15)</t>
        </is>
      </c>
    </row>
    <row r="44">
      <c r="A44" s="32" t="inlineStr">
        <is>
          <t>TM02</t>
        </is>
      </c>
      <c r="B44" s="32" t="inlineStr">
        <is>
          <t>Dragon Claw</t>
        </is>
      </c>
      <c r="C44" s="32" t="inlineStr">
        <is>
          <t>Item Ball</t>
        </is>
      </c>
      <c r="D44" s="32" t="inlineStr">
        <is>
          <t>Meteor Falls - B1F - 2R</t>
        </is>
      </c>
      <c r="E44" s="32" t="inlineStr">
        <is>
          <t>Unassigned</t>
        </is>
      </c>
      <c r="F44" s="32" t="n"/>
      <c r="G44" s="32" t="inlineStr">
        <is>
          <t>(5, 3)</t>
        </is>
      </c>
    </row>
    <row r="45">
      <c r="A45" s="77" t="inlineStr">
        <is>
          <t>TM23</t>
        </is>
      </c>
      <c r="B45" s="77" t="inlineStr">
        <is>
          <t>Iron Tail</t>
        </is>
      </c>
      <c r="C45" s="77" t="inlineStr">
        <is>
          <t>Item Ball</t>
        </is>
      </c>
      <c r="D45" s="77" t="inlineStr">
        <is>
          <t>Meteor Falls - 1F - 1R</t>
        </is>
      </c>
      <c r="E45" s="77" t="inlineStr">
        <is>
          <t>Unassigned</t>
        </is>
      </c>
      <c r="F45" s="77" t="n"/>
      <c r="G45" s="77" t="inlineStr">
        <is>
          <t>(2, 4)</t>
        </is>
      </c>
    </row>
    <row r="46">
      <c r="A46" s="32" t="inlineStr">
        <is>
          <t>TM64</t>
        </is>
      </c>
      <c r="B46" s="32" t="inlineStr">
        <is>
          <t>Dragon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(19, 23)</t>
        </is>
      </c>
    </row>
    <row r="47">
      <c r="A47" s="77" t="inlineStr">
        <is>
          <t>TM34</t>
        </is>
      </c>
      <c r="B47" s="77" t="inlineStr">
        <is>
          <t>Shock Wave</t>
        </is>
      </c>
      <c r="C47" s="77" t="inlineStr">
        <is>
          <t>Item Ball</t>
        </is>
      </c>
      <c r="D47" s="77" t="inlineStr">
        <is>
          <t>Route 115</t>
        </is>
      </c>
      <c r="E47" s="77" t="inlineStr">
        <is>
          <t>Unassigned</t>
        </is>
      </c>
      <c r="F47" s="77" t="n"/>
      <c r="G47" s="77" t="inlineStr">
        <is>
          <t>(9, 60)</t>
        </is>
      </c>
    </row>
  </sheetData>
  <autoFilter ref="A1:G4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TM69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The user is roused. Ups Attack and Sp. Atk.</t>
        </is>
      </c>
      <c r="F519" s="77" t="n"/>
    </row>
    <row r="520">
      <c r="A520" s="7" t="inlineStr">
        <is>
          <t>TM70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Cloaks in flame and attacks. Raises Speed.</t>
        </is>
      </c>
      <c r="F520" s="32" t="n"/>
    </row>
    <row r="521">
      <c r="A521" s="80" t="inlineStr">
        <is>
          <t>HM01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Attacks the foe with sharp blades or claws.</t>
        </is>
      </c>
      <c r="F521" s="77" t="n"/>
    </row>
    <row r="522">
      <c r="A522" s="7" t="inlineStr">
        <is>
          <t>HM02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Flies up on the first turn, then attacks next turn.</t>
        </is>
      </c>
      <c r="F522" s="32" t="n"/>
    </row>
    <row r="523">
      <c r="A523" s="80" t="inlineStr">
        <is>
          <t>HM03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Creates a huge wave, then crashes it down on the foe.</t>
        </is>
      </c>
      <c r="F523" s="77" t="n"/>
    </row>
    <row r="524">
      <c r="A524" s="7" t="inlineStr">
        <is>
          <t>HM04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Builds enormous power, then slams the foe.</t>
        </is>
      </c>
      <c r="F524" s="32" t="n"/>
    </row>
    <row r="525">
      <c r="A525" s="80" t="inlineStr">
        <is>
          <t>HM05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Looses a powerful blast of light that reduces accuracy.</t>
        </is>
      </c>
      <c r="F525" s="77" t="n"/>
    </row>
    <row r="526">
      <c r="A526" s="7" t="inlineStr">
        <is>
          <t>HM06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A rock-crushingly tough attack that may lower Defense.</t>
        </is>
      </c>
      <c r="F526" s="32" t="inlineStr">
        <is>
          <t>Viridian Forest (Split 1, NPC gift (end of forest))</t>
        </is>
      </c>
    </row>
    <row r="527">
      <c r="A527" s="80" t="inlineStr">
        <is>
          <t>HM07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Attacks the foe with enough power to climb waterfalls.</t>
        </is>
      </c>
      <c r="F527" s="77" t="n"/>
    </row>
    <row r="528">
      <c r="A528" s="7" t="inlineStr">
        <is>
          <t>HM08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Dives underwater the 1st turn, then attacks next turn.</t>
        </is>
      </c>
      <c r="F528" s="32" t="n"/>
    </row>
    <row r="529">
      <c r="A529" s="80" t="inlineStr">
        <is>
          <t>Escape Rope</t>
        </is>
      </c>
      <c r="B529" s="30" t="inlineStr">
        <is>
          <t>Key Items</t>
        </is>
      </c>
      <c r="C529" s="30" t="inlineStr">
        <is>
          <t>-</t>
        </is>
      </c>
      <c r="D529" s="30" t="n">
        <v>30</v>
      </c>
      <c r="E529" s="77" t="inlineStr">
        <is>
          <t>Use to escape instantly from a cave or a dungeon.</t>
        </is>
      </c>
      <c r="F529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0">
      <c r="A530" s="7" t="inlineStr">
        <is>
          <t>Oval Charm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Raises the chance of finding eggs at the daycare.</t>
        </is>
      </c>
      <c r="F530" s="32" t="n"/>
    </row>
    <row r="531">
      <c r="A531" s="80" t="inlineStr">
        <is>
          <t>Shiny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charm that will raise the chance of Shiny Pokémon.</t>
        </is>
      </c>
      <c r="F531" s="77" t="n"/>
    </row>
    <row r="532">
      <c r="A532" s="7" t="inlineStr">
        <is>
          <t>Gracidea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Bouquets made with it are offered as a token of gratitude.</t>
        </is>
      </c>
      <c r="F532" s="32" t="n"/>
    </row>
    <row r="533">
      <c r="A533" s="80" t="inlineStr">
        <is>
          <t>Reveal Glass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This glass returns a Pokémon back to its original form.</t>
        </is>
      </c>
      <c r="F533" s="77" t="n"/>
    </row>
    <row r="534">
      <c r="A534" s="7" t="inlineStr">
        <is>
          <t>DNA Splicers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Splicer that fuses Kyurem and a certain Pokémon.</t>
        </is>
      </c>
      <c r="F534" s="32" t="n"/>
    </row>
    <row r="535">
      <c r="A535" s="80" t="inlineStr">
        <is>
          <t>Prison Bottle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bottle used to seal a certain Pokémon long ago.</t>
        </is>
      </c>
      <c r="F535" s="77" t="n"/>
    </row>
    <row r="536">
      <c r="A536" s="7" t="inlineStr">
        <is>
          <t>Mega Ring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Enables {PKMN} holding their Mega Stone to Mega Evolve.</t>
        </is>
      </c>
      <c r="F536" s="32" t="n"/>
    </row>
    <row r="537">
      <c r="A537" s="80" t="inlineStr">
        <is>
          <t>Bicycle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that is faster than the Running Shoes.</t>
        </is>
      </c>
      <c r="F537" s="77" t="n"/>
    </row>
    <row r="538">
      <c r="A538" s="7" t="inlineStr">
        <is>
          <t>Mach Bike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doubles your speed or better.</t>
        </is>
      </c>
      <c r="F538" s="32" t="n"/>
    </row>
    <row r="539">
      <c r="A539" s="80" t="inlineStr">
        <is>
          <t>Acro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capable of jumps and wheelies.</t>
        </is>
      </c>
      <c r="F539" s="77" t="n"/>
    </row>
    <row r="540">
      <c r="A540" s="7" t="inlineStr">
        <is>
          <t>Old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Use by any body of water to fish for wild Pokémon.</t>
        </is>
      </c>
      <c r="F540" s="32" t="n"/>
    </row>
    <row r="541">
      <c r="A541" s="80" t="inlineStr">
        <is>
          <t>Good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decent fishing rod for catching wild Pokémon.</t>
        </is>
      </c>
      <c r="F541" s="77" t="inlineStr">
        <is>
          <t>Oldale Town (Split 1, NPC gift (Fisherman))</t>
        </is>
      </c>
    </row>
    <row r="542">
      <c r="A542" s="7" t="inlineStr">
        <is>
          <t>Super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The best fishing rod for catching wild Pokémon.</t>
        </is>
      </c>
      <c r="F542" s="32" t="n"/>
    </row>
    <row r="543">
      <c r="A543" s="80" t="inlineStr">
        <is>
          <t>Dowsing Machine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device that signals an invisible item by sound.</t>
        </is>
      </c>
      <c r="F543" s="77" t="n"/>
    </row>
    <row r="544">
      <c r="A544" s="7" t="inlineStr">
        <is>
          <t>Town Map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Can be viewed anytime. Shows your present location.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  <row r="6192">
      <c r="A6192" s="32" t="inlineStr">
        <is>
          <t>2026-10-05</t>
        </is>
      </c>
      <c r="B6192" s="32" t="inlineStr">
        <is>
          <t>Abilities</t>
        </is>
      </c>
      <c r="C6192" s="32" t="inlineStr">
        <is>
          <t>Abomasnow abilities</t>
        </is>
      </c>
      <c r="D6192" s="32" t="inlineStr">
        <is>
          <t>Snow Warning / Soundproof</t>
        </is>
      </c>
      <c r="E6192" s="32" t="inlineStr">
        <is>
          <t>Adaptability / Adaptability / Soundproof</t>
        </is>
      </c>
      <c r="F6192" s="32" t="inlineStr">
        <is>
          <t>Differs from upstream baseline</t>
        </is>
      </c>
      <c r="G6192" s="32" t="inlineStr">
        <is>
          <t>species_info/gen_*_families.h</t>
        </is>
      </c>
    </row>
    <row r="6193">
      <c r="A6193" s="77" t="inlineStr">
        <is>
          <t>2026-10-05</t>
        </is>
      </c>
      <c r="B6193" s="77" t="inlineStr">
        <is>
          <t>Abilities</t>
        </is>
      </c>
      <c r="C6193" s="77" t="inlineStr">
        <is>
          <t>Abomasnow abilities</t>
        </is>
      </c>
      <c r="D6193" s="77" t="inlineStr">
        <is>
          <t>Snow Warning / Snow Warning / Snow Warning</t>
        </is>
      </c>
      <c r="E6193" s="77" t="inlineStr">
        <is>
          <t>Sap Sipper / Sap Sipper / Sap Sipper</t>
        </is>
      </c>
      <c r="F6193" s="77" t="inlineStr">
        <is>
          <t>Differs from upstream baseline</t>
        </is>
      </c>
      <c r="G6193" s="77" t="inlineStr">
        <is>
          <t>species_info/gen_*_families.h</t>
        </is>
      </c>
    </row>
    <row r="6194">
      <c r="A6194" s="32" t="inlineStr">
        <is>
          <t>2026-10-05</t>
        </is>
      </c>
      <c r="B6194" s="32" t="inlineStr">
        <is>
          <t>Abilities</t>
        </is>
      </c>
      <c r="C6194" s="32" t="inlineStr">
        <is>
          <t>Abra abilities</t>
        </is>
      </c>
      <c r="D6194" s="32" t="inlineStr">
        <is>
          <t>Synchronize / Inner Focus / Magic Guard</t>
        </is>
      </c>
      <c r="E6194" s="32" t="inlineStr">
        <is>
          <t>Magic Guard / Magic Guard / Magic Guard</t>
        </is>
      </c>
      <c r="F6194" s="32" t="inlineStr">
        <is>
          <t>Differs from upstream baseline</t>
        </is>
      </c>
      <c r="G6194" s="32" t="inlineStr">
        <is>
          <t>species_info/gen_*_families.h</t>
        </is>
      </c>
    </row>
    <row r="6195">
      <c r="A6195" s="77" t="inlineStr">
        <is>
          <t>2026-10-05</t>
        </is>
      </c>
      <c r="B6195" s="77" t="inlineStr">
        <is>
          <t>Pokemon Stats</t>
        </is>
      </c>
      <c r="C6195" s="77" t="inlineStr">
        <is>
          <t>Absol baseHP</t>
        </is>
      </c>
      <c r="D6195" s="77" t="n">
        <v>65</v>
      </c>
      <c r="E6195" s="77" t="n">
        <v>70</v>
      </c>
      <c r="F6195" s="77" t="inlineStr">
        <is>
          <t>Differs from upstream baseline</t>
        </is>
      </c>
      <c r="G6195" s="77" t="inlineStr">
        <is>
          <t>species_info/gen_*_families.h</t>
        </is>
      </c>
    </row>
    <row r="6196">
      <c r="A6196" s="32" t="inlineStr">
        <is>
          <t>2026-10-05</t>
        </is>
      </c>
      <c r="B6196" s="32" t="inlineStr">
        <is>
          <t>Pokemon Stats</t>
        </is>
      </c>
      <c r="C6196" s="32" t="inlineStr">
        <is>
          <t>Absol baseSpAttack</t>
        </is>
      </c>
      <c r="D6196" s="32" t="n">
        <v>75</v>
      </c>
      <c r="E6196" s="32" t="n">
        <v>115</v>
      </c>
      <c r="F6196" s="32" t="inlineStr">
        <is>
          <t>Differs from upstream baseline</t>
        </is>
      </c>
      <c r="G6196" s="32" t="inlineStr">
        <is>
          <t>species_info/gen_*_families.h</t>
        </is>
      </c>
    </row>
    <row r="6197">
      <c r="A6197" s="77" t="inlineStr">
        <is>
          <t>2026-10-05</t>
        </is>
      </c>
      <c r="B6197" s="77" t="inlineStr">
        <is>
          <t>Pokemon Stats</t>
        </is>
      </c>
      <c r="C6197" s="77" t="inlineStr">
        <is>
          <t>Absol baseSpeed</t>
        </is>
      </c>
      <c r="D6197" s="77" t="n">
        <v>75</v>
      </c>
      <c r="E6197" s="77" t="n">
        <v>95</v>
      </c>
      <c r="F6197" s="77" t="inlineStr">
        <is>
          <t>Differs from upstream baseline</t>
        </is>
      </c>
      <c r="G6197" s="77" t="inlineStr">
        <is>
          <t>species_info/gen_*_families.h</t>
        </is>
      </c>
    </row>
    <row r="6198">
      <c r="A6198" s="32" t="inlineStr">
        <is>
          <t>2026-10-05</t>
        </is>
      </c>
      <c r="B6198" s="32" t="inlineStr">
        <is>
          <t>Abilities</t>
        </is>
      </c>
      <c r="C6198" s="32" t="inlineStr">
        <is>
          <t>Absol abilities</t>
        </is>
      </c>
      <c r="D6198" s="32" t="inlineStr">
        <is>
          <t>Pressure / Super Luck / Justified</t>
        </is>
      </c>
      <c r="E6198" s="32" t="inlineStr">
        <is>
          <t>Super Luck / Super Luck / Justified</t>
        </is>
      </c>
      <c r="F6198" s="32" t="inlineStr">
        <is>
          <t>Differs from upstream baseline</t>
        </is>
      </c>
      <c r="G6198" s="32" t="inlineStr">
        <is>
          <t>species_info/gen_*_families.h</t>
        </is>
      </c>
    </row>
    <row r="6199">
      <c r="A6199" s="77" t="inlineStr">
        <is>
          <t>2026-10-05</t>
        </is>
      </c>
      <c r="B6199" s="77" t="inlineStr">
        <is>
          <t>Pokemon Stats</t>
        </is>
      </c>
      <c r="C6199" s="77" t="inlineStr">
        <is>
          <t>Absol baseSpAttack</t>
        </is>
      </c>
      <c r="D6199" s="77" t="n">
        <v>115</v>
      </c>
      <c r="E6199" s="77" t="n">
        <v>155</v>
      </c>
      <c r="F6199" s="77" t="inlineStr">
        <is>
          <t>Differs from upstream baseline</t>
        </is>
      </c>
      <c r="G6199" s="77" t="inlineStr">
        <is>
          <t>species_info/gen_*_families.h</t>
        </is>
      </c>
    </row>
    <row r="6200">
      <c r="A6200" s="32" t="inlineStr">
        <is>
          <t>2026-10-05</t>
        </is>
      </c>
      <c r="B6200" s="32" t="inlineStr">
        <is>
          <t>Pokemon Stats</t>
        </is>
      </c>
      <c r="C6200" s="32" t="inlineStr">
        <is>
          <t>Absol baseSpeed</t>
        </is>
      </c>
      <c r="D6200" s="32" t="n">
        <v>115</v>
      </c>
      <c r="E6200" s="32" t="n">
        <v>135</v>
      </c>
      <c r="F6200" s="32" t="inlineStr">
        <is>
          <t>Differs from upstream baseline</t>
        </is>
      </c>
      <c r="G6200" s="32" t="inlineStr">
        <is>
          <t>species_info/gen_*_families.h</t>
        </is>
      </c>
    </row>
    <row r="6201">
      <c r="A6201" s="77" t="inlineStr">
        <is>
          <t>2026-10-05</t>
        </is>
      </c>
      <c r="B6201" s="77" t="inlineStr">
        <is>
          <t>Pokemon Stats</t>
        </is>
      </c>
      <c r="C6201" s="77" t="inlineStr">
        <is>
          <t>Accelgor baseHP</t>
        </is>
      </c>
      <c r="D6201" s="77" t="n">
        <v>80</v>
      </c>
      <c r="E6201" s="77" t="n">
        <v>81</v>
      </c>
      <c r="F6201" s="77" t="inlineStr">
        <is>
          <t>Differs from upstream baseline</t>
        </is>
      </c>
      <c r="G6201" s="77" t="inlineStr">
        <is>
          <t>species_info/gen_*_families.h</t>
        </is>
      </c>
    </row>
    <row r="6202">
      <c r="A6202" s="32" t="inlineStr">
        <is>
          <t>2026-10-05</t>
        </is>
      </c>
      <c r="B6202" s="32" t="inlineStr">
        <is>
          <t>Pokemon Stats</t>
        </is>
      </c>
      <c r="C6202" s="32" t="inlineStr">
        <is>
          <t>Accelgor baseAttack</t>
        </is>
      </c>
      <c r="D6202" s="32" t="n">
        <v>70</v>
      </c>
      <c r="E6202" s="32" t="n">
        <v>72</v>
      </c>
      <c r="F6202" s="32" t="inlineStr">
        <is>
          <t>Differs from upstream baseline</t>
        </is>
      </c>
      <c r="G6202" s="32" t="inlineStr">
        <is>
          <t>species_info/gen_*_families.h</t>
        </is>
      </c>
    </row>
    <row r="6203">
      <c r="A6203" s="77" t="inlineStr">
        <is>
          <t>2026-10-05</t>
        </is>
      </c>
      <c r="B6203" s="77" t="inlineStr">
        <is>
          <t>Pokemon Stats</t>
        </is>
      </c>
      <c r="C6203" s="77" t="inlineStr">
        <is>
          <t>Accelgor baseDefense</t>
        </is>
      </c>
      <c r="D6203" s="77" t="n">
        <v>40</v>
      </c>
      <c r="E6203" s="77" t="n">
        <v>52</v>
      </c>
      <c r="F6203" s="77" t="inlineStr">
        <is>
          <t>Differs from upstream baseline</t>
        </is>
      </c>
      <c r="G6203" s="77" t="inlineStr">
        <is>
          <t>species_info/gen_*_families.h</t>
        </is>
      </c>
    </row>
    <row r="6204">
      <c r="A6204" s="32" t="inlineStr">
        <is>
          <t>2026-10-05</t>
        </is>
      </c>
      <c r="B6204" s="32" t="inlineStr">
        <is>
          <t>Pokemon Stats</t>
        </is>
      </c>
      <c r="C6204" s="32" t="inlineStr">
        <is>
          <t>Accelgor baseSpAttack</t>
        </is>
      </c>
      <c r="D6204" s="32" t="n">
        <v>100</v>
      </c>
      <c r="E6204" s="32" t="n">
        <v>110</v>
      </c>
      <c r="F6204" s="32" t="inlineStr">
        <is>
          <t>Differs from upstream baseline</t>
        </is>
      </c>
      <c r="G6204" s="32" t="inlineStr">
        <is>
          <t>species_info/gen_*_families.h</t>
        </is>
      </c>
    </row>
    <row r="6205">
      <c r="A6205" s="77" t="inlineStr">
        <is>
          <t>2026-10-05</t>
        </is>
      </c>
      <c r="B6205" s="77" t="inlineStr">
        <is>
          <t>Pokemon Stats</t>
        </is>
      </c>
      <c r="C6205" s="77" t="inlineStr">
        <is>
          <t>Accelgor baseSpDefense</t>
        </is>
      </c>
      <c r="D6205" s="77" t="n">
        <v>60</v>
      </c>
      <c r="E6205" s="77" t="n">
        <v>68</v>
      </c>
      <c r="F6205" s="77" t="inlineStr">
        <is>
          <t>Differs from upstream baseline</t>
        </is>
      </c>
      <c r="G6205" s="77" t="inlineStr">
        <is>
          <t>species_info/gen_*_families.h</t>
        </is>
      </c>
    </row>
    <row r="6206">
      <c r="A6206" s="32" t="inlineStr">
        <is>
          <t>2026-10-05</t>
        </is>
      </c>
      <c r="B6206" s="32" t="inlineStr">
        <is>
          <t>Pokemon Stats</t>
        </is>
      </c>
      <c r="C6206" s="32" t="inlineStr">
        <is>
          <t>Aegislash baseHP</t>
        </is>
      </c>
      <c r="D6206" s="32" t="n">
        <v>60</v>
      </c>
      <c r="E6206" s="32" t="n">
        <v>64</v>
      </c>
      <c r="F6206" s="32" t="inlineStr">
        <is>
          <t>Differs from upstream baseline</t>
        </is>
      </c>
      <c r="G6206" s="32" t="inlineStr">
        <is>
          <t>species_info/gen_*_families.h</t>
        </is>
      </c>
    </row>
    <row r="6207">
      <c r="A6207" s="77" t="inlineStr">
        <is>
          <t>2026-10-05</t>
        </is>
      </c>
      <c r="B6207" s="77" t="inlineStr">
        <is>
          <t>Pokemon Stats</t>
        </is>
      </c>
      <c r="C6207" s="77" t="inlineStr">
        <is>
          <t>Aegislash baseAttack</t>
        </is>
      </c>
      <c r="D6207" s="77" t="n">
        <v>50</v>
      </c>
      <c r="E6207" s="77" t="n">
        <v>58</v>
      </c>
      <c r="F6207" s="77" t="inlineStr">
        <is>
          <t>Differs from upstream baseline</t>
        </is>
      </c>
      <c r="G6207" s="77" t="inlineStr">
        <is>
          <t>species_info/gen_*_families.h</t>
        </is>
      </c>
    </row>
    <row r="6208">
      <c r="A6208" s="32" t="inlineStr">
        <is>
          <t>2026-10-05</t>
        </is>
      </c>
      <c r="B6208" s="32" t="inlineStr">
        <is>
          <t>Pokemon Stats</t>
        </is>
      </c>
      <c r="C6208" s="32" t="inlineStr">
        <is>
          <t>Aegislash baseSpAttack</t>
        </is>
      </c>
      <c r="D6208" s="32" t="n">
        <v>50</v>
      </c>
      <c r="E6208" s="32" t="n">
        <v>52</v>
      </c>
      <c r="F6208" s="32" t="inlineStr">
        <is>
          <t>Differs from upstream baseline</t>
        </is>
      </c>
      <c r="G6208" s="32" t="inlineStr">
        <is>
          <t>species_info/gen_*_families.h</t>
        </is>
      </c>
    </row>
    <row r="6209">
      <c r="A6209" s="77" t="inlineStr">
        <is>
          <t>2026-10-05</t>
        </is>
      </c>
      <c r="B6209" s="77" t="inlineStr">
        <is>
          <t>Pokemon Stats</t>
        </is>
      </c>
      <c r="C6209" s="77" t="inlineStr">
        <is>
          <t>Aegislash baseSpeed</t>
        </is>
      </c>
      <c r="D6209" s="77" t="n">
        <v>60</v>
      </c>
      <c r="E6209" s="77" t="n">
        <v>64</v>
      </c>
      <c r="F6209" s="77" t="inlineStr">
        <is>
          <t>Differs from upstream baseline</t>
        </is>
      </c>
      <c r="G6209" s="77" t="inlineStr">
        <is>
          <t>species_info/gen_*_families.h</t>
        </is>
      </c>
    </row>
    <row r="6210">
      <c r="A6210" s="32" t="inlineStr">
        <is>
          <t>2026-10-05</t>
        </is>
      </c>
      <c r="B6210" s="32" t="inlineStr">
        <is>
          <t>Abilities</t>
        </is>
      </c>
      <c r="C6210" s="32" t="inlineStr">
        <is>
          <t>Aerodactyl abilities</t>
        </is>
      </c>
      <c r="D6210" s="32" t="inlineStr">
        <is>
          <t>Rock Head / Pressure / Unnerve</t>
        </is>
      </c>
      <c r="E6210" s="32" t="inlineStr">
        <is>
          <t>Rock Head / Rock Head / Unnerve</t>
        </is>
      </c>
      <c r="F6210" s="32" t="inlineStr">
        <is>
          <t>Differs from upstream baseline</t>
        </is>
      </c>
      <c r="G6210" s="32" t="inlineStr">
        <is>
          <t>species_info/gen_*_families.h</t>
        </is>
      </c>
    </row>
    <row r="6211">
      <c r="A6211" s="77" t="inlineStr">
        <is>
          <t>2026-10-05</t>
        </is>
      </c>
      <c r="B6211" s="77" t="inlineStr">
        <is>
          <t>Abilities</t>
        </is>
      </c>
      <c r="C6211" s="77" t="inlineStr">
        <is>
          <t>Aggron abilities</t>
        </is>
      </c>
      <c r="D6211" s="77" t="inlineStr">
        <is>
          <t>Sturdy / Rock Head / Heavy Metal</t>
        </is>
      </c>
      <c r="E6211" s="77" t="inlineStr">
        <is>
          <t>Rock Head / Rock Head / Heavy Metal</t>
        </is>
      </c>
      <c r="F6211" s="77" t="inlineStr">
        <is>
          <t>Differs from upstream baseline</t>
        </is>
      </c>
      <c r="G6211" s="77" t="inlineStr">
        <is>
          <t>species_info/gen_*_families.h</t>
        </is>
      </c>
    </row>
    <row r="6212">
      <c r="A6212" s="32" t="inlineStr">
        <is>
          <t>2026-10-05</t>
        </is>
      </c>
      <c r="B6212" s="32" t="inlineStr">
        <is>
          <t>Abilities</t>
        </is>
      </c>
      <c r="C6212" s="32" t="inlineStr">
        <is>
          <t>Aipom abilities</t>
        </is>
      </c>
      <c r="D6212" s="32" t="inlineStr">
        <is>
          <t>Run Away / Pickup / Skill Link</t>
        </is>
      </c>
      <c r="E6212" s="32" t="inlineStr">
        <is>
          <t>Technician / Technician / Skill Link</t>
        </is>
      </c>
      <c r="F6212" s="32" t="inlineStr">
        <is>
          <t>Differs from upstream baseline</t>
        </is>
      </c>
      <c r="G6212" s="32" t="inlineStr">
        <is>
          <t>species_info/gen_*_families.h</t>
        </is>
      </c>
    </row>
    <row r="6213">
      <c r="A6213" s="77" t="inlineStr">
        <is>
          <t>2026-10-05</t>
        </is>
      </c>
      <c r="B6213" s="77" t="inlineStr">
        <is>
          <t>Pokemon Stats</t>
        </is>
      </c>
      <c r="C6213" s="77" t="inlineStr">
        <is>
          <t>Alakazam baseSpDefense</t>
        </is>
      </c>
      <c r="D6213" s="77" t="n">
        <v>95</v>
      </c>
      <c r="E6213" s="77" t="n">
        <v>85</v>
      </c>
      <c r="F6213" s="77" t="inlineStr">
        <is>
          <t>Differs from upstream baseline</t>
        </is>
      </c>
      <c r="G6213" s="77" t="inlineStr">
        <is>
          <t>species_info/gen_*_families.h</t>
        </is>
      </c>
    </row>
    <row r="6214">
      <c r="A6214" s="32" t="inlineStr">
        <is>
          <t>2026-10-05</t>
        </is>
      </c>
      <c r="B6214" s="32" t="inlineStr">
        <is>
          <t>Abilities</t>
        </is>
      </c>
      <c r="C6214" s="32" t="inlineStr">
        <is>
          <t>Alakazam abilities</t>
        </is>
      </c>
      <c r="D6214" s="32" t="inlineStr">
        <is>
          <t>Synchronize / Inner Focus / Magic Guard</t>
        </is>
      </c>
      <c r="E6214" s="32" t="inlineStr">
        <is>
          <t>Magic Guard / Inner Focus / Magic Guard</t>
        </is>
      </c>
      <c r="F6214" s="32" t="inlineStr">
        <is>
          <t>Differs from upstream baseline</t>
        </is>
      </c>
      <c r="G6214" s="32" t="inlineStr">
        <is>
          <t>species_info/gen_*_families.h</t>
        </is>
      </c>
    </row>
    <row r="6215">
      <c r="A6215" s="77" t="inlineStr">
        <is>
          <t>2026-10-05</t>
        </is>
      </c>
      <c r="B6215" s="77" t="inlineStr">
        <is>
          <t>Pokemon Stats</t>
        </is>
      </c>
      <c r="C6215" s="77" t="inlineStr">
        <is>
          <t>Alakazam baseSpDefense</t>
        </is>
      </c>
      <c r="D6215" s="77" t="n">
        <v>10</v>
      </c>
      <c r="E6215" s="77" t="n">
        <v>95</v>
      </c>
      <c r="F6215" s="77" t="inlineStr">
        <is>
          <t>Differs from upstream baseline</t>
        </is>
      </c>
      <c r="G6215" s="77" t="inlineStr">
        <is>
          <t>species_info/gen_*_families.h</t>
        </is>
      </c>
    </row>
    <row r="6216">
      <c r="A6216" s="32" t="inlineStr">
        <is>
          <t>2026-10-05</t>
        </is>
      </c>
      <c r="B6216" s="32" t="inlineStr">
        <is>
          <t>Pokemon Stats</t>
        </is>
      </c>
      <c r="C6216" s="32" t="inlineStr">
        <is>
          <t>Alomomola baseAttack</t>
        </is>
      </c>
      <c r="D6216" s="32" t="n">
        <v>75</v>
      </c>
      <c r="E6216" s="32" t="n">
        <v>86</v>
      </c>
      <c r="F6216" s="32" t="inlineStr">
        <is>
          <t>Differs from upstream baseline</t>
        </is>
      </c>
      <c r="G6216" s="32" t="inlineStr">
        <is>
          <t>species_info/gen_*_families.h</t>
        </is>
      </c>
    </row>
    <row r="6217">
      <c r="A6217" s="77" t="inlineStr">
        <is>
          <t>2026-10-05</t>
        </is>
      </c>
      <c r="B6217" s="77" t="inlineStr">
        <is>
          <t>Pokemon Stats</t>
        </is>
      </c>
      <c r="C6217" s="77" t="inlineStr">
        <is>
          <t>Alomomola baseDefense</t>
        </is>
      </c>
      <c r="D6217" s="77" t="n">
        <v>80</v>
      </c>
      <c r="E6217" s="77" t="n">
        <v>81</v>
      </c>
      <c r="F6217" s="77" t="inlineStr">
        <is>
          <t>Differs from upstream baseline</t>
        </is>
      </c>
      <c r="G6217" s="77" t="inlineStr">
        <is>
          <t>species_info/gen_*_families.h</t>
        </is>
      </c>
    </row>
    <row r="6218">
      <c r="A6218" s="32" t="inlineStr">
        <is>
          <t>2026-10-05</t>
        </is>
      </c>
      <c r="B6218" s="32" t="inlineStr">
        <is>
          <t>Pokemon Stats</t>
        </is>
      </c>
      <c r="C6218" s="32" t="inlineStr">
        <is>
          <t>Alomomola baseSpDefense</t>
        </is>
      </c>
      <c r="D6218" s="32" t="n">
        <v>45</v>
      </c>
      <c r="E6218" s="32" t="n">
        <v>55</v>
      </c>
      <c r="F6218" s="32" t="inlineStr">
        <is>
          <t>Differs from upstream baseline</t>
        </is>
      </c>
      <c r="G6218" s="32" t="inlineStr">
        <is>
          <t>species_info/gen_*_families.h</t>
        </is>
      </c>
    </row>
    <row r="6219">
      <c r="A6219" s="77" t="inlineStr">
        <is>
          <t>2026-10-05</t>
        </is>
      </c>
      <c r="B6219" s="77" t="inlineStr">
        <is>
          <t>Pokemon Stats</t>
        </is>
      </c>
      <c r="C6219" s="77" t="inlineStr">
        <is>
          <t>Alomomola baseSpeed</t>
        </is>
      </c>
      <c r="D6219" s="77" t="n">
        <v>65</v>
      </c>
      <c r="E6219" s="77" t="n">
        <v>78</v>
      </c>
      <c r="F6219" s="77" t="inlineStr">
        <is>
          <t>Differs from upstream baseline</t>
        </is>
      </c>
      <c r="G6219" s="77" t="inlineStr">
        <is>
          <t>species_info/gen_*_families.h</t>
        </is>
      </c>
    </row>
    <row r="6220">
      <c r="A6220" s="32" t="inlineStr">
        <is>
          <t>2026-10-05</t>
        </is>
      </c>
      <c r="B6220" s="32" t="inlineStr">
        <is>
          <t>Pokemon Stats</t>
        </is>
      </c>
      <c r="C6220" s="32" t="inlineStr">
        <is>
          <t>Altaria baseAttack</t>
        </is>
      </c>
      <c r="D6220" s="32" t="n">
        <v>70</v>
      </c>
      <c r="E6220" s="32" t="n">
        <v>80</v>
      </c>
      <c r="F6220" s="32" t="inlineStr">
        <is>
          <t>Differs from upstream baseline</t>
        </is>
      </c>
      <c r="G6220" s="32" t="inlineStr">
        <is>
          <t>species_info/gen_*_families.h</t>
        </is>
      </c>
    </row>
    <row r="6221">
      <c r="A6221" s="77" t="inlineStr">
        <is>
          <t>2026-10-05</t>
        </is>
      </c>
      <c r="B6221" s="77" t="inlineStr">
        <is>
          <t>Pokemon Stats</t>
        </is>
      </c>
      <c r="C6221" s="77" t="inlineStr">
        <is>
          <t>Altaria baseSpAttack</t>
        </is>
      </c>
      <c r="D6221" s="77" t="n">
        <v>70</v>
      </c>
      <c r="E6221" s="77" t="n">
        <v>80</v>
      </c>
      <c r="F6221" s="77" t="inlineStr">
        <is>
          <t>Differs from upstream baseline</t>
        </is>
      </c>
      <c r="G6221" s="77" t="inlineStr">
        <is>
          <t>species_info/gen_*_families.h</t>
        </is>
      </c>
    </row>
    <row r="6222">
      <c r="A6222" s="32" t="inlineStr">
        <is>
          <t>2026-10-05</t>
        </is>
      </c>
      <c r="B6222" s="32" t="inlineStr">
        <is>
          <t>Abilities</t>
        </is>
      </c>
      <c r="C6222" s="32" t="inlineStr">
        <is>
          <t>Altaria abilities</t>
        </is>
      </c>
      <c r="D6222" s="32" t="inlineStr">
        <is>
          <t>Natural Cure / Cloud Nine</t>
        </is>
      </c>
      <c r="E6222" s="32" t="inlineStr">
        <is>
          <t>Serene Grace / Cloud Nine</t>
        </is>
      </c>
      <c r="F6222" s="32" t="inlineStr">
        <is>
          <t>Differs from upstream baseline</t>
        </is>
      </c>
      <c r="G6222" s="32" t="inlineStr">
        <is>
          <t>species_info/gen_*_families.h</t>
        </is>
      </c>
    </row>
    <row r="6223">
      <c r="A6223" s="77" t="inlineStr">
        <is>
          <t>2026-10-05</t>
        </is>
      </c>
      <c r="B6223" s="77" t="inlineStr">
        <is>
          <t>Pokemon Stats</t>
        </is>
      </c>
      <c r="C6223" s="77" t="inlineStr">
        <is>
          <t>Altaria baseAttack</t>
        </is>
      </c>
      <c r="D6223" s="77" t="n">
        <v>110</v>
      </c>
      <c r="E6223" s="77" t="n">
        <v>120</v>
      </c>
      <c r="F6223" s="77" t="inlineStr">
        <is>
          <t>Differs from upstream baseline</t>
        </is>
      </c>
      <c r="G6223" s="77" t="inlineStr">
        <is>
          <t>species_info/gen_*_families.h</t>
        </is>
      </c>
    </row>
    <row r="6224">
      <c r="A6224" s="32" t="inlineStr">
        <is>
          <t>2026-10-05</t>
        </is>
      </c>
      <c r="B6224" s="32" t="inlineStr">
        <is>
          <t>Pokemon Stats</t>
        </is>
      </c>
      <c r="C6224" s="32" t="inlineStr">
        <is>
          <t>Altaria baseSpAttack</t>
        </is>
      </c>
      <c r="D6224" s="32" t="n">
        <v>110</v>
      </c>
      <c r="E6224" s="32" t="n">
        <v>120</v>
      </c>
      <c r="F6224" s="32" t="inlineStr">
        <is>
          <t>Differs from upstream baseline</t>
        </is>
      </c>
      <c r="G6224" s="32" t="inlineStr">
        <is>
          <t>species_info/gen_*_families.h</t>
        </is>
      </c>
    </row>
    <row r="6225">
      <c r="A6225" s="77" t="inlineStr">
        <is>
          <t>2026-10-05</t>
        </is>
      </c>
      <c r="B6225" s="77" t="inlineStr">
        <is>
          <t>Abilities</t>
        </is>
      </c>
      <c r="C6225" s="77" t="inlineStr">
        <is>
          <t>Amaura abilities</t>
        </is>
      </c>
      <c r="D6225" s="77" t="inlineStr">
        <is>
          <t>Refrigerate / Snow Warning</t>
        </is>
      </c>
      <c r="E6225" s="77" t="inlineStr">
        <is>
          <t>Refrigerate / Thick Fat</t>
        </is>
      </c>
      <c r="F6225" s="77" t="inlineStr">
        <is>
          <t>Differs from upstream baseline</t>
        </is>
      </c>
      <c r="G6225" s="77" t="inlineStr">
        <is>
          <t>species_info/gen_*_families.h</t>
        </is>
      </c>
    </row>
    <row r="6226">
      <c r="A6226" s="32" t="inlineStr">
        <is>
          <t>2026-10-05</t>
        </is>
      </c>
      <c r="B6226" s="32" t="inlineStr">
        <is>
          <t>Abilities</t>
        </is>
      </c>
      <c r="C6226" s="32" t="inlineStr">
        <is>
          <t>Ambipom abilities</t>
        </is>
      </c>
      <c r="D6226" s="32" t="inlineStr">
        <is>
          <t>Technician / Pickup / Skill Link</t>
        </is>
      </c>
      <c r="E6226" s="32" t="inlineStr">
        <is>
          <t>Technician / Technician / Skill Link</t>
        </is>
      </c>
      <c r="F6226" s="32" t="inlineStr">
        <is>
          <t>Differs from upstream baseline</t>
        </is>
      </c>
      <c r="G6226" s="32" t="inlineStr">
        <is>
          <t>species_info/gen_*_families.h</t>
        </is>
      </c>
    </row>
    <row r="6227">
      <c r="A6227" s="77" t="inlineStr">
        <is>
          <t>2026-10-05</t>
        </is>
      </c>
      <c r="B6227" s="77" t="inlineStr">
        <is>
          <t>Pokemon Stats</t>
        </is>
      </c>
      <c r="C6227" s="77" t="inlineStr">
        <is>
          <t>Amoonguss baseDefense</t>
        </is>
      </c>
      <c r="D6227" s="77" t="n">
        <v>70</v>
      </c>
      <c r="E6227" s="77" t="n">
        <v>71</v>
      </c>
      <c r="F6227" s="77" t="inlineStr">
        <is>
          <t>Differs from upstream baseline</t>
        </is>
      </c>
      <c r="G6227" s="77" t="inlineStr">
        <is>
          <t>species_info/gen_*_families.h</t>
        </is>
      </c>
    </row>
    <row r="6228">
      <c r="A6228" s="32" t="inlineStr">
        <is>
          <t>2026-10-05</t>
        </is>
      </c>
      <c r="B6228" s="32" t="inlineStr">
        <is>
          <t>Pokemon Stats</t>
        </is>
      </c>
      <c r="C6228" s="32" t="inlineStr">
        <is>
          <t>Amoonguss baseSpeed</t>
        </is>
      </c>
      <c r="D6228" s="32" t="n">
        <v>30</v>
      </c>
      <c r="E6228" s="32" t="n">
        <v>32</v>
      </c>
      <c r="F6228" s="32" t="inlineStr">
        <is>
          <t>Differs from upstream baseline</t>
        </is>
      </c>
      <c r="G6228" s="32" t="inlineStr">
        <is>
          <t>species_info/gen_*_families.h</t>
        </is>
      </c>
    </row>
    <row r="6229">
      <c r="A6229" s="77" t="inlineStr">
        <is>
          <t>2026-10-05</t>
        </is>
      </c>
      <c r="B6229" s="77" t="inlineStr">
        <is>
          <t>Pokemon Stats</t>
        </is>
      </c>
      <c r="C6229" s="77" t="inlineStr">
        <is>
          <t>Ampharos baseDefense</t>
        </is>
      </c>
      <c r="D6229" s="77" t="n">
        <v>85</v>
      </c>
      <c r="E6229" s="77" t="n">
        <v>75</v>
      </c>
      <c r="F6229" s="77" t="inlineStr">
        <is>
          <t>Differs from upstream baseline</t>
        </is>
      </c>
      <c r="G6229" s="77" t="inlineStr">
        <is>
          <t>species_info/gen_*_families.h</t>
        </is>
      </c>
    </row>
    <row r="6230">
      <c r="A6230" s="32" t="inlineStr">
        <is>
          <t>2026-10-05</t>
        </is>
      </c>
      <c r="B6230" s="32" t="inlineStr">
        <is>
          <t>Pokemon Stats</t>
        </is>
      </c>
      <c r="C6230" s="32" t="inlineStr">
        <is>
          <t>Ampharos baseSpAttack</t>
        </is>
      </c>
      <c r="D6230" s="32" t="n">
        <v>115</v>
      </c>
      <c r="E6230" s="32" t="n">
        <v>125</v>
      </c>
      <c r="F6230" s="32" t="inlineStr">
        <is>
          <t>Differs from upstream baseline</t>
        </is>
      </c>
      <c r="G6230" s="32" t="inlineStr">
        <is>
          <t>species_info/gen_*_families.h</t>
        </is>
      </c>
    </row>
    <row r="6231">
      <c r="A6231" s="77" t="inlineStr">
        <is>
          <t>2026-10-05</t>
        </is>
      </c>
      <c r="B6231" s="77" t="inlineStr">
        <is>
          <t>Abilities</t>
        </is>
      </c>
      <c r="C6231" s="77" t="inlineStr">
        <is>
          <t>Ampharos abilities</t>
        </is>
      </c>
      <c r="D6231" s="77" t="inlineStr">
        <is>
          <t>Static / Plus</t>
        </is>
      </c>
      <c r="E6231" s="77" t="inlineStr">
        <is>
          <t>No Guard / Plus</t>
        </is>
      </c>
      <c r="F6231" s="77" t="inlineStr">
        <is>
          <t>Differs from upstream baseline</t>
        </is>
      </c>
      <c r="G6231" s="77" t="inlineStr">
        <is>
          <t>species_info/gen_*_families.h</t>
        </is>
      </c>
    </row>
    <row r="6232">
      <c r="A6232" s="32" t="inlineStr">
        <is>
          <t>2026-10-05</t>
        </is>
      </c>
      <c r="B6232" s="32" t="inlineStr">
        <is>
          <t>Pokemon Stats</t>
        </is>
      </c>
      <c r="C6232" s="32" t="inlineStr">
        <is>
          <t>Ampharos baseDefense</t>
        </is>
      </c>
      <c r="D6232" s="32" t="n">
        <v>20</v>
      </c>
      <c r="E6232" s="32" t="n">
        <v>95</v>
      </c>
      <c r="F6232" s="32" t="inlineStr">
        <is>
          <t>Differs from upstream baseline</t>
        </is>
      </c>
      <c r="G6232" s="32" t="inlineStr">
        <is>
          <t>species_info/gen_*_families.h</t>
        </is>
      </c>
    </row>
    <row r="6233">
      <c r="A6233" s="77" t="inlineStr">
        <is>
          <t>2026-10-05</t>
        </is>
      </c>
      <c r="B6233" s="77" t="inlineStr">
        <is>
          <t>Pokemon Stats</t>
        </is>
      </c>
      <c r="C6233" s="77" t="inlineStr">
        <is>
          <t>Ampharos baseSpAttack</t>
        </is>
      </c>
      <c r="D6233" s="77" t="n">
        <v>165</v>
      </c>
      <c r="E6233" s="77" t="n">
        <v>175</v>
      </c>
      <c r="F6233" s="77" t="inlineStr">
        <is>
          <t>Differs from upstream baseline</t>
        </is>
      </c>
      <c r="G6233" s="77" t="inlineStr">
        <is>
          <t>species_info/gen_*_families.h</t>
        </is>
      </c>
    </row>
    <row r="6234">
      <c r="A6234" s="32" t="inlineStr">
        <is>
          <t>2026-10-05</t>
        </is>
      </c>
      <c r="B6234" s="32" t="inlineStr">
        <is>
          <t>Pokemon Stats</t>
        </is>
      </c>
      <c r="C6234" s="32" t="inlineStr">
        <is>
          <t>Annihilape baseAttack</t>
        </is>
      </c>
      <c r="D6234" s="32" t="n">
        <v>115</v>
      </c>
      <c r="E6234" s="32" t="n">
        <v>126</v>
      </c>
      <c r="F6234" s="32" t="inlineStr">
        <is>
          <t>Differs from upstream baseline</t>
        </is>
      </c>
      <c r="G6234" s="32" t="inlineStr">
        <is>
          <t>species_info/gen_*_families.h</t>
        </is>
      </c>
    </row>
    <row r="6235">
      <c r="A6235" s="77" t="inlineStr">
        <is>
          <t>2026-10-05</t>
        </is>
      </c>
      <c r="B6235" s="77" t="inlineStr">
        <is>
          <t>Pokemon Stats</t>
        </is>
      </c>
      <c r="C6235" s="77" t="inlineStr">
        <is>
          <t>Annihilape baseSpAttack</t>
        </is>
      </c>
      <c r="D6235" s="77" t="n">
        <v>50</v>
      </c>
      <c r="E6235" s="77" t="n">
        <v>30</v>
      </c>
      <c r="F6235" s="77" t="inlineStr">
        <is>
          <t>Differs from upstream baseline</t>
        </is>
      </c>
      <c r="G6235" s="77" t="inlineStr">
        <is>
          <t>species_info/gen_*_families.h</t>
        </is>
      </c>
    </row>
    <row r="6236">
      <c r="A6236" s="32" t="inlineStr">
        <is>
          <t>2026-10-05</t>
        </is>
      </c>
      <c r="B6236" s="32" t="inlineStr">
        <is>
          <t>Pokemon Stats</t>
        </is>
      </c>
      <c r="C6236" s="32" t="inlineStr">
        <is>
          <t>Annihilape baseSpeed</t>
        </is>
      </c>
      <c r="D6236" s="32" t="n">
        <v>90</v>
      </c>
      <c r="E6236" s="32" t="n">
        <v>99</v>
      </c>
      <c r="F6236" s="32" t="inlineStr">
        <is>
          <t>Differs from upstream baseline</t>
        </is>
      </c>
      <c r="G6236" s="32" t="inlineStr">
        <is>
          <t>species_info/gen_*_families.h</t>
        </is>
      </c>
    </row>
    <row r="6237">
      <c r="A6237" s="77" t="inlineStr">
        <is>
          <t>2026-10-05</t>
        </is>
      </c>
      <c r="B6237" s="77" t="inlineStr">
        <is>
          <t>Abilities</t>
        </is>
      </c>
      <c r="C6237" s="77" t="inlineStr">
        <is>
          <t>Anorith abilities</t>
        </is>
      </c>
      <c r="D6237" s="77" t="inlineStr">
        <is>
          <t>Battle Armor / Swift Swim</t>
        </is>
      </c>
      <c r="E6237" s="77" t="inlineStr">
        <is>
          <t>Swift Swim / Battle Armor / Swift Swim</t>
        </is>
      </c>
      <c r="F6237" s="77" t="inlineStr">
        <is>
          <t>Differs from upstream baseline</t>
        </is>
      </c>
      <c r="G6237" s="77" t="inlineStr">
        <is>
          <t>species_info/gen_*_families.h</t>
        </is>
      </c>
    </row>
    <row r="6238">
      <c r="A6238" s="32" t="inlineStr">
        <is>
          <t>2026-10-05</t>
        </is>
      </c>
      <c r="B6238" s="32" t="inlineStr">
        <is>
          <t>Abilities</t>
        </is>
      </c>
      <c r="C6238" s="32" t="inlineStr">
        <is>
          <t>Arbok abilities</t>
        </is>
      </c>
      <c r="D6238" s="32" t="inlineStr">
        <is>
          <t>Intimidate / Shed Skin / Unnerve</t>
        </is>
      </c>
      <c r="E6238" s="32" t="inlineStr">
        <is>
          <t>Intimidate / Intimidate / Unnerve</t>
        </is>
      </c>
      <c r="F6238" s="32" t="inlineStr">
        <is>
          <t>Differs from upstream baseline</t>
        </is>
      </c>
      <c r="G6238" s="32" t="inlineStr">
        <is>
          <t>species_info/gen_*_families.h</t>
        </is>
      </c>
    </row>
    <row r="6239">
      <c r="A6239" s="77" t="inlineStr">
        <is>
          <t>2026-10-05</t>
        </is>
      </c>
      <c r="B6239" s="77" t="inlineStr">
        <is>
          <t>Abilities</t>
        </is>
      </c>
      <c r="C6239" s="77" t="inlineStr">
        <is>
          <t>Arcanine abilities</t>
        </is>
      </c>
      <c r="D6239" s="77" t="inlineStr">
        <is>
          <t>Intimidate / Flash Fire / Justified</t>
        </is>
      </c>
      <c r="E6239" s="77" t="inlineStr">
        <is>
          <t>Intimidate / Intimidate / Justified</t>
        </is>
      </c>
      <c r="F6239" s="77" t="inlineStr">
        <is>
          <t>Differs from upstream baseline</t>
        </is>
      </c>
      <c r="G6239" s="77" t="inlineStr">
        <is>
          <t>species_info/gen_*_families.h</t>
        </is>
      </c>
    </row>
    <row r="6240">
      <c r="A6240" s="32" t="inlineStr">
        <is>
          <t>2026-10-05</t>
        </is>
      </c>
      <c r="B6240" s="32" t="inlineStr">
        <is>
          <t>Pokemon Stats</t>
        </is>
      </c>
      <c r="C6240" s="32" t="inlineStr">
        <is>
          <t>Archeops baseHP</t>
        </is>
      </c>
      <c r="D6240" s="32" t="n">
        <v>75</v>
      </c>
      <c r="E6240" s="32" t="n">
        <v>85</v>
      </c>
      <c r="F6240" s="32" t="inlineStr">
        <is>
          <t>Differs from upstream baseline</t>
        </is>
      </c>
      <c r="G6240" s="32" t="inlineStr">
        <is>
          <t>species_info/gen_*_families.h</t>
        </is>
      </c>
    </row>
    <row r="6241">
      <c r="A6241" s="77" t="inlineStr">
        <is>
          <t>2026-10-05</t>
        </is>
      </c>
      <c r="B6241" s="77" t="inlineStr">
        <is>
          <t>Pokemon Stats</t>
        </is>
      </c>
      <c r="C6241" s="77" t="inlineStr">
        <is>
          <t>Archeops baseAttack</t>
        </is>
      </c>
      <c r="D6241" s="77" t="n">
        <v>140</v>
      </c>
      <c r="E6241" s="77" t="n">
        <v>130</v>
      </c>
      <c r="F6241" s="77" t="inlineStr">
        <is>
          <t>Differs from upstream baseline</t>
        </is>
      </c>
      <c r="G6241" s="77" t="inlineStr">
        <is>
          <t>species_info/gen_*_families.h</t>
        </is>
      </c>
    </row>
    <row r="6242">
      <c r="A6242" s="32" t="inlineStr">
        <is>
          <t>2026-10-05</t>
        </is>
      </c>
      <c r="B6242" s="32" t="inlineStr">
        <is>
          <t>Abilities</t>
        </is>
      </c>
      <c r="C6242" s="32" t="inlineStr">
        <is>
          <t>Archeops abilities</t>
        </is>
      </c>
      <c r="D6242" s="32" t="inlineStr">
        <is>
          <t>Defeatist</t>
        </is>
      </c>
      <c r="E6242" s="32" t="inlineStr">
        <is>
          <t>Defeatist / Unburden / Early Bird</t>
        </is>
      </c>
      <c r="F6242" s="32" t="inlineStr">
        <is>
          <t>Differs from upstream baseline</t>
        </is>
      </c>
      <c r="G6242" s="32" t="inlineStr">
        <is>
          <t>species_info/gen_*_families.h</t>
        </is>
      </c>
    </row>
    <row r="6243">
      <c r="A6243" s="77" t="inlineStr">
        <is>
          <t>2026-10-05</t>
        </is>
      </c>
      <c r="B6243" s="77" t="inlineStr">
        <is>
          <t>Pokemon Stats</t>
        </is>
      </c>
      <c r="C6243" s="77" t="inlineStr">
        <is>
          <t>Ariados baseAttack</t>
        </is>
      </c>
      <c r="D6243" s="77" t="n">
        <v>90</v>
      </c>
      <c r="E6243" s="77" t="n">
        <v>95</v>
      </c>
      <c r="F6243" s="77" t="inlineStr">
        <is>
          <t>Differs from upstream baseline</t>
        </is>
      </c>
      <c r="G6243" s="77" t="inlineStr">
        <is>
          <t>species_info/gen_*_families.h</t>
        </is>
      </c>
    </row>
    <row r="6244">
      <c r="A6244" s="32" t="inlineStr">
        <is>
          <t>2026-10-05</t>
        </is>
      </c>
      <c r="B6244" s="32" t="inlineStr">
        <is>
          <t>Pokemon Stats</t>
        </is>
      </c>
      <c r="C6244" s="32" t="inlineStr">
        <is>
          <t>Ariados baseDefense</t>
        </is>
      </c>
      <c r="D6244" s="32" t="n">
        <v>70</v>
      </c>
      <c r="E6244" s="32" t="n">
        <v>80</v>
      </c>
      <c r="F6244" s="32" t="inlineStr">
        <is>
          <t>Differs from upstream baseline</t>
        </is>
      </c>
      <c r="G6244" s="32" t="inlineStr">
        <is>
          <t>species_info/gen_*_families.h</t>
        </is>
      </c>
    </row>
    <row r="6245">
      <c r="A6245" s="77" t="inlineStr">
        <is>
          <t>2026-10-05</t>
        </is>
      </c>
      <c r="B6245" s="77" t="inlineStr">
        <is>
          <t>Pokemon Stats</t>
        </is>
      </c>
      <c r="C6245" s="77" t="inlineStr">
        <is>
          <t>Ariados baseSpDefense</t>
        </is>
      </c>
      <c r="D6245" s="77" t="n">
        <v>70</v>
      </c>
      <c r="E6245" s="77" t="n">
        <v>80</v>
      </c>
      <c r="F6245" s="77" t="inlineStr">
        <is>
          <t>Differs from upstream baseline</t>
        </is>
      </c>
      <c r="G6245" s="77" t="inlineStr">
        <is>
          <t>species_info/gen_*_families.h</t>
        </is>
      </c>
    </row>
    <row r="6246">
      <c r="A6246" s="32" t="inlineStr">
        <is>
          <t>2026-10-05</t>
        </is>
      </c>
      <c r="B6246" s="32" t="inlineStr">
        <is>
          <t>Pokemon Stats</t>
        </is>
      </c>
      <c r="C6246" s="32" t="inlineStr">
        <is>
          <t>Ariados baseSpeed</t>
        </is>
      </c>
      <c r="D6246" s="32" t="n">
        <v>40</v>
      </c>
      <c r="E6246" s="32" t="n">
        <v>70</v>
      </c>
      <c r="F6246" s="32" t="inlineStr">
        <is>
          <t>Differs from upstream baseline</t>
        </is>
      </c>
      <c r="G6246" s="32" t="inlineStr">
        <is>
          <t>species_info/gen_*_families.h</t>
        </is>
      </c>
    </row>
    <row r="6247">
      <c r="A6247" s="77" t="inlineStr">
        <is>
          <t>2026-10-05</t>
        </is>
      </c>
      <c r="B6247" s="77" t="inlineStr">
        <is>
          <t>Abilities</t>
        </is>
      </c>
      <c r="C6247" s="77" t="inlineStr">
        <is>
          <t>Ariados abilities</t>
        </is>
      </c>
      <c r="D6247" s="77" t="inlineStr">
        <is>
          <t>Swarm / Insomnia / Sniper</t>
        </is>
      </c>
      <c r="E6247" s="77" t="inlineStr">
        <is>
          <t>Intimidate / Insomnia / Sniper</t>
        </is>
      </c>
      <c r="F6247" s="77" t="inlineStr">
        <is>
          <t>Differs from upstream baseline</t>
        </is>
      </c>
      <c r="G6247" s="77" t="inlineStr">
        <is>
          <t>species_info/gen_*_families.h</t>
        </is>
      </c>
    </row>
    <row r="6248">
      <c r="A6248" s="32" t="inlineStr">
        <is>
          <t>2026-10-05</t>
        </is>
      </c>
      <c r="B6248" s="32" t="inlineStr">
        <is>
          <t>Abilities</t>
        </is>
      </c>
      <c r="C6248" s="32" t="inlineStr">
        <is>
          <t>Armaldo abilities</t>
        </is>
      </c>
      <c r="D6248" s="32" t="inlineStr">
        <is>
          <t>Battle Armor / Swift Swim</t>
        </is>
      </c>
      <c r="E6248" s="32" t="inlineStr">
        <is>
          <t>Swift Swim / Battle Armor / Swift Swim</t>
        </is>
      </c>
      <c r="F6248" s="32" t="inlineStr">
        <is>
          <t>Differs from upstream baseline</t>
        </is>
      </c>
      <c r="G6248" s="32" t="inlineStr">
        <is>
          <t>species_info/gen_*_families.h</t>
        </is>
      </c>
    </row>
    <row r="6249">
      <c r="A6249" s="77" t="inlineStr">
        <is>
          <t>2026-10-05</t>
        </is>
      </c>
      <c r="B6249" s="77" t="inlineStr">
        <is>
          <t>Pokemon Stats</t>
        </is>
      </c>
      <c r="C6249" s="77" t="inlineStr">
        <is>
          <t>Aromatisse baseHP</t>
        </is>
      </c>
      <c r="D6249" s="77" t="n">
        <v>101</v>
      </c>
      <c r="E6249" s="77" t="n">
        <v>111</v>
      </c>
      <c r="F6249" s="77" t="inlineStr">
        <is>
          <t>Differs from upstream baseline</t>
        </is>
      </c>
      <c r="G6249" s="77" t="inlineStr">
        <is>
          <t>species_info/gen_*_families.h</t>
        </is>
      </c>
    </row>
    <row r="6250">
      <c r="A6250" s="32" t="inlineStr">
        <is>
          <t>2026-10-05</t>
        </is>
      </c>
      <c r="B6250" s="32" t="inlineStr">
        <is>
          <t>Pokemon Stats</t>
        </is>
      </c>
      <c r="C6250" s="32" t="inlineStr">
        <is>
          <t>Aromatisse baseDefense</t>
        </is>
      </c>
      <c r="D6250" s="32" t="n">
        <v>72</v>
      </c>
      <c r="E6250" s="32" t="n">
        <v>73</v>
      </c>
      <c r="F6250" s="32" t="inlineStr">
        <is>
          <t>Differs from upstream baseline</t>
        </is>
      </c>
      <c r="G6250" s="32" t="inlineStr">
        <is>
          <t>species_info/gen_*_families.h</t>
        </is>
      </c>
    </row>
    <row r="6251">
      <c r="A6251" s="77" t="inlineStr">
        <is>
          <t>2026-10-05</t>
        </is>
      </c>
      <c r="B6251" s="77" t="inlineStr">
        <is>
          <t>Pokemon Stats</t>
        </is>
      </c>
      <c r="C6251" s="77" t="inlineStr">
        <is>
          <t>Aromatisse baseSpAttack</t>
        </is>
      </c>
      <c r="D6251" s="77" t="n">
        <v>99</v>
      </c>
      <c r="E6251" s="77" t="n">
        <v>109</v>
      </c>
      <c r="F6251" s="77" t="inlineStr">
        <is>
          <t>Differs from upstream baseline</t>
        </is>
      </c>
      <c r="G6251" s="77" t="inlineStr">
        <is>
          <t>species_info/gen_*_families.h</t>
        </is>
      </c>
    </row>
    <row r="6252">
      <c r="A6252" s="32" t="inlineStr">
        <is>
          <t>2026-10-05</t>
        </is>
      </c>
      <c r="B6252" s="32" t="inlineStr">
        <is>
          <t>Pokemon Stats</t>
        </is>
      </c>
      <c r="C6252" s="32" t="inlineStr">
        <is>
          <t>Aromatisse baseSpeed</t>
        </is>
      </c>
      <c r="D6252" s="32" t="n">
        <v>29</v>
      </c>
      <c r="E6252" s="32" t="n">
        <v>33</v>
      </c>
      <c r="F6252" s="32" t="inlineStr">
        <is>
          <t>Differs from upstream baseline</t>
        </is>
      </c>
      <c r="G6252" s="32" t="inlineStr">
        <is>
          <t>species_info/gen_*_families.h</t>
        </is>
      </c>
    </row>
    <row r="6253">
      <c r="A6253" s="77" t="inlineStr">
        <is>
          <t>2026-10-05</t>
        </is>
      </c>
      <c r="B6253" s="77" t="inlineStr">
        <is>
          <t>Abilities</t>
        </is>
      </c>
      <c r="C6253" s="77" t="inlineStr">
        <is>
          <t>Aromatisse abilities</t>
        </is>
      </c>
      <c r="D6253" s="77" t="inlineStr">
        <is>
          <t>Healer / Aroma Veil</t>
        </is>
      </c>
      <c r="E6253" s="77" t="inlineStr">
        <is>
          <t>Healer / Aroma Veil / Regenerator</t>
        </is>
      </c>
      <c r="F6253" s="77" t="inlineStr">
        <is>
          <t>Differs from upstream baseline</t>
        </is>
      </c>
      <c r="G6253" s="77" t="inlineStr">
        <is>
          <t>species_info/gen_*_families.h</t>
        </is>
      </c>
    </row>
    <row r="6254">
      <c r="A6254" s="32" t="inlineStr">
        <is>
          <t>2026-10-05</t>
        </is>
      </c>
      <c r="B6254" s="32" t="inlineStr">
        <is>
          <t>Pokemon Stats</t>
        </is>
      </c>
      <c r="C6254" s="32" t="inlineStr">
        <is>
          <t>Aron baseDefense</t>
        </is>
      </c>
      <c r="D6254" s="32" t="n">
        <v>100</v>
      </c>
      <c r="E6254" s="32" t="n">
        <v>120</v>
      </c>
      <c r="F6254" s="32" t="inlineStr">
        <is>
          <t>Differs from upstream baseline</t>
        </is>
      </c>
      <c r="G6254" s="32" t="inlineStr">
        <is>
          <t>species_info/gen_*_families.h</t>
        </is>
      </c>
    </row>
    <row r="6255">
      <c r="A6255" s="77" t="inlineStr">
        <is>
          <t>2026-10-05</t>
        </is>
      </c>
      <c r="B6255" s="77" t="inlineStr">
        <is>
          <t>Abilities</t>
        </is>
      </c>
      <c r="C6255" s="77" t="inlineStr">
        <is>
          <t>Aron abilities</t>
        </is>
      </c>
      <c r="D6255" s="77" t="inlineStr">
        <is>
          <t>Sturdy / Rock Head / Heavy Metal</t>
        </is>
      </c>
      <c r="E6255" s="77" t="inlineStr">
        <is>
          <t>Rock Head / Rock Head / Heavy Metal</t>
        </is>
      </c>
      <c r="F6255" s="77" t="inlineStr">
        <is>
          <t>Differs from upstream baseline</t>
        </is>
      </c>
      <c r="G6255" s="77" t="inlineStr">
        <is>
          <t>species_info/gen_*_families.h</t>
        </is>
      </c>
    </row>
    <row r="6256">
      <c r="A6256" s="32" t="inlineStr">
        <is>
          <t>2026-10-05</t>
        </is>
      </c>
      <c r="B6256" s="32" t="inlineStr">
        <is>
          <t>Pokemon Stats</t>
        </is>
      </c>
      <c r="C6256" s="32" t="inlineStr">
        <is>
          <t>Articuno baseSpAttack</t>
        </is>
      </c>
      <c r="D6256" s="32" t="n">
        <v>95</v>
      </c>
      <c r="E6256" s="32" t="n">
        <v>125</v>
      </c>
      <c r="F6256" s="32" t="inlineStr">
        <is>
          <t>Differs from upstream baseline</t>
        </is>
      </c>
      <c r="G6256" s="32" t="inlineStr">
        <is>
          <t>species_info/gen_*_families.h</t>
        </is>
      </c>
    </row>
    <row r="6257">
      <c r="A6257" s="77" t="inlineStr">
        <is>
          <t>2026-10-05</t>
        </is>
      </c>
      <c r="B6257" s="77" t="inlineStr">
        <is>
          <t>Pokemon Stats</t>
        </is>
      </c>
      <c r="C6257" s="77" t="inlineStr">
        <is>
          <t>Articuno baseSpDefense</t>
        </is>
      </c>
      <c r="D6257" s="77" t="n">
        <v>125</v>
      </c>
      <c r="E6257" s="77" t="n">
        <v>115</v>
      </c>
      <c r="F6257" s="77" t="inlineStr">
        <is>
          <t>Differs from upstream baseline</t>
        </is>
      </c>
      <c r="G6257" s="77" t="inlineStr">
        <is>
          <t>species_info/gen_*_families.h</t>
        </is>
      </c>
    </row>
    <row r="6258">
      <c r="A6258" s="32" t="inlineStr">
        <is>
          <t>2026-10-05</t>
        </is>
      </c>
      <c r="B6258" s="32" t="inlineStr">
        <is>
          <t>Abilities</t>
        </is>
      </c>
      <c r="C6258" s="32" t="inlineStr">
        <is>
          <t>Articuno abilities</t>
        </is>
      </c>
      <c r="D6258" s="32" t="inlineStr">
        <is>
          <t>Pressure / Snow Cloak</t>
        </is>
      </c>
      <c r="E6258" s="32" t="inlineStr">
        <is>
          <t>Snow Cloak / Snow Cloak / Snow Cloak</t>
        </is>
      </c>
      <c r="F6258" s="32" t="inlineStr">
        <is>
          <t>Differs from upstream baseline</t>
        </is>
      </c>
      <c r="G6258" s="32" t="inlineStr">
        <is>
          <t>species_info/gen_*_families.h</t>
        </is>
      </c>
    </row>
    <row r="6259">
      <c r="A6259" s="77" t="inlineStr">
        <is>
          <t>2026-10-05</t>
        </is>
      </c>
      <c r="B6259" s="77" t="inlineStr">
        <is>
          <t>Pokemon Stats</t>
        </is>
      </c>
      <c r="C6259" s="77" t="inlineStr">
        <is>
          <t>Audino baseAttack</t>
        </is>
      </c>
      <c r="D6259" s="77" t="n">
        <v>60</v>
      </c>
      <c r="E6259" s="77" t="n">
        <v>80</v>
      </c>
      <c r="F6259" s="77" t="inlineStr">
        <is>
          <t>Differs from upstream baseline</t>
        </is>
      </c>
      <c r="G6259" s="77" t="inlineStr">
        <is>
          <t>species_info/gen_*_families.h</t>
        </is>
      </c>
    </row>
    <row r="6260">
      <c r="A6260" s="32" t="inlineStr">
        <is>
          <t>2026-10-05</t>
        </is>
      </c>
      <c r="B6260" s="32" t="inlineStr">
        <is>
          <t>Pokemon Stats</t>
        </is>
      </c>
      <c r="C6260" s="32" t="inlineStr">
        <is>
          <t>Audino baseDefense</t>
        </is>
      </c>
      <c r="D6260" s="32" t="n">
        <v>86</v>
      </c>
      <c r="E6260" s="32" t="n">
        <v>101</v>
      </c>
      <c r="F6260" s="32" t="inlineStr">
        <is>
          <t>Differs from upstream baseline</t>
        </is>
      </c>
      <c r="G6260" s="32" t="inlineStr">
        <is>
          <t>species_info/gen_*_families.h</t>
        </is>
      </c>
    </row>
    <row r="6261">
      <c r="A6261" s="77" t="inlineStr">
        <is>
          <t>2026-10-05</t>
        </is>
      </c>
      <c r="B6261" s="77" t="inlineStr">
        <is>
          <t>Pokemon Stats</t>
        </is>
      </c>
      <c r="C6261" s="77" t="inlineStr">
        <is>
          <t>Audino baseSpAttack</t>
        </is>
      </c>
      <c r="D6261" s="77" t="n">
        <v>60</v>
      </c>
      <c r="E6261" s="77" t="n">
        <v>78</v>
      </c>
      <c r="F6261" s="77" t="inlineStr">
        <is>
          <t>Differs from upstream baseline</t>
        </is>
      </c>
      <c r="G6261" s="77" t="inlineStr">
        <is>
          <t>species_info/gen_*_families.h</t>
        </is>
      </c>
    </row>
    <row r="6262">
      <c r="A6262" s="32" t="inlineStr">
        <is>
          <t>2026-10-05</t>
        </is>
      </c>
      <c r="B6262" s="32" t="inlineStr">
        <is>
          <t>Pokemon Stats</t>
        </is>
      </c>
      <c r="C6262" s="32" t="inlineStr">
        <is>
          <t>Audino baseSpeed</t>
        </is>
      </c>
      <c r="D6262" s="32" t="n">
        <v>50</v>
      </c>
      <c r="E6262" s="32" t="n">
        <v>77</v>
      </c>
      <c r="F6262" s="32" t="inlineStr">
        <is>
          <t>Differs from upstream baseline</t>
        </is>
      </c>
      <c r="G6262" s="32" t="inlineStr">
        <is>
          <t>species_info/gen_*_families.h</t>
        </is>
      </c>
    </row>
    <row r="6263">
      <c r="A6263" s="77" t="inlineStr">
        <is>
          <t>2026-10-05</t>
        </is>
      </c>
      <c r="B6263" s="77" t="inlineStr">
        <is>
          <t>Abilities</t>
        </is>
      </c>
      <c r="C6263" s="77" t="inlineStr">
        <is>
          <t>Audino abilities</t>
        </is>
      </c>
      <c r="D6263" s="77" t="inlineStr">
        <is>
          <t>Healer / Regenerator / Klutz</t>
        </is>
      </c>
      <c r="E6263" s="77" t="inlineStr">
        <is>
          <t>Regenerator / Healer / Friend Guard</t>
        </is>
      </c>
      <c r="F6263" s="77" t="inlineStr">
        <is>
          <t>Differs from upstream baseline</t>
        </is>
      </c>
      <c r="G6263" s="77" t="inlineStr">
        <is>
          <t>species_info/gen_*_families.h</t>
        </is>
      </c>
    </row>
    <row r="6264">
      <c r="A6264" s="32" t="inlineStr">
        <is>
          <t>2026-10-05</t>
        </is>
      </c>
      <c r="B6264" s="32" t="inlineStr">
        <is>
          <t>Pokemon Stats</t>
        </is>
      </c>
      <c r="C6264" s="32" t="inlineStr">
        <is>
          <t>Aurorus baseHP</t>
        </is>
      </c>
      <c r="D6264" s="32" t="n">
        <v>123</v>
      </c>
      <c r="E6264" s="32" t="n">
        <v>138</v>
      </c>
      <c r="F6264" s="32" t="inlineStr">
        <is>
          <t>Differs from upstream baseline</t>
        </is>
      </c>
      <c r="G6264" s="32" t="inlineStr">
        <is>
          <t>species_info/gen_*_families.h</t>
        </is>
      </c>
    </row>
    <row r="6265">
      <c r="A6265" s="77" t="inlineStr">
        <is>
          <t>2026-10-05</t>
        </is>
      </c>
      <c r="B6265" s="77" t="inlineStr">
        <is>
          <t>Pokemon Stats</t>
        </is>
      </c>
      <c r="C6265" s="77" t="inlineStr">
        <is>
          <t>Aurorus baseDefense</t>
        </is>
      </c>
      <c r="D6265" s="77" t="n">
        <v>72</v>
      </c>
      <c r="E6265" s="77" t="n">
        <v>87</v>
      </c>
      <c r="F6265" s="77" t="inlineStr">
        <is>
          <t>Differs from upstream baseline</t>
        </is>
      </c>
      <c r="G6265" s="77" t="inlineStr">
        <is>
          <t>species_info/gen_*_families.h</t>
        </is>
      </c>
    </row>
    <row r="6266">
      <c r="A6266" s="32" t="inlineStr">
        <is>
          <t>2026-10-05</t>
        </is>
      </c>
      <c r="B6266" s="32" t="inlineStr">
        <is>
          <t>Abilities</t>
        </is>
      </c>
      <c r="C6266" s="32" t="inlineStr">
        <is>
          <t>Aurorus abilities</t>
        </is>
      </c>
      <c r="D6266" s="32" t="inlineStr">
        <is>
          <t>Refrigerate / Snow Warning</t>
        </is>
      </c>
      <c r="E6266" s="32" t="inlineStr">
        <is>
          <t>Refrigerate / Refrigerate / Filter</t>
        </is>
      </c>
      <c r="F6266" s="32" t="inlineStr">
        <is>
          <t>Differs from upstream baseline</t>
        </is>
      </c>
      <c r="G6266" s="32" t="inlineStr">
        <is>
          <t>species_info/gen_*_families.h</t>
        </is>
      </c>
    </row>
    <row r="6267">
      <c r="A6267" s="77" t="inlineStr">
        <is>
          <t>2026-10-05</t>
        </is>
      </c>
      <c r="B6267" s="77" t="inlineStr">
        <is>
          <t>Pokemon Stats</t>
        </is>
      </c>
      <c r="C6267" s="77" t="inlineStr">
        <is>
          <t>Avalugg baseAttack</t>
        </is>
      </c>
      <c r="D6267" s="77" t="n">
        <v>117</v>
      </c>
      <c r="E6267" s="77" t="n">
        <v>131</v>
      </c>
      <c r="F6267" s="77" t="inlineStr">
        <is>
          <t>Differs from upstream baseline</t>
        </is>
      </c>
      <c r="G6267" s="77" t="inlineStr">
        <is>
          <t>species_info/gen_*_families.h</t>
        </is>
      </c>
    </row>
    <row r="6268">
      <c r="A6268" s="32" t="inlineStr">
        <is>
          <t>2026-10-05</t>
        </is>
      </c>
      <c r="B6268" s="32" t="inlineStr">
        <is>
          <t>Pokemon Stats</t>
        </is>
      </c>
      <c r="C6268" s="32" t="inlineStr">
        <is>
          <t>Avalugg baseSpAttack</t>
        </is>
      </c>
      <c r="D6268" s="32" t="n">
        <v>44</v>
      </c>
      <c r="E6268" s="32" t="n">
        <v>30</v>
      </c>
      <c r="F6268" s="32" t="inlineStr">
        <is>
          <t>Differs from upstream baseline</t>
        </is>
      </c>
      <c r="G6268" s="32" t="inlineStr">
        <is>
          <t>species_info/gen_*_families.h</t>
        </is>
      </c>
    </row>
    <row r="6269">
      <c r="A6269" s="77" t="inlineStr">
        <is>
          <t>2026-10-05</t>
        </is>
      </c>
      <c r="B6269" s="77" t="inlineStr">
        <is>
          <t>Pokemon Stats</t>
        </is>
      </c>
      <c r="C6269" s="77" t="inlineStr">
        <is>
          <t>Avalugg baseSpDefense</t>
        </is>
      </c>
      <c r="D6269" s="77" t="n">
        <v>46</v>
      </c>
      <c r="E6269" s="77" t="n">
        <v>61</v>
      </c>
      <c r="F6269" s="77" t="inlineStr">
        <is>
          <t>Differs from upstream baseline</t>
        </is>
      </c>
      <c r="G6269" s="77" t="inlineStr">
        <is>
          <t>species_info/gen_*_families.h</t>
        </is>
      </c>
    </row>
    <row r="6270">
      <c r="A6270" s="32" t="inlineStr">
        <is>
          <t>2026-10-05</t>
        </is>
      </c>
      <c r="B6270" s="32" t="inlineStr">
        <is>
          <t>Pokemon Stats</t>
        </is>
      </c>
      <c r="C6270" s="32" t="inlineStr">
        <is>
          <t>Azelf baseAttack</t>
        </is>
      </c>
      <c r="D6270" s="32" t="n">
        <v>125</v>
      </c>
      <c r="E6270" s="32" t="n">
        <v>135</v>
      </c>
      <c r="F6270" s="32" t="inlineStr">
        <is>
          <t>Differs from upstream baseline</t>
        </is>
      </c>
      <c r="G6270" s="32" t="inlineStr">
        <is>
          <t>species_info/gen_*_families.h</t>
        </is>
      </c>
    </row>
    <row r="6271">
      <c r="A6271" s="77" t="inlineStr">
        <is>
          <t>2026-10-05</t>
        </is>
      </c>
      <c r="B6271" s="77" t="inlineStr">
        <is>
          <t>Pokemon Stats</t>
        </is>
      </c>
      <c r="C6271" s="77" t="inlineStr">
        <is>
          <t>Azelf baseSpAttack</t>
        </is>
      </c>
      <c r="D6271" s="77" t="n">
        <v>125</v>
      </c>
      <c r="E6271" s="77" t="n">
        <v>135</v>
      </c>
      <c r="F6271" s="77" t="inlineStr">
        <is>
          <t>Differs from upstream baseline</t>
        </is>
      </c>
      <c r="G6271" s="77" t="inlineStr">
        <is>
          <t>species_info/gen_*_families.h</t>
        </is>
      </c>
    </row>
    <row r="6272">
      <c r="A6272" s="32" t="inlineStr">
        <is>
          <t>2026-10-05</t>
        </is>
      </c>
      <c r="B6272" s="32" t="inlineStr">
        <is>
          <t>Pokemon Stats</t>
        </is>
      </c>
      <c r="C6272" s="32" t="inlineStr">
        <is>
          <t>Azumarill baseAttack</t>
        </is>
      </c>
      <c r="D6272" s="32" t="n">
        <v>50</v>
      </c>
      <c r="E6272" s="32" t="n">
        <v>60</v>
      </c>
      <c r="F6272" s="32" t="inlineStr">
        <is>
          <t>Differs from upstream baseline</t>
        </is>
      </c>
      <c r="G6272" s="32" t="inlineStr">
        <is>
          <t>species_info/gen_*_families.h</t>
        </is>
      </c>
    </row>
    <row r="6273">
      <c r="A6273" s="77" t="inlineStr">
        <is>
          <t>2026-10-05</t>
        </is>
      </c>
      <c r="B6273" s="77" t="inlineStr">
        <is>
          <t>Pokemon Stats</t>
        </is>
      </c>
      <c r="C6273" s="77" t="inlineStr">
        <is>
          <t>Azumarill baseSpAttack</t>
        </is>
      </c>
      <c r="D6273" s="77" t="n">
        <v>60</v>
      </c>
      <c r="E6273" s="77" t="n">
        <v>50</v>
      </c>
      <c r="F6273" s="77" t="inlineStr">
        <is>
          <t>Differs from upstream baseline</t>
        </is>
      </c>
      <c r="G6273" s="77" t="inlineStr">
        <is>
          <t>species_info/gen_*_families.h</t>
        </is>
      </c>
    </row>
    <row r="6274">
      <c r="A6274" s="32" t="inlineStr">
        <is>
          <t>2026-10-05</t>
        </is>
      </c>
      <c r="B6274" s="32" t="inlineStr">
        <is>
          <t>Abilities</t>
        </is>
      </c>
      <c r="C6274" s="32" t="inlineStr">
        <is>
          <t>Azumarill abilities</t>
        </is>
      </c>
      <c r="D6274" s="32" t="inlineStr">
        <is>
          <t>Thick Fat / Huge Power / Sap Sipper</t>
        </is>
      </c>
      <c r="E6274" s="32" t="inlineStr">
        <is>
          <t>Huge Power / Huge Power / Sap Sipper</t>
        </is>
      </c>
      <c r="F6274" s="32" t="inlineStr">
        <is>
          <t>Differs from upstream baseline</t>
        </is>
      </c>
      <c r="G6274" s="32" t="inlineStr">
        <is>
          <t>species_info/gen_*_families.h</t>
        </is>
      </c>
    </row>
    <row r="6275">
      <c r="A6275" s="77" t="inlineStr">
        <is>
          <t>2026-10-05</t>
        </is>
      </c>
      <c r="B6275" s="77" t="inlineStr">
        <is>
          <t>Pokemon Stats</t>
        </is>
      </c>
      <c r="C6275" s="77" t="inlineStr">
        <is>
          <t>Azurill baseAttack</t>
        </is>
      </c>
      <c r="D6275" s="77" t="n">
        <v>20</v>
      </c>
      <c r="E6275" s="77" t="n">
        <v>30</v>
      </c>
      <c r="F6275" s="77" t="inlineStr">
        <is>
          <t>Differs from upstream baseline</t>
        </is>
      </c>
      <c r="G6275" s="77" t="inlineStr">
        <is>
          <t>species_info/gen_*_families.h</t>
        </is>
      </c>
    </row>
    <row r="6276">
      <c r="A6276" s="32" t="inlineStr">
        <is>
          <t>2026-10-05</t>
        </is>
      </c>
      <c r="B6276" s="32" t="inlineStr">
        <is>
          <t>Abilities</t>
        </is>
      </c>
      <c r="C6276" s="32" t="inlineStr">
        <is>
          <t>Azurill abilities</t>
        </is>
      </c>
      <c r="D6276" s="32" t="inlineStr">
        <is>
          <t>Thick Fat / Huge Power / Sap Sipper</t>
        </is>
      </c>
      <c r="E6276" s="32" t="inlineStr">
        <is>
          <t>Huge Power / Huge Power / Sap Sipper</t>
        </is>
      </c>
      <c r="F6276" s="32" t="inlineStr">
        <is>
          <t>Differs from upstream baseline</t>
        </is>
      </c>
      <c r="G6276" s="32" t="inlineStr">
        <is>
          <t>species_info/gen_*_families.h</t>
        </is>
      </c>
    </row>
    <row r="6277">
      <c r="A6277" s="77" t="inlineStr">
        <is>
          <t>2026-10-05</t>
        </is>
      </c>
      <c r="B6277" s="77" t="inlineStr">
        <is>
          <t>Evolutions</t>
        </is>
      </c>
      <c r="C6277" s="77" t="inlineStr">
        <is>
          <t>Azurill evolution</t>
        </is>
      </c>
      <c r="D6277" s="77" t="inlineStr">
        <is>
          <t>Friendship -&gt; Marill</t>
        </is>
      </c>
      <c r="E6277" s="77" t="inlineStr">
        <is>
          <t>Lv 15 -&gt; Marill</t>
        </is>
      </c>
      <c r="F6277" s="77" t="inlineStr">
        <is>
          <t>Differs from upstream baseline</t>
        </is>
      </c>
      <c r="G6277" s="77" t="inlineStr">
        <is>
          <t>species_info/gen_*_families.h</t>
        </is>
      </c>
    </row>
    <row r="6278">
      <c r="A6278" s="32" t="inlineStr">
        <is>
          <t>2026-10-05</t>
        </is>
      </c>
      <c r="B6278" s="32" t="inlineStr">
        <is>
          <t>Abilities</t>
        </is>
      </c>
      <c r="C6278" s="32" t="inlineStr">
        <is>
          <t>Bagon abilities</t>
        </is>
      </c>
      <c r="D6278" s="32" t="inlineStr">
        <is>
          <t>Rock Head / Sheer Force</t>
        </is>
      </c>
      <c r="E6278" s="32" t="inlineStr">
        <is>
          <t>Rock Head / Rock Head / Sheer Force</t>
        </is>
      </c>
      <c r="F6278" s="32" t="inlineStr">
        <is>
          <t>Differs from upstream baseline</t>
        </is>
      </c>
      <c r="G6278" s="32" t="inlineStr">
        <is>
          <t>species_info/gen_*_families.h</t>
        </is>
      </c>
    </row>
    <row r="6279">
      <c r="A6279" s="77" t="inlineStr">
        <is>
          <t>2026-10-05</t>
        </is>
      </c>
      <c r="B6279" s="77" t="inlineStr">
        <is>
          <t>Pokemon Stats</t>
        </is>
      </c>
      <c r="C6279" s="77" t="inlineStr">
        <is>
          <t>Banette baseAttack</t>
        </is>
      </c>
      <c r="D6279" s="77" t="n">
        <v>115</v>
      </c>
      <c r="E6279" s="77" t="n">
        <v>125</v>
      </c>
      <c r="F6279" s="77" t="inlineStr">
        <is>
          <t>Differs from upstream baseline</t>
        </is>
      </c>
      <c r="G6279" s="77" t="inlineStr">
        <is>
          <t>species_info/gen_*_families.h</t>
        </is>
      </c>
    </row>
    <row r="6280">
      <c r="A6280" s="32" t="inlineStr">
        <is>
          <t>2026-10-05</t>
        </is>
      </c>
      <c r="B6280" s="32" t="inlineStr">
        <is>
          <t>Pokemon Stats</t>
        </is>
      </c>
      <c r="C6280" s="32" t="inlineStr">
        <is>
          <t>Banette baseSpeed</t>
        </is>
      </c>
      <c r="D6280" s="32" t="n">
        <v>65</v>
      </c>
      <c r="E6280" s="32" t="n">
        <v>85</v>
      </c>
      <c r="F6280" s="32" t="inlineStr">
        <is>
          <t>Differs from upstream baseline</t>
        </is>
      </c>
      <c r="G6280" s="32" t="inlineStr">
        <is>
          <t>species_info/gen_*_families.h</t>
        </is>
      </c>
    </row>
    <row r="6281">
      <c r="A6281" s="77" t="inlineStr">
        <is>
          <t>2026-10-05</t>
        </is>
      </c>
      <c r="B6281" s="77" t="inlineStr">
        <is>
          <t>Abilities</t>
        </is>
      </c>
      <c r="C6281" s="77" t="inlineStr">
        <is>
          <t>Banette abilities</t>
        </is>
      </c>
      <c r="D6281" s="77" t="inlineStr">
        <is>
          <t>Insomnia / Frisk / Cursed Body</t>
        </is>
      </c>
      <c r="E6281" s="77" t="inlineStr">
        <is>
          <t>Clear Body / Insomnia / Cursed Body</t>
        </is>
      </c>
      <c r="F6281" s="77" t="inlineStr">
        <is>
          <t>Differs from upstream baseline</t>
        </is>
      </c>
      <c r="G6281" s="77" t="inlineStr">
        <is>
          <t>species_info/gen_*_families.h</t>
        </is>
      </c>
    </row>
    <row r="6282">
      <c r="A6282" s="32" t="inlineStr">
        <is>
          <t>2026-10-05</t>
        </is>
      </c>
      <c r="B6282" s="32" t="inlineStr">
        <is>
          <t>Pokemon Stats</t>
        </is>
      </c>
      <c r="C6282" s="32" t="inlineStr">
        <is>
          <t>Banette baseAttack</t>
        </is>
      </c>
      <c r="D6282" s="32" t="n">
        <v>165</v>
      </c>
      <c r="E6282" s="32" t="n">
        <v>175</v>
      </c>
      <c r="F6282" s="32" t="inlineStr">
        <is>
          <t>Differs from upstream baseline</t>
        </is>
      </c>
      <c r="G6282" s="32" t="inlineStr">
        <is>
          <t>species_info/gen_*_families.h</t>
        </is>
      </c>
    </row>
    <row r="6283">
      <c r="A6283" s="77" t="inlineStr">
        <is>
          <t>2026-10-05</t>
        </is>
      </c>
      <c r="B6283" s="77" t="inlineStr">
        <is>
          <t>Pokemon Stats</t>
        </is>
      </c>
      <c r="C6283" s="77" t="inlineStr">
        <is>
          <t>Banette baseSpeed</t>
        </is>
      </c>
      <c r="D6283" s="77" t="n">
        <v>75</v>
      </c>
      <c r="E6283" s="77" t="n">
        <v>95</v>
      </c>
      <c r="F6283" s="77" t="inlineStr">
        <is>
          <t>Differs from upstream baseline</t>
        </is>
      </c>
      <c r="G6283" s="77" t="inlineStr">
        <is>
          <t>species_info/gen_*_families.h</t>
        </is>
      </c>
    </row>
    <row r="6284">
      <c r="A6284" s="32" t="inlineStr">
        <is>
          <t>2026-10-05</t>
        </is>
      </c>
      <c r="B6284" s="32" t="inlineStr">
        <is>
          <t>Pokemon Stats</t>
        </is>
      </c>
      <c r="C6284" s="32" t="inlineStr">
        <is>
          <t>Barbaracle baseHP</t>
        </is>
      </c>
      <c r="D6284" s="32" t="n">
        <v>72</v>
      </c>
      <c r="E6284" s="32" t="n">
        <v>82</v>
      </c>
      <c r="F6284" s="32" t="inlineStr">
        <is>
          <t>Differs from upstream baseline</t>
        </is>
      </c>
      <c r="G6284" s="32" t="inlineStr">
        <is>
          <t>species_info/gen_*_families.h</t>
        </is>
      </c>
    </row>
    <row r="6285">
      <c r="A6285" s="77" t="inlineStr">
        <is>
          <t>2026-10-05</t>
        </is>
      </c>
      <c r="B6285" s="77" t="inlineStr">
        <is>
          <t>Pokemon Stats</t>
        </is>
      </c>
      <c r="C6285" s="77" t="inlineStr">
        <is>
          <t>Barbaracle baseAttack</t>
        </is>
      </c>
      <c r="D6285" s="77" t="n">
        <v>105</v>
      </c>
      <c r="E6285" s="77" t="n">
        <v>118</v>
      </c>
      <c r="F6285" s="77" t="inlineStr">
        <is>
          <t>Differs from upstream baseline</t>
        </is>
      </c>
      <c r="G6285" s="77" t="inlineStr">
        <is>
          <t>species_info/gen_*_families.h</t>
        </is>
      </c>
    </row>
    <row r="6286">
      <c r="A6286" s="32" t="inlineStr">
        <is>
          <t>2026-10-05</t>
        </is>
      </c>
      <c r="B6286" s="32" t="inlineStr">
        <is>
          <t>Pokemon Stats</t>
        </is>
      </c>
      <c r="C6286" s="32" t="inlineStr">
        <is>
          <t>Barbaracle baseSpAttack</t>
        </is>
      </c>
      <c r="D6286" s="32" t="n">
        <v>54</v>
      </c>
      <c r="E6286" s="32" t="n">
        <v>30</v>
      </c>
      <c r="F6286" s="32" t="inlineStr">
        <is>
          <t>Differs from upstream baseline</t>
        </is>
      </c>
      <c r="G6286" s="32" t="inlineStr">
        <is>
          <t>species_info/gen_*_families.h</t>
        </is>
      </c>
    </row>
    <row r="6287">
      <c r="A6287" s="77" t="inlineStr">
        <is>
          <t>2026-10-05</t>
        </is>
      </c>
      <c r="B6287" s="77" t="inlineStr">
        <is>
          <t>Pokemon Stats</t>
        </is>
      </c>
      <c r="C6287" s="77" t="inlineStr">
        <is>
          <t>Barbaracle baseSpDefense</t>
        </is>
      </c>
      <c r="D6287" s="77" t="n">
        <v>86</v>
      </c>
      <c r="E6287" s="77" t="n">
        <v>96</v>
      </c>
      <c r="F6287" s="77" t="inlineStr">
        <is>
          <t>Differs from upstream baseline</t>
        </is>
      </c>
      <c r="G6287" s="77" t="inlineStr">
        <is>
          <t>species_info/gen_*_families.h</t>
        </is>
      </c>
    </row>
    <row r="6288">
      <c r="A6288" s="32" t="inlineStr">
        <is>
          <t>2026-10-05</t>
        </is>
      </c>
      <c r="B6288" s="32" t="inlineStr">
        <is>
          <t>Pokemon Stats</t>
        </is>
      </c>
      <c r="C6288" s="32" t="inlineStr">
        <is>
          <t>Barbaracle baseSpeed</t>
        </is>
      </c>
      <c r="D6288" s="32" t="n">
        <v>68</v>
      </c>
      <c r="E6288" s="32" t="n">
        <v>79</v>
      </c>
      <c r="F6288" s="32" t="inlineStr">
        <is>
          <t>Differs from upstream baseline</t>
        </is>
      </c>
      <c r="G6288" s="32" t="inlineStr">
        <is>
          <t>species_info/gen_*_families.h</t>
        </is>
      </c>
    </row>
    <row r="6289">
      <c r="A6289" s="77" t="inlineStr">
        <is>
          <t>2026-10-05</t>
        </is>
      </c>
      <c r="B6289" s="77" t="inlineStr">
        <is>
          <t>Abilities</t>
        </is>
      </c>
      <c r="C6289" s="77" t="inlineStr">
        <is>
          <t>Barboach abilities</t>
        </is>
      </c>
      <c r="D6289" s="77" t="inlineStr">
        <is>
          <t>Oblivious / Anticipation / Hydration</t>
        </is>
      </c>
      <c r="E6289" s="77" t="inlineStr">
        <is>
          <t>Swift Swim / Swift Swim / Hydration</t>
        </is>
      </c>
      <c r="F6289" s="77" t="inlineStr">
        <is>
          <t>Differs from upstream baseline</t>
        </is>
      </c>
      <c r="G6289" s="77" t="inlineStr">
        <is>
          <t>species_info/gen_*_families.h</t>
        </is>
      </c>
    </row>
    <row r="6290">
      <c r="A6290" s="32" t="inlineStr">
        <is>
          <t>2026-10-05</t>
        </is>
      </c>
      <c r="B6290" s="32" t="inlineStr">
        <is>
          <t>Pokemon Stats</t>
        </is>
      </c>
      <c r="C6290" s="32" t="inlineStr">
        <is>
          <t>Basculin baseDefense</t>
        </is>
      </c>
      <c r="D6290" s="32" t="n">
        <v>65</v>
      </c>
      <c r="E6290" s="32" t="n">
        <v>81</v>
      </c>
      <c r="F6290" s="32" t="inlineStr">
        <is>
          <t>Differs from upstream baseline</t>
        </is>
      </c>
      <c r="G6290" s="32" t="inlineStr">
        <is>
          <t>species_info/gen_*_families.h</t>
        </is>
      </c>
    </row>
    <row r="6291">
      <c r="A6291" s="77" t="inlineStr">
        <is>
          <t>2026-10-05</t>
        </is>
      </c>
      <c r="B6291" s="77" t="inlineStr">
        <is>
          <t>Pokemon Stats</t>
        </is>
      </c>
      <c r="C6291" s="77" t="inlineStr">
        <is>
          <t>Basculin baseSpDefense</t>
        </is>
      </c>
      <c r="D6291" s="77" t="n">
        <v>55</v>
      </c>
      <c r="E6291" s="77" t="n">
        <v>74</v>
      </c>
      <c r="F6291" s="77" t="inlineStr">
        <is>
          <t>Differs from upstream baseline</t>
        </is>
      </c>
      <c r="G6291" s="77" t="inlineStr">
        <is>
          <t>species_info/gen_*_families.h</t>
        </is>
      </c>
    </row>
    <row r="6292">
      <c r="A6292" s="32" t="inlineStr">
        <is>
          <t>2026-10-05</t>
        </is>
      </c>
      <c r="B6292" s="32" t="inlineStr">
        <is>
          <t>Pokemon Stats</t>
        </is>
      </c>
      <c r="C6292" s="32" t="inlineStr">
        <is>
          <t>Basculin baseHP</t>
        </is>
      </c>
      <c r="D6292" s="32" t="n">
        <v>70</v>
      </c>
      <c r="E6292" s="32" t="n">
        <v>80</v>
      </c>
      <c r="F6292" s="32" t="inlineStr">
        <is>
          <t>Differs from upstream baseline</t>
        </is>
      </c>
      <c r="G6292" s="32" t="inlineStr">
        <is>
          <t>species_info/gen_*_families.h</t>
        </is>
      </c>
    </row>
    <row r="6293">
      <c r="A6293" s="77" t="inlineStr">
        <is>
          <t>2026-10-05</t>
        </is>
      </c>
      <c r="B6293" s="77" t="inlineStr">
        <is>
          <t>Pokemon Stats</t>
        </is>
      </c>
      <c r="C6293" s="77" t="inlineStr">
        <is>
          <t>Basculin baseAttack</t>
        </is>
      </c>
      <c r="D6293" s="77" t="n">
        <v>92</v>
      </c>
      <c r="E6293" s="77" t="n">
        <v>97</v>
      </c>
      <c r="F6293" s="77" t="inlineStr">
        <is>
          <t>Differs from upstream baseline</t>
        </is>
      </c>
      <c r="G6293" s="77" t="inlineStr">
        <is>
          <t>species_info/gen_*_families.h</t>
        </is>
      </c>
    </row>
    <row r="6294">
      <c r="A6294" s="32" t="inlineStr">
        <is>
          <t>2026-10-05</t>
        </is>
      </c>
      <c r="B6294" s="32" t="inlineStr">
        <is>
          <t>Abilities</t>
        </is>
      </c>
      <c r="C6294" s="32" t="inlineStr">
        <is>
          <t>Basculin abilities</t>
        </is>
      </c>
      <c r="D6294" s="32" t="inlineStr">
        <is>
          <t>Reckless / Adaptability / Mold Breaker</t>
        </is>
      </c>
      <c r="E6294" s="32" t="inlineStr">
        <is>
          <t>Adaptability / Reckless / Mold Breaker</t>
        </is>
      </c>
      <c r="F6294" s="32" t="inlineStr">
        <is>
          <t>Differs from upstream baseline</t>
        </is>
      </c>
      <c r="G6294" s="32" t="inlineStr">
        <is>
          <t>species_info/gen_*_families.h</t>
        </is>
      </c>
    </row>
    <row r="6295">
      <c r="A6295" s="77" t="inlineStr">
        <is>
          <t>2026-10-05</t>
        </is>
      </c>
      <c r="B6295" s="77" t="inlineStr">
        <is>
          <t>Evolutions</t>
        </is>
      </c>
      <c r="C6295" s="77" t="inlineStr">
        <is>
          <t>Basculin evolution</t>
        </is>
      </c>
      <c r="D6295" s="77" t="inlineStr">
        <is>
          <t>Recoil Damage Male 294 -&gt; Basculegion M; Recoil Damage Female 294 -&gt; Basculegion F</t>
        </is>
      </c>
      <c r="E6295" s="77" t="inlineStr">
        <is>
          <t>Level Male 40 -&gt; Basculegion M; Level Female 40 -&gt; Basculegion F</t>
        </is>
      </c>
      <c r="F6295" s="77" t="inlineStr">
        <is>
          <t>Differs from upstream baseline</t>
        </is>
      </c>
      <c r="G6295" s="77" t="inlineStr">
        <is>
          <t>species_info/gen_*_families.h</t>
        </is>
      </c>
    </row>
    <row r="6296">
      <c r="A6296" s="32" t="inlineStr">
        <is>
          <t>2026-10-05</t>
        </is>
      </c>
      <c r="B6296" s="32" t="inlineStr">
        <is>
          <t>Pokemon Stats</t>
        </is>
      </c>
      <c r="C6296" s="32" t="inlineStr">
        <is>
          <t>Bastiodon baseHP</t>
        </is>
      </c>
      <c r="D6296" s="32" t="n">
        <v>60</v>
      </c>
      <c r="E6296" s="32" t="n">
        <v>80</v>
      </c>
      <c r="F6296" s="32" t="inlineStr">
        <is>
          <t>Differs from upstream baseline</t>
        </is>
      </c>
      <c r="G6296" s="32" t="inlineStr">
        <is>
          <t>species_info/gen_*_families.h</t>
        </is>
      </c>
    </row>
    <row r="6297">
      <c r="A6297" s="77" t="inlineStr">
        <is>
          <t>2026-10-05</t>
        </is>
      </c>
      <c r="B6297" s="77" t="inlineStr">
        <is>
          <t>Pokemon Stats</t>
        </is>
      </c>
      <c r="C6297" s="77" t="inlineStr">
        <is>
          <t>Bastiodon baseAttack</t>
        </is>
      </c>
      <c r="D6297" s="77" t="n">
        <v>52</v>
      </c>
      <c r="E6297" s="77" t="n">
        <v>92</v>
      </c>
      <c r="F6297" s="77" t="inlineStr">
        <is>
          <t>Differs from upstream baseline</t>
        </is>
      </c>
      <c r="G6297" s="77" t="inlineStr">
        <is>
          <t>species_info/gen_*_families.h</t>
        </is>
      </c>
    </row>
    <row r="6298">
      <c r="A6298" s="32" t="inlineStr">
        <is>
          <t>2026-10-05</t>
        </is>
      </c>
      <c r="B6298" s="32" t="inlineStr">
        <is>
          <t>Pokemon Stats</t>
        </is>
      </c>
      <c r="C6298" s="32" t="inlineStr">
        <is>
          <t>Bastiodon baseSpAttack</t>
        </is>
      </c>
      <c r="D6298" s="32" t="n">
        <v>47</v>
      </c>
      <c r="E6298" s="32" t="n">
        <v>7</v>
      </c>
      <c r="F6298" s="32" t="inlineStr">
        <is>
          <t>Differs from upstream baseline</t>
        </is>
      </c>
      <c r="G6298" s="32" t="inlineStr">
        <is>
          <t>species_info/gen_*_families.h</t>
        </is>
      </c>
    </row>
    <row r="6299">
      <c r="A6299" s="77" t="inlineStr">
        <is>
          <t>2026-10-05</t>
        </is>
      </c>
      <c r="B6299" s="77" t="inlineStr">
        <is>
          <t>Abilities</t>
        </is>
      </c>
      <c r="C6299" s="77" t="inlineStr">
        <is>
          <t>Bastiodon abilities</t>
        </is>
      </c>
      <c r="D6299" s="77" t="inlineStr">
        <is>
          <t>Sturdy / Soundproof</t>
        </is>
      </c>
      <c r="E6299" s="77" t="inlineStr">
        <is>
          <t>Solid Rock / Battle Armor / Soundproof</t>
        </is>
      </c>
      <c r="F6299" s="77" t="inlineStr">
        <is>
          <t>Differs from upstream baseline</t>
        </is>
      </c>
      <c r="G6299" s="77" t="inlineStr">
        <is>
          <t>species_info/gen_*_families.h</t>
        </is>
      </c>
    </row>
    <row r="6300">
      <c r="A6300" s="32" t="inlineStr">
        <is>
          <t>2026-10-05</t>
        </is>
      </c>
      <c r="B6300" s="32" t="inlineStr">
        <is>
          <t>Pokemon Stats</t>
        </is>
      </c>
      <c r="C6300" s="32" t="inlineStr">
        <is>
          <t>Beartic baseAttack</t>
        </is>
      </c>
      <c r="D6300" s="32" t="n">
        <v>130</v>
      </c>
      <c r="E6300" s="32" t="n">
        <v>152</v>
      </c>
      <c r="F6300" s="32" t="inlineStr">
        <is>
          <t>Differs from upstream baseline</t>
        </is>
      </c>
      <c r="G6300" s="32" t="inlineStr">
        <is>
          <t>species_info/gen_*_families.h</t>
        </is>
      </c>
    </row>
    <row r="6301">
      <c r="A6301" s="77" t="inlineStr">
        <is>
          <t>2026-10-05</t>
        </is>
      </c>
      <c r="B6301" s="77" t="inlineStr">
        <is>
          <t>Pokemon Stats</t>
        </is>
      </c>
      <c r="C6301" s="77" t="inlineStr">
        <is>
          <t>Beartic baseSpAttack</t>
        </is>
      </c>
      <c r="D6301" s="77" t="n">
        <v>70</v>
      </c>
      <c r="E6301" s="77" t="n">
        <v>30</v>
      </c>
      <c r="F6301" s="77" t="inlineStr">
        <is>
          <t>Differs from upstream baseline</t>
        </is>
      </c>
      <c r="G6301" s="77" t="inlineStr">
        <is>
          <t>species_info/gen_*_families.h</t>
        </is>
      </c>
    </row>
    <row r="6302">
      <c r="A6302" s="32" t="inlineStr">
        <is>
          <t>2026-10-05</t>
        </is>
      </c>
      <c r="B6302" s="32" t="inlineStr">
        <is>
          <t>Pokemon Stats</t>
        </is>
      </c>
      <c r="C6302" s="32" t="inlineStr">
        <is>
          <t>Beartic baseSpDefense</t>
        </is>
      </c>
      <c r="D6302" s="32" t="n">
        <v>80</v>
      </c>
      <c r="E6302" s="32" t="n">
        <v>90</v>
      </c>
      <c r="F6302" s="32" t="inlineStr">
        <is>
          <t>Differs from upstream baseline</t>
        </is>
      </c>
      <c r="G6302" s="32" t="inlineStr">
        <is>
          <t>species_info/gen_*_families.h</t>
        </is>
      </c>
    </row>
    <row r="6303">
      <c r="A6303" s="77" t="inlineStr">
        <is>
          <t>2026-10-05</t>
        </is>
      </c>
      <c r="B6303" s="77" t="inlineStr">
        <is>
          <t>Pokemon Stats</t>
        </is>
      </c>
      <c r="C6303" s="77" t="inlineStr">
        <is>
          <t>Beartic baseSpeed</t>
        </is>
      </c>
      <c r="D6303" s="77" t="n">
        <v>50</v>
      </c>
      <c r="E6303" s="77" t="n">
        <v>78</v>
      </c>
      <c r="F6303" s="77" t="inlineStr">
        <is>
          <t>Differs from upstream baseline</t>
        </is>
      </c>
      <c r="G6303" s="77" t="inlineStr">
        <is>
          <t>species_info/gen_*_families.h</t>
        </is>
      </c>
    </row>
    <row r="6304">
      <c r="A6304" s="32" t="inlineStr">
        <is>
          <t>2026-10-05</t>
        </is>
      </c>
      <c r="B6304" s="32" t="inlineStr">
        <is>
          <t>Abilities</t>
        </is>
      </c>
      <c r="C6304" s="32" t="inlineStr">
        <is>
          <t>Beautifly abilities</t>
        </is>
      </c>
      <c r="D6304" s="32" t="inlineStr">
        <is>
          <t>Swarm / Rivalry</t>
        </is>
      </c>
      <c r="E6304" s="32" t="inlineStr">
        <is>
          <t>Tinted Lens / Shield Dust / Rivalry</t>
        </is>
      </c>
      <c r="F6304" s="32" t="inlineStr">
        <is>
          <t>Differs from upstream baseline</t>
        </is>
      </c>
      <c r="G6304" s="32" t="inlineStr">
        <is>
          <t>species_info/gen_*_families.h</t>
        </is>
      </c>
    </row>
    <row r="6305">
      <c r="A6305" s="77" t="inlineStr">
        <is>
          <t>2026-10-05</t>
        </is>
      </c>
      <c r="B6305" s="77" t="inlineStr">
        <is>
          <t>Pokemon Stats</t>
        </is>
      </c>
      <c r="C6305" s="77" t="inlineStr">
        <is>
          <t>Beheeyem baseHP</t>
        </is>
      </c>
      <c r="D6305" s="77" t="n">
        <v>75</v>
      </c>
      <c r="E6305" s="77" t="n">
        <v>90</v>
      </c>
      <c r="F6305" s="77" t="inlineStr">
        <is>
          <t>Differs from upstream baseline</t>
        </is>
      </c>
      <c r="G6305" s="77" t="inlineStr">
        <is>
          <t>species_info/gen_*_families.h</t>
        </is>
      </c>
    </row>
    <row r="6306">
      <c r="A6306" s="32" t="inlineStr">
        <is>
          <t>2026-10-05</t>
        </is>
      </c>
      <c r="B6306" s="32" t="inlineStr">
        <is>
          <t>Pokemon Stats</t>
        </is>
      </c>
      <c r="C6306" s="32" t="inlineStr">
        <is>
          <t>Beheeyem baseAttack</t>
        </is>
      </c>
      <c r="D6306" s="32" t="n">
        <v>75</v>
      </c>
      <c r="E6306" s="32" t="n">
        <v>35</v>
      </c>
      <c r="F6306" s="32" t="inlineStr">
        <is>
          <t>Differs from upstream baseline</t>
        </is>
      </c>
      <c r="G6306" s="32" t="inlineStr">
        <is>
          <t>species_info/gen_*_families.h</t>
        </is>
      </c>
    </row>
    <row r="6307">
      <c r="A6307" s="77" t="inlineStr">
        <is>
          <t>2026-10-05</t>
        </is>
      </c>
      <c r="B6307" s="77" t="inlineStr">
        <is>
          <t>Pokemon Stats</t>
        </is>
      </c>
      <c r="C6307" s="77" t="inlineStr">
        <is>
          <t>Beheeyem baseDefense</t>
        </is>
      </c>
      <c r="D6307" s="77" t="n">
        <v>75</v>
      </c>
      <c r="E6307" s="77" t="n">
        <v>85</v>
      </c>
      <c r="F6307" s="77" t="inlineStr">
        <is>
          <t>Differs from upstream baseline</t>
        </is>
      </c>
      <c r="G6307" s="77" t="inlineStr">
        <is>
          <t>species_info/gen_*_families.h</t>
        </is>
      </c>
    </row>
    <row r="6308">
      <c r="A6308" s="32" t="inlineStr">
        <is>
          <t>2026-10-05</t>
        </is>
      </c>
      <c r="B6308" s="32" t="inlineStr">
        <is>
          <t>Pokemon Stats</t>
        </is>
      </c>
      <c r="C6308" s="32" t="inlineStr">
        <is>
          <t>Beheeyem baseSpAttack</t>
        </is>
      </c>
      <c r="D6308" s="32" t="n">
        <v>125</v>
      </c>
      <c r="E6308" s="32" t="n">
        <v>165</v>
      </c>
      <c r="F6308" s="32" t="inlineStr">
        <is>
          <t>Differs from upstream baseline</t>
        </is>
      </c>
      <c r="G6308" s="32" t="inlineStr">
        <is>
          <t>species_info/gen_*_families.h</t>
        </is>
      </c>
    </row>
    <row r="6309">
      <c r="A6309" s="77" t="inlineStr">
        <is>
          <t>2026-10-05</t>
        </is>
      </c>
      <c r="B6309" s="77" t="inlineStr">
        <is>
          <t>Pokemon Stats</t>
        </is>
      </c>
      <c r="C6309" s="77" t="inlineStr">
        <is>
          <t>Beheeyem baseSpDefense</t>
        </is>
      </c>
      <c r="D6309" s="77" t="n">
        <v>95</v>
      </c>
      <c r="E6309" s="77" t="n">
        <v>105</v>
      </c>
      <c r="F6309" s="77" t="inlineStr">
        <is>
          <t>Differs from upstream baseline</t>
        </is>
      </c>
      <c r="G6309" s="77" t="inlineStr">
        <is>
          <t>species_info/gen_*_families.h</t>
        </is>
      </c>
    </row>
    <row r="6310">
      <c r="A6310" s="32" t="inlineStr">
        <is>
          <t>2026-10-05</t>
        </is>
      </c>
      <c r="B6310" s="32" t="inlineStr">
        <is>
          <t>Abilities</t>
        </is>
      </c>
      <c r="C6310" s="32" t="inlineStr">
        <is>
          <t>Beheeyem abilities</t>
        </is>
      </c>
      <c r="D6310" s="32" t="inlineStr">
        <is>
          <t>Telepathy / Synchronize / Analytic</t>
        </is>
      </c>
      <c r="E6310" s="32" t="inlineStr">
        <is>
          <t>Telepathy / Analytic / Trace</t>
        </is>
      </c>
      <c r="F6310" s="32" t="inlineStr">
        <is>
          <t>Differs from upstream baseline</t>
        </is>
      </c>
      <c r="G6310" s="32" t="inlineStr">
        <is>
          <t>species_info/gen_*_families.h</t>
        </is>
      </c>
    </row>
    <row r="6311">
      <c r="A6311" s="77" t="inlineStr">
        <is>
          <t>2026-10-05</t>
        </is>
      </c>
      <c r="B6311" s="77" t="inlineStr">
        <is>
          <t>Pokemon Stats</t>
        </is>
      </c>
      <c r="C6311" s="77" t="inlineStr">
        <is>
          <t>Bellossom baseDefense</t>
        </is>
      </c>
      <c r="D6311" s="77" t="n">
        <v>95</v>
      </c>
      <c r="E6311" s="77" t="n">
        <v>85</v>
      </c>
      <c r="F6311" s="77" t="inlineStr">
        <is>
          <t>Differs from upstream baseline</t>
        </is>
      </c>
      <c r="G6311" s="77" t="inlineStr">
        <is>
          <t>species_info/gen_*_families.h</t>
        </is>
      </c>
    </row>
    <row r="6312">
      <c r="A6312" s="32" t="inlineStr">
        <is>
          <t>2026-10-05</t>
        </is>
      </c>
      <c r="B6312" s="32" t="inlineStr">
        <is>
          <t>Pokemon Stats</t>
        </is>
      </c>
      <c r="C6312" s="32" t="inlineStr">
        <is>
          <t>Bellossom baseSpAttack</t>
        </is>
      </c>
      <c r="D6312" s="32" t="n">
        <v>90</v>
      </c>
      <c r="E6312" s="32" t="n">
        <v>100</v>
      </c>
      <c r="F6312" s="32" t="inlineStr">
        <is>
          <t>Differs from upstream baseline</t>
        </is>
      </c>
      <c r="G6312" s="32" t="inlineStr">
        <is>
          <t>species_info/gen_*_families.h</t>
        </is>
      </c>
    </row>
    <row r="6313">
      <c r="A6313" s="77" t="inlineStr">
        <is>
          <t>2026-10-05</t>
        </is>
      </c>
      <c r="B6313" s="77" t="inlineStr">
        <is>
          <t>Pokemon Stats</t>
        </is>
      </c>
      <c r="C6313" s="77" t="inlineStr">
        <is>
          <t>Bergmite baseSpeed</t>
        </is>
      </c>
      <c r="D6313" s="77" t="n">
        <v>28</v>
      </c>
      <c r="E6313" s="77" t="n">
        <v>29</v>
      </c>
      <c r="F6313" s="77" t="inlineStr">
        <is>
          <t>Differs from upstream baseline</t>
        </is>
      </c>
      <c r="G6313" s="77" t="inlineStr">
        <is>
          <t>species_info/gen_*_families.h</t>
        </is>
      </c>
    </row>
    <row r="6314">
      <c r="A6314" s="32" t="inlineStr">
        <is>
          <t>2026-10-05</t>
        </is>
      </c>
      <c r="B6314" s="32" t="inlineStr">
        <is>
          <t>Evolutions</t>
        </is>
      </c>
      <c r="C6314" s="32" t="inlineStr">
        <is>
          <t>Binacle evolution</t>
        </is>
      </c>
      <c r="D6314" s="32" t="inlineStr">
        <is>
          <t>Lv 39 -&gt; Barbaracle</t>
        </is>
      </c>
      <c r="E6314" s="32" t="inlineStr">
        <is>
          <t>Lv 33 -&gt; Barbaracle</t>
        </is>
      </c>
      <c r="F6314" s="32" t="inlineStr">
        <is>
          <t>Differs from upstream baseline</t>
        </is>
      </c>
      <c r="G6314" s="32" t="inlineStr">
        <is>
          <t>species_info/gen_*_families.h</t>
        </is>
      </c>
    </row>
    <row r="6315">
      <c r="A6315" s="77" t="inlineStr">
        <is>
          <t>2026-10-05</t>
        </is>
      </c>
      <c r="B6315" s="77" t="inlineStr">
        <is>
          <t>Pokemon Stats</t>
        </is>
      </c>
      <c r="C6315" s="77" t="inlineStr">
        <is>
          <t>Bisharp baseAttack</t>
        </is>
      </c>
      <c r="D6315" s="77" t="n">
        <v>125</v>
      </c>
      <c r="E6315" s="77" t="n">
        <v>141</v>
      </c>
      <c r="F6315" s="77" t="inlineStr">
        <is>
          <t>Differs from upstream baseline</t>
        </is>
      </c>
      <c r="G6315" s="77" t="inlineStr">
        <is>
          <t>species_info/gen_*_families.h</t>
        </is>
      </c>
    </row>
    <row r="6316">
      <c r="A6316" s="32" t="inlineStr">
        <is>
          <t>2026-10-05</t>
        </is>
      </c>
      <c r="B6316" s="32" t="inlineStr">
        <is>
          <t>Pokemon Stats</t>
        </is>
      </c>
      <c r="C6316" s="32" t="inlineStr">
        <is>
          <t>Bisharp baseSpAttack</t>
        </is>
      </c>
      <c r="D6316" s="32" t="n">
        <v>60</v>
      </c>
      <c r="E6316" s="32" t="n">
        <v>30</v>
      </c>
      <c r="F6316" s="32" t="inlineStr">
        <is>
          <t>Differs from upstream baseline</t>
        </is>
      </c>
      <c r="G6316" s="32" t="inlineStr">
        <is>
          <t>species_info/gen_*_families.h</t>
        </is>
      </c>
    </row>
    <row r="6317">
      <c r="A6317" s="77" t="inlineStr">
        <is>
          <t>2026-10-05</t>
        </is>
      </c>
      <c r="B6317" s="77" t="inlineStr">
        <is>
          <t>Pokemon Stats</t>
        </is>
      </c>
      <c r="C6317" s="77" t="inlineStr">
        <is>
          <t>Bisharp baseSpeed</t>
        </is>
      </c>
      <c r="D6317" s="77" t="n">
        <v>70</v>
      </c>
      <c r="E6317" s="77" t="n">
        <v>84</v>
      </c>
      <c r="F6317" s="77" t="inlineStr">
        <is>
          <t>Differs from upstream baseline</t>
        </is>
      </c>
      <c r="G6317" s="77" t="inlineStr">
        <is>
          <t>species_info/gen_*_families.h</t>
        </is>
      </c>
    </row>
    <row r="6318">
      <c r="A6318" s="32" t="inlineStr">
        <is>
          <t>2026-10-05</t>
        </is>
      </c>
      <c r="B6318" s="32" t="inlineStr">
        <is>
          <t>Pokemon Stats</t>
        </is>
      </c>
      <c r="C6318" s="32" t="inlineStr">
        <is>
          <t>Blastoise baseAttack</t>
        </is>
      </c>
      <c r="D6318" s="32" t="n">
        <v>83</v>
      </c>
      <c r="E6318" s="32" t="n">
        <v>81</v>
      </c>
      <c r="F6318" s="32" t="inlineStr">
        <is>
          <t>Differs from upstream baseline</t>
        </is>
      </c>
      <c r="G6318" s="32" t="inlineStr">
        <is>
          <t>species_info/gen_*_families.h</t>
        </is>
      </c>
    </row>
    <row r="6319">
      <c r="A6319" s="77" t="inlineStr">
        <is>
          <t>2026-10-05</t>
        </is>
      </c>
      <c r="B6319" s="77" t="inlineStr">
        <is>
          <t>Pokemon Stats</t>
        </is>
      </c>
      <c r="C6319" s="77" t="inlineStr">
        <is>
          <t>Blastoise baseSpAttack</t>
        </is>
      </c>
      <c r="D6319" s="77" t="n">
        <v>85</v>
      </c>
      <c r="E6319" s="77" t="n">
        <v>110</v>
      </c>
      <c r="F6319" s="77" t="inlineStr">
        <is>
          <t>Differs from upstream baseline</t>
        </is>
      </c>
      <c r="G6319" s="77" t="inlineStr">
        <is>
          <t>species_info/gen_*_families.h</t>
        </is>
      </c>
    </row>
    <row r="6320">
      <c r="A6320" s="32" t="inlineStr">
        <is>
          <t>2026-10-05</t>
        </is>
      </c>
      <c r="B6320" s="32" t="inlineStr">
        <is>
          <t>Pokemon Stats</t>
        </is>
      </c>
      <c r="C6320" s="32" t="inlineStr">
        <is>
          <t>Blastoise baseSpeed</t>
        </is>
      </c>
      <c r="D6320" s="32" t="n">
        <v>78</v>
      </c>
      <c r="E6320" s="32" t="n">
        <v>60</v>
      </c>
      <c r="F6320" s="32" t="inlineStr">
        <is>
          <t>Differs from upstream baseline</t>
        </is>
      </c>
      <c r="G6320" s="32" t="inlineStr">
        <is>
          <t>species_info/gen_*_families.h</t>
        </is>
      </c>
    </row>
    <row r="6321">
      <c r="A6321" s="77" t="inlineStr">
        <is>
          <t>2026-10-05</t>
        </is>
      </c>
      <c r="B6321" s="77" t="inlineStr">
        <is>
          <t>Abilities</t>
        </is>
      </c>
      <c r="C6321" s="77" t="inlineStr">
        <is>
          <t>Blastoise abilities</t>
        </is>
      </c>
      <c r="D6321" s="77" t="inlineStr">
        <is>
          <t>Torrent / Rain Dish</t>
        </is>
      </c>
      <c r="E6321" s="77" t="inlineStr">
        <is>
          <t>Torrent / Shell Armor / Rain Dish</t>
        </is>
      </c>
      <c r="F6321" s="77" t="inlineStr">
        <is>
          <t>Differs from upstream baseline</t>
        </is>
      </c>
      <c r="G6321" s="77" t="inlineStr">
        <is>
          <t>species_info/gen_*_families.h</t>
        </is>
      </c>
    </row>
    <row r="6322">
      <c r="A6322" s="32" t="inlineStr">
        <is>
          <t>2026-10-05</t>
        </is>
      </c>
      <c r="B6322" s="32" t="inlineStr">
        <is>
          <t>Pokemon Stats</t>
        </is>
      </c>
      <c r="C6322" s="32" t="inlineStr">
        <is>
          <t>Blastoise baseAttack</t>
        </is>
      </c>
      <c r="D6322" s="32" t="n">
        <v>103</v>
      </c>
      <c r="E6322" s="32" t="n">
        <v>101</v>
      </c>
      <c r="F6322" s="32" t="inlineStr">
        <is>
          <t>Differs from upstream baseline</t>
        </is>
      </c>
      <c r="G6322" s="32" t="inlineStr">
        <is>
          <t>species_info/gen_*_families.h</t>
        </is>
      </c>
    </row>
    <row r="6323">
      <c r="A6323" s="77" t="inlineStr">
        <is>
          <t>2026-10-05</t>
        </is>
      </c>
      <c r="B6323" s="77" t="inlineStr">
        <is>
          <t>Pokemon Stats</t>
        </is>
      </c>
      <c r="C6323" s="77" t="inlineStr">
        <is>
          <t>Blastoise baseSpAttack</t>
        </is>
      </c>
      <c r="D6323" s="77" t="n">
        <v>135</v>
      </c>
      <c r="E6323" s="77" t="n">
        <v>160</v>
      </c>
      <c r="F6323" s="77" t="inlineStr">
        <is>
          <t>Differs from upstream baseline</t>
        </is>
      </c>
      <c r="G6323" s="77" t="inlineStr">
        <is>
          <t>species_info/gen_*_families.h</t>
        </is>
      </c>
    </row>
    <row r="6324">
      <c r="A6324" s="32" t="inlineStr">
        <is>
          <t>2026-10-05</t>
        </is>
      </c>
      <c r="B6324" s="32" t="inlineStr">
        <is>
          <t>Pokemon Stats</t>
        </is>
      </c>
      <c r="C6324" s="32" t="inlineStr">
        <is>
          <t>Blaziken baseSpAttack</t>
        </is>
      </c>
      <c r="D6324" s="32" t="n">
        <v>110</v>
      </c>
      <c r="E6324" s="32" t="n">
        <v>115</v>
      </c>
      <c r="F6324" s="32" t="inlineStr">
        <is>
          <t>Differs from upstream baseline</t>
        </is>
      </c>
      <c r="G6324" s="32" t="inlineStr">
        <is>
          <t>species_info/gen_*_families.h</t>
        </is>
      </c>
    </row>
    <row r="6325">
      <c r="A6325" s="77" t="inlineStr">
        <is>
          <t>2026-10-05</t>
        </is>
      </c>
      <c r="B6325" s="77" t="inlineStr">
        <is>
          <t>Pokemon Stats</t>
        </is>
      </c>
      <c r="C6325" s="77" t="inlineStr">
        <is>
          <t>Blaziken baseSpAttack</t>
        </is>
      </c>
      <c r="D6325" s="77" t="n">
        <v>130</v>
      </c>
      <c r="E6325" s="77" t="n">
        <v>135</v>
      </c>
      <c r="F6325" s="77" t="inlineStr">
        <is>
          <t>Differs from upstream baseline</t>
        </is>
      </c>
      <c r="G6325" s="77" t="inlineStr">
        <is>
          <t>species_info/gen_*_families.h</t>
        </is>
      </c>
    </row>
    <row r="6326">
      <c r="A6326" s="32" t="inlineStr">
        <is>
          <t>2026-10-05</t>
        </is>
      </c>
      <c r="B6326" s="32" t="inlineStr">
        <is>
          <t>Pokemon Stats</t>
        </is>
      </c>
      <c r="C6326" s="32" t="inlineStr">
        <is>
          <t>Blissey baseAttack</t>
        </is>
      </c>
      <c r="D6326" s="32" t="n">
        <v>10</v>
      </c>
      <c r="E6326" s="32" t="n">
        <v>5</v>
      </c>
      <c r="F6326" s="32" t="inlineStr">
        <is>
          <t>Differs from upstream baseline</t>
        </is>
      </c>
      <c r="G6326" s="32" t="inlineStr">
        <is>
          <t>species_info/gen_*_families.h</t>
        </is>
      </c>
    </row>
    <row r="6327">
      <c r="A6327" s="77" t="inlineStr">
        <is>
          <t>2026-10-05</t>
        </is>
      </c>
      <c r="B6327" s="77" t="inlineStr">
        <is>
          <t>Pokemon Stats</t>
        </is>
      </c>
      <c r="C6327" s="77" t="inlineStr">
        <is>
          <t>Blissey baseDefense</t>
        </is>
      </c>
      <c r="D6327" s="77" t="n">
        <v>10</v>
      </c>
      <c r="E6327" s="77" t="n">
        <v>30</v>
      </c>
      <c r="F6327" s="77" t="inlineStr">
        <is>
          <t>Differs from upstream baseline</t>
        </is>
      </c>
      <c r="G6327" s="77" t="inlineStr">
        <is>
          <t>species_info/gen_*_families.h</t>
        </is>
      </c>
    </row>
    <row r="6328">
      <c r="A6328" s="32" t="inlineStr">
        <is>
          <t>2026-10-05</t>
        </is>
      </c>
      <c r="B6328" s="32" t="inlineStr">
        <is>
          <t>Abilities</t>
        </is>
      </c>
      <c r="C6328" s="32" t="inlineStr">
        <is>
          <t>Blissey abilities</t>
        </is>
      </c>
      <c r="D6328" s="32" t="inlineStr">
        <is>
          <t>Natural Cure / Serene Grace / Healer</t>
        </is>
      </c>
      <c r="E6328" s="32" t="inlineStr">
        <is>
          <t>Serene Grace / Serene Grace / Healer</t>
        </is>
      </c>
      <c r="F6328" s="32" t="inlineStr">
        <is>
          <t>Differs from upstream baseline</t>
        </is>
      </c>
      <c r="G6328" s="32" t="inlineStr">
        <is>
          <t>species_info/gen_*_families.h</t>
        </is>
      </c>
    </row>
    <row r="6329">
      <c r="A6329" s="77" t="inlineStr">
        <is>
          <t>2026-10-05</t>
        </is>
      </c>
      <c r="B6329" s="77" t="inlineStr">
        <is>
          <t>Pokemon Stats</t>
        </is>
      </c>
      <c r="C6329" s="77" t="inlineStr">
        <is>
          <t>Blitzle baseHP</t>
        </is>
      </c>
      <c r="D6329" s="77" t="n">
        <v>45</v>
      </c>
      <c r="E6329" s="77" t="n">
        <v>46</v>
      </c>
      <c r="F6329" s="77" t="inlineStr">
        <is>
          <t>Differs from upstream baseline</t>
        </is>
      </c>
      <c r="G6329" s="77" t="inlineStr">
        <is>
          <t>species_info/gen_*_families.h</t>
        </is>
      </c>
    </row>
    <row r="6330">
      <c r="A6330" s="32" t="inlineStr">
        <is>
          <t>2026-10-05</t>
        </is>
      </c>
      <c r="B6330" s="32" t="inlineStr">
        <is>
          <t>Pokemon Stats</t>
        </is>
      </c>
      <c r="C6330" s="32" t="inlineStr">
        <is>
          <t>Blitzle baseDefense</t>
        </is>
      </c>
      <c r="D6330" s="32" t="n">
        <v>32</v>
      </c>
      <c r="E6330" s="32" t="n">
        <v>37</v>
      </c>
      <c r="F6330" s="32" t="inlineStr">
        <is>
          <t>Differs from upstream baseline</t>
        </is>
      </c>
      <c r="G6330" s="32" t="inlineStr">
        <is>
          <t>species_info/gen_*_families.h</t>
        </is>
      </c>
    </row>
    <row r="6331">
      <c r="A6331" s="77" t="inlineStr">
        <is>
          <t>2026-10-05</t>
        </is>
      </c>
      <c r="B6331" s="77" t="inlineStr">
        <is>
          <t>Pokemon Stats</t>
        </is>
      </c>
      <c r="C6331" s="77" t="inlineStr">
        <is>
          <t>Blitzle baseSpDefense</t>
        </is>
      </c>
      <c r="D6331" s="77" t="n">
        <v>32</v>
      </c>
      <c r="E6331" s="77" t="n">
        <v>36</v>
      </c>
      <c r="F6331" s="77" t="inlineStr">
        <is>
          <t>Differs from upstream baseline</t>
        </is>
      </c>
      <c r="G6331" s="77" t="inlineStr">
        <is>
          <t>species_info/gen_*_families.h</t>
        </is>
      </c>
    </row>
    <row r="6332">
      <c r="A6332" s="32" t="inlineStr">
        <is>
          <t>2026-10-05</t>
        </is>
      </c>
      <c r="B6332" s="32" t="inlineStr">
        <is>
          <t>Pokemon Stats</t>
        </is>
      </c>
      <c r="C6332" s="32" t="inlineStr">
        <is>
          <t>Boldore baseAttack</t>
        </is>
      </c>
      <c r="D6332" s="32" t="n">
        <v>105</v>
      </c>
      <c r="E6332" s="32" t="n">
        <v>125</v>
      </c>
      <c r="F6332" s="32" t="inlineStr">
        <is>
          <t>Differs from upstream baseline</t>
        </is>
      </c>
      <c r="G6332" s="32" t="inlineStr">
        <is>
          <t>species_info/gen_*_families.h</t>
        </is>
      </c>
    </row>
    <row r="6333">
      <c r="A6333" s="77" t="inlineStr">
        <is>
          <t>2026-10-05</t>
        </is>
      </c>
      <c r="B6333" s="77" t="inlineStr">
        <is>
          <t>Pokemon Stats</t>
        </is>
      </c>
      <c r="C6333" s="77" t="inlineStr">
        <is>
          <t>Boldore baseSpAttack</t>
        </is>
      </c>
      <c r="D6333" s="77" t="n">
        <v>50</v>
      </c>
      <c r="E6333" s="77" t="n">
        <v>30</v>
      </c>
      <c r="F6333" s="77" t="inlineStr">
        <is>
          <t>Differs from upstream baseline</t>
        </is>
      </c>
      <c r="G6333" s="77" t="inlineStr">
        <is>
          <t>species_info/gen_*_families.h</t>
        </is>
      </c>
    </row>
    <row r="6334">
      <c r="A6334" s="32" t="inlineStr">
        <is>
          <t>2026-10-05</t>
        </is>
      </c>
      <c r="B6334" s="32" t="inlineStr">
        <is>
          <t>Abilities</t>
        </is>
      </c>
      <c r="C6334" s="32" t="inlineStr">
        <is>
          <t>Bonsly abilities</t>
        </is>
      </c>
      <c r="D6334" s="32" t="inlineStr">
        <is>
          <t>Sturdy / Rock Head / Rattled</t>
        </is>
      </c>
      <c r="E6334" s="32" t="inlineStr">
        <is>
          <t>Rock Head / Rock Head / Rattled</t>
        </is>
      </c>
      <c r="F6334" s="32" t="inlineStr">
        <is>
          <t>Differs from upstream baseline</t>
        </is>
      </c>
      <c r="G6334" s="32" t="inlineStr">
        <is>
          <t>species_info/gen_*_families.h</t>
        </is>
      </c>
    </row>
    <row r="6335">
      <c r="A6335" s="77" t="inlineStr">
        <is>
          <t>2026-10-05</t>
        </is>
      </c>
      <c r="B6335" s="77" t="inlineStr">
        <is>
          <t>Pokemon Stats</t>
        </is>
      </c>
      <c r="C6335" s="77" t="inlineStr">
        <is>
          <t>Bouffalant baseHP</t>
        </is>
      </c>
      <c r="D6335" s="77" t="n">
        <v>95</v>
      </c>
      <c r="E6335" s="77" t="n">
        <v>105</v>
      </c>
      <c r="F6335" s="77" t="inlineStr">
        <is>
          <t>Differs from upstream baseline</t>
        </is>
      </c>
      <c r="G6335" s="77" t="inlineStr">
        <is>
          <t>species_info/gen_*_families.h</t>
        </is>
      </c>
    </row>
    <row r="6336">
      <c r="A6336" s="32" t="inlineStr">
        <is>
          <t>2026-10-05</t>
        </is>
      </c>
      <c r="B6336" s="32" t="inlineStr">
        <is>
          <t>Pokemon Stats</t>
        </is>
      </c>
      <c r="C6336" s="32" t="inlineStr">
        <is>
          <t>Bouffalant baseAttack</t>
        </is>
      </c>
      <c r="D6336" s="32" t="n">
        <v>110</v>
      </c>
      <c r="E6336" s="32" t="n">
        <v>116</v>
      </c>
      <c r="F6336" s="32" t="inlineStr">
        <is>
          <t>Differs from upstream baseline</t>
        </is>
      </c>
      <c r="G6336" s="32" t="inlineStr">
        <is>
          <t>species_info/gen_*_families.h</t>
        </is>
      </c>
    </row>
    <row r="6337">
      <c r="A6337" s="77" t="inlineStr">
        <is>
          <t>2026-10-05</t>
        </is>
      </c>
      <c r="B6337" s="77" t="inlineStr">
        <is>
          <t>Pokemon Stats</t>
        </is>
      </c>
      <c r="C6337" s="77" t="inlineStr">
        <is>
          <t>Bouffalant baseSpAttack</t>
        </is>
      </c>
      <c r="D6337" s="77" t="n">
        <v>40</v>
      </c>
      <c r="E6337" s="77" t="n">
        <v>30</v>
      </c>
      <c r="F6337" s="77" t="inlineStr">
        <is>
          <t>Differs from upstream baseline</t>
        </is>
      </c>
      <c r="G6337" s="77" t="inlineStr">
        <is>
          <t>species_info/gen_*_families.h</t>
        </is>
      </c>
    </row>
    <row r="6338">
      <c r="A6338" s="32" t="inlineStr">
        <is>
          <t>2026-10-05</t>
        </is>
      </c>
      <c r="B6338" s="32" t="inlineStr">
        <is>
          <t>Pokemon Stats</t>
        </is>
      </c>
      <c r="C6338" s="32" t="inlineStr">
        <is>
          <t>Bouffalant baseSpDefense</t>
        </is>
      </c>
      <c r="D6338" s="32" t="n">
        <v>95</v>
      </c>
      <c r="E6338" s="32" t="n">
        <v>100</v>
      </c>
      <c r="F6338" s="32" t="inlineStr">
        <is>
          <t>Differs from upstream baseline</t>
        </is>
      </c>
      <c r="G6338" s="32" t="inlineStr">
        <is>
          <t>species_info/gen_*_families.h</t>
        </is>
      </c>
    </row>
    <row r="6339">
      <c r="A6339" s="77" t="inlineStr">
        <is>
          <t>2026-10-05</t>
        </is>
      </c>
      <c r="B6339" s="77" t="inlineStr">
        <is>
          <t>Pokemon Stats</t>
        </is>
      </c>
      <c r="C6339" s="77" t="inlineStr">
        <is>
          <t>Bouffalant baseSpeed</t>
        </is>
      </c>
      <c r="D6339" s="77" t="n">
        <v>55</v>
      </c>
      <c r="E6339" s="77" t="n">
        <v>64</v>
      </c>
      <c r="F6339" s="77" t="inlineStr">
        <is>
          <t>Differs from upstream baseline</t>
        </is>
      </c>
      <c r="G6339" s="77" t="inlineStr">
        <is>
          <t>species_info/gen_*_families.h</t>
        </is>
      </c>
    </row>
    <row r="6340">
      <c r="A6340" s="32" t="inlineStr">
        <is>
          <t>2026-10-05</t>
        </is>
      </c>
      <c r="B6340" s="32" t="inlineStr">
        <is>
          <t>Pokemon Stats</t>
        </is>
      </c>
      <c r="C6340" s="32" t="inlineStr">
        <is>
          <t>Braviary baseAttack</t>
        </is>
      </c>
      <c r="D6340" s="32" t="n">
        <v>123</v>
      </c>
      <c r="E6340" s="32" t="n">
        <v>138</v>
      </c>
      <c r="F6340" s="32" t="inlineStr">
        <is>
          <t>Differs from upstream baseline</t>
        </is>
      </c>
      <c r="G6340" s="32" t="inlineStr">
        <is>
          <t>species_info/gen_*_families.h</t>
        </is>
      </c>
    </row>
    <row r="6341">
      <c r="A6341" s="77" t="inlineStr">
        <is>
          <t>2026-10-05</t>
        </is>
      </c>
      <c r="B6341" s="77" t="inlineStr">
        <is>
          <t>Pokemon Stats</t>
        </is>
      </c>
      <c r="C6341" s="77" t="inlineStr">
        <is>
          <t>Braviary baseSpAttack</t>
        </is>
      </c>
      <c r="D6341" s="77" t="n">
        <v>57</v>
      </c>
      <c r="E6341" s="77" t="n">
        <v>30</v>
      </c>
      <c r="F6341" s="77" t="inlineStr">
        <is>
          <t>Differs from upstream baseline</t>
        </is>
      </c>
      <c r="G6341" s="77" t="inlineStr">
        <is>
          <t>species_info/gen_*_families.h</t>
        </is>
      </c>
    </row>
    <row r="6342">
      <c r="A6342" s="32" t="inlineStr">
        <is>
          <t>2026-10-05</t>
        </is>
      </c>
      <c r="B6342" s="32" t="inlineStr">
        <is>
          <t>Pokemon Stats</t>
        </is>
      </c>
      <c r="C6342" s="32" t="inlineStr">
        <is>
          <t>Braviary baseSpeed</t>
        </is>
      </c>
      <c r="D6342" s="32" t="n">
        <v>80</v>
      </c>
      <c r="E6342" s="32" t="n">
        <v>102</v>
      </c>
      <c r="F6342" s="32" t="inlineStr">
        <is>
          <t>Differs from upstream baseline</t>
        </is>
      </c>
      <c r="G6342" s="32" t="inlineStr">
        <is>
          <t>species_info/gen_*_families.h</t>
        </is>
      </c>
    </row>
    <row r="6343">
      <c r="A6343" s="77" t="inlineStr">
        <is>
          <t>2026-10-05</t>
        </is>
      </c>
      <c r="B6343" s="77" t="inlineStr">
        <is>
          <t>Abilities</t>
        </is>
      </c>
      <c r="C6343" s="77" t="inlineStr">
        <is>
          <t>Breloom abilities</t>
        </is>
      </c>
      <c r="D6343" s="77" t="inlineStr">
        <is>
          <t>Effect Spore / Poison Heal / Technician</t>
        </is>
      </c>
      <c r="E6343" s="77" t="inlineStr">
        <is>
          <t>Technician / Technician / Technician</t>
        </is>
      </c>
      <c r="F6343" s="77" t="inlineStr">
        <is>
          <t>Differs from upstream baseline</t>
        </is>
      </c>
      <c r="G6343" s="77" t="inlineStr">
        <is>
          <t>species_info/gen_*_families.h</t>
        </is>
      </c>
    </row>
    <row r="6344">
      <c r="A6344" s="32" t="inlineStr">
        <is>
          <t>2026-10-05</t>
        </is>
      </c>
      <c r="B6344" s="32" t="inlineStr">
        <is>
          <t>Pokemon Stats</t>
        </is>
      </c>
      <c r="C6344" s="32" t="inlineStr">
        <is>
          <t>Bronzong baseHP</t>
        </is>
      </c>
      <c r="D6344" s="32" t="n">
        <v>67</v>
      </c>
      <c r="E6344" s="32" t="n">
        <v>77</v>
      </c>
      <c r="F6344" s="32" t="inlineStr">
        <is>
          <t>Differs from upstream baseline</t>
        </is>
      </c>
      <c r="G6344" s="32" t="inlineStr">
        <is>
          <t>species_info/gen_*_families.h</t>
        </is>
      </c>
    </row>
    <row r="6345">
      <c r="A6345" s="77" t="inlineStr">
        <is>
          <t>2026-10-05</t>
        </is>
      </c>
      <c r="B6345" s="77" t="inlineStr">
        <is>
          <t>Pokemon Stats</t>
        </is>
      </c>
      <c r="C6345" s="77" t="inlineStr">
        <is>
          <t>Bronzong baseAttack</t>
        </is>
      </c>
      <c r="D6345" s="77" t="n">
        <v>89</v>
      </c>
      <c r="E6345" s="77" t="n">
        <v>99</v>
      </c>
      <c r="F6345" s="77" t="inlineStr">
        <is>
          <t>Differs from upstream baseline</t>
        </is>
      </c>
      <c r="G6345" s="77" t="inlineStr">
        <is>
          <t>species_info/gen_*_families.h</t>
        </is>
      </c>
    </row>
    <row r="6346">
      <c r="A6346" s="32" t="inlineStr">
        <is>
          <t>2026-10-05</t>
        </is>
      </c>
      <c r="B6346" s="32" t="inlineStr">
        <is>
          <t>Pokemon Stats</t>
        </is>
      </c>
      <c r="C6346" s="32" t="inlineStr">
        <is>
          <t>Bronzong baseSpAttack</t>
        </is>
      </c>
      <c r="D6346" s="32" t="n">
        <v>79</v>
      </c>
      <c r="E6346" s="32" t="n">
        <v>89</v>
      </c>
      <c r="F6346" s="32" t="inlineStr">
        <is>
          <t>Differs from upstream baseline</t>
        </is>
      </c>
      <c r="G6346" s="32" t="inlineStr">
        <is>
          <t>species_info/gen_*_families.h</t>
        </is>
      </c>
    </row>
    <row r="6347">
      <c r="A6347" s="77" t="inlineStr">
        <is>
          <t>2026-10-05</t>
        </is>
      </c>
      <c r="B6347" s="77" t="inlineStr">
        <is>
          <t>Abilities</t>
        </is>
      </c>
      <c r="C6347" s="77" t="inlineStr">
        <is>
          <t>Bronzong abilities</t>
        </is>
      </c>
      <c r="D6347" s="77" t="inlineStr">
        <is>
          <t>Levitate / Heatproof / Heavy Metal</t>
        </is>
      </c>
      <c r="E6347" s="77" t="inlineStr">
        <is>
          <t>Levitate / Levitate / Heavy Metal</t>
        </is>
      </c>
      <c r="F6347" s="77" t="inlineStr">
        <is>
          <t>Differs from upstream baseline</t>
        </is>
      </c>
      <c r="G6347" s="77" t="inlineStr">
        <is>
          <t>species_info/gen_*_families.h</t>
        </is>
      </c>
    </row>
    <row r="6348">
      <c r="A6348" s="32" t="inlineStr">
        <is>
          <t>2026-10-05</t>
        </is>
      </c>
      <c r="B6348" s="32" t="inlineStr">
        <is>
          <t>Pokemon Stats</t>
        </is>
      </c>
      <c r="C6348" s="32" t="inlineStr">
        <is>
          <t>Bronzor baseHP</t>
        </is>
      </c>
      <c r="D6348" s="32" t="n">
        <v>57</v>
      </c>
      <c r="E6348" s="32" t="n">
        <v>77</v>
      </c>
      <c r="F6348" s="32" t="inlineStr">
        <is>
          <t>Differs from upstream baseline</t>
        </is>
      </c>
      <c r="G6348" s="32" t="inlineStr">
        <is>
          <t>species_info/gen_*_families.h</t>
        </is>
      </c>
    </row>
    <row r="6349">
      <c r="A6349" s="77" t="inlineStr">
        <is>
          <t>2026-10-05</t>
        </is>
      </c>
      <c r="B6349" s="77" t="inlineStr">
        <is>
          <t>Pokemon Stats</t>
        </is>
      </c>
      <c r="C6349" s="77" t="inlineStr">
        <is>
          <t>Bronzor baseAttack</t>
        </is>
      </c>
      <c r="D6349" s="77" t="n">
        <v>24</v>
      </c>
      <c r="E6349" s="77" t="n">
        <v>99</v>
      </c>
      <c r="F6349" s="77" t="inlineStr">
        <is>
          <t>Differs from upstream baseline</t>
        </is>
      </c>
      <c r="G6349" s="77" t="inlineStr">
        <is>
          <t>species_info/gen_*_families.h</t>
        </is>
      </c>
    </row>
    <row r="6350">
      <c r="A6350" s="32" t="inlineStr">
        <is>
          <t>2026-10-05</t>
        </is>
      </c>
      <c r="B6350" s="32" t="inlineStr">
        <is>
          <t>Pokemon Stats</t>
        </is>
      </c>
      <c r="C6350" s="32" t="inlineStr">
        <is>
          <t>Bronzor baseDefense</t>
        </is>
      </c>
      <c r="D6350" s="32" t="n">
        <v>86</v>
      </c>
      <c r="E6350" s="32" t="n">
        <v>116</v>
      </c>
      <c r="F6350" s="32" t="inlineStr">
        <is>
          <t>Differs from upstream baseline</t>
        </is>
      </c>
      <c r="G6350" s="32" t="inlineStr">
        <is>
          <t>species_info/gen_*_families.h</t>
        </is>
      </c>
    </row>
    <row r="6351">
      <c r="A6351" s="77" t="inlineStr">
        <is>
          <t>2026-10-05</t>
        </is>
      </c>
      <c r="B6351" s="77" t="inlineStr">
        <is>
          <t>Pokemon Stats</t>
        </is>
      </c>
      <c r="C6351" s="77" t="inlineStr">
        <is>
          <t>Bronzor baseSpAttack</t>
        </is>
      </c>
      <c r="D6351" s="77" t="n">
        <v>24</v>
      </c>
      <c r="E6351" s="77" t="n">
        <v>89</v>
      </c>
      <c r="F6351" s="77" t="inlineStr">
        <is>
          <t>Differs from upstream baseline</t>
        </is>
      </c>
      <c r="G6351" s="77" t="inlineStr">
        <is>
          <t>species_info/gen_*_families.h</t>
        </is>
      </c>
    </row>
    <row r="6352">
      <c r="A6352" s="32" t="inlineStr">
        <is>
          <t>2026-10-05</t>
        </is>
      </c>
      <c r="B6352" s="32" t="inlineStr">
        <is>
          <t>Pokemon Stats</t>
        </is>
      </c>
      <c r="C6352" s="32" t="inlineStr">
        <is>
          <t>Bronzor baseSpDefense</t>
        </is>
      </c>
      <c r="D6352" s="32" t="n">
        <v>86</v>
      </c>
      <c r="E6352" s="32" t="n">
        <v>116</v>
      </c>
      <c r="F6352" s="32" t="inlineStr">
        <is>
          <t>Differs from upstream baseline</t>
        </is>
      </c>
      <c r="G6352" s="32" t="inlineStr">
        <is>
          <t>species_info/gen_*_families.h</t>
        </is>
      </c>
    </row>
    <row r="6353">
      <c r="A6353" s="77" t="inlineStr">
        <is>
          <t>2026-10-05</t>
        </is>
      </c>
      <c r="B6353" s="77" t="inlineStr">
        <is>
          <t>Pokemon Stats</t>
        </is>
      </c>
      <c r="C6353" s="77" t="inlineStr">
        <is>
          <t>Bronzor baseSpeed</t>
        </is>
      </c>
      <c r="D6353" s="77" t="n">
        <v>23</v>
      </c>
      <c r="E6353" s="77" t="n">
        <v>33</v>
      </c>
      <c r="F6353" s="77" t="inlineStr">
        <is>
          <t>Differs from upstream baseline</t>
        </is>
      </c>
      <c r="G6353" s="77" t="inlineStr">
        <is>
          <t>species_info/gen_*_families.h</t>
        </is>
      </c>
    </row>
    <row r="6354">
      <c r="A6354" s="32" t="inlineStr">
        <is>
          <t>2026-10-05</t>
        </is>
      </c>
      <c r="B6354" s="32" t="inlineStr">
        <is>
          <t>Abilities</t>
        </is>
      </c>
      <c r="C6354" s="32" t="inlineStr">
        <is>
          <t>Bronzor abilities</t>
        </is>
      </c>
      <c r="D6354" s="32" t="inlineStr">
        <is>
          <t>Levitate / Heatproof / Heavy Metal</t>
        </is>
      </c>
      <c r="E6354" s="32" t="inlineStr">
        <is>
          <t>Levitate / Levitate / Heavy Metal</t>
        </is>
      </c>
      <c r="F6354" s="32" t="inlineStr">
        <is>
          <t>Differs from upstream baseline</t>
        </is>
      </c>
      <c r="G6354" s="32" t="inlineStr">
        <is>
          <t>species_info/gen_*_families.h</t>
        </is>
      </c>
    </row>
    <row r="6355">
      <c r="A6355" s="77" t="inlineStr">
        <is>
          <t>2026-10-05</t>
        </is>
      </c>
      <c r="B6355" s="77" t="inlineStr">
        <is>
          <t>Abilities</t>
        </is>
      </c>
      <c r="C6355" s="77" t="inlineStr">
        <is>
          <t>Budew abilities</t>
        </is>
      </c>
      <c r="D6355" s="77" t="inlineStr">
        <is>
          <t>Natural Cure / Poison Point / Leaf Guard</t>
        </is>
      </c>
      <c r="E6355" s="77" t="inlineStr">
        <is>
          <t>Natural Cure / Natural Cure / Leaf Guard</t>
        </is>
      </c>
      <c r="F6355" s="77" t="inlineStr">
        <is>
          <t>Differs from upstream baseline</t>
        </is>
      </c>
      <c r="G6355" s="77" t="inlineStr">
        <is>
          <t>species_info/gen_*_families.h</t>
        </is>
      </c>
    </row>
    <row r="6356">
      <c r="A6356" s="32" t="inlineStr">
        <is>
          <t>2026-10-05</t>
        </is>
      </c>
      <c r="B6356" s="32" t="inlineStr">
        <is>
          <t>Evolutions</t>
        </is>
      </c>
      <c r="C6356" s="32" t="inlineStr">
        <is>
          <t>Budew evolution</t>
        </is>
      </c>
      <c r="D6356" s="32" t="inlineStr">
        <is>
          <t>Friendship Day -&gt; Roselia</t>
        </is>
      </c>
      <c r="E6356" s="32" t="inlineStr">
        <is>
          <t>Lv 16 -&gt; Roselia</t>
        </is>
      </c>
      <c r="F6356" s="32" t="inlineStr">
        <is>
          <t>Differs from upstream baseline</t>
        </is>
      </c>
      <c r="G6356" s="32" t="inlineStr">
        <is>
          <t>species_info/gen_*_families.h</t>
        </is>
      </c>
    </row>
    <row r="6357">
      <c r="A6357" s="77" t="inlineStr">
        <is>
          <t>2026-10-05</t>
        </is>
      </c>
      <c r="B6357" s="77" t="inlineStr">
        <is>
          <t>Abilities</t>
        </is>
      </c>
      <c r="C6357" s="77" t="inlineStr">
        <is>
          <t>Bulbasaur abilities</t>
        </is>
      </c>
      <c r="D6357" s="77" t="inlineStr">
        <is>
          <t>Overgrow / Chlorophyll</t>
        </is>
      </c>
      <c r="E6357" s="77" t="inlineStr">
        <is>
          <t>Overgrow / Overgrow / Chlorophyll</t>
        </is>
      </c>
      <c r="F6357" s="77" t="inlineStr">
        <is>
          <t>Differs from upstream baseline</t>
        </is>
      </c>
      <c r="G6357" s="77" t="inlineStr">
        <is>
          <t>species_info/gen_*_families.h</t>
        </is>
      </c>
    </row>
    <row r="6358">
      <c r="A6358" s="32" t="inlineStr">
        <is>
          <t>2026-10-05</t>
        </is>
      </c>
      <c r="B6358" s="32" t="inlineStr">
        <is>
          <t>Abilities</t>
        </is>
      </c>
      <c r="C6358" s="32" t="inlineStr">
        <is>
          <t>Buneary abilities</t>
        </is>
      </c>
      <c r="D6358" s="32" t="inlineStr">
        <is>
          <t>Run Away / Klutz / Limber</t>
        </is>
      </c>
      <c r="E6358" s="32" t="inlineStr">
        <is>
          <t>Scrappy / Scrappy / Limber</t>
        </is>
      </c>
      <c r="F6358" s="32" t="inlineStr">
        <is>
          <t>Differs from upstream baseline</t>
        </is>
      </c>
      <c r="G6358" s="32" t="inlineStr">
        <is>
          <t>species_info/gen_*_families.h</t>
        </is>
      </c>
    </row>
    <row r="6359">
      <c r="A6359" s="77" t="inlineStr">
        <is>
          <t>2026-10-05</t>
        </is>
      </c>
      <c r="B6359" s="77" t="inlineStr">
        <is>
          <t>Evolutions</t>
        </is>
      </c>
      <c r="C6359" s="77" t="inlineStr">
        <is>
          <t>Buneary evolution</t>
        </is>
      </c>
      <c r="D6359" s="77" t="inlineStr">
        <is>
          <t>Friendship -&gt; Lopunny</t>
        </is>
      </c>
      <c r="E6359" s="77" t="inlineStr">
        <is>
          <t>Lv 28 -&gt; Lopunny</t>
        </is>
      </c>
      <c r="F6359" s="77" t="inlineStr">
        <is>
          <t>Differs from upstream baseline</t>
        </is>
      </c>
      <c r="G6359" s="77" t="inlineStr">
        <is>
          <t>species_info/gen_*_families.h</t>
        </is>
      </c>
    </row>
    <row r="6360">
      <c r="A6360" s="32" t="inlineStr">
        <is>
          <t>2026-10-05</t>
        </is>
      </c>
      <c r="B6360" s="32" t="inlineStr">
        <is>
          <t>Pokemon Stats</t>
        </is>
      </c>
      <c r="C6360" s="32" t="inlineStr">
        <is>
          <t>Bunnelby baseHP</t>
        </is>
      </c>
      <c r="D6360" s="32" t="n">
        <v>38</v>
      </c>
      <c r="E6360" s="32" t="n">
        <v>52</v>
      </c>
      <c r="F6360" s="32" t="inlineStr">
        <is>
          <t>Differs from upstream baseline</t>
        </is>
      </c>
      <c r="G6360" s="32" t="inlineStr">
        <is>
          <t>species_info/gen_*_families.h</t>
        </is>
      </c>
    </row>
    <row r="6361">
      <c r="A6361" s="77" t="inlineStr">
        <is>
          <t>2026-10-05</t>
        </is>
      </c>
      <c r="B6361" s="77" t="inlineStr">
        <is>
          <t>Pokemon Stats</t>
        </is>
      </c>
      <c r="C6361" s="77" t="inlineStr">
        <is>
          <t>Bunnelby baseAttack</t>
        </is>
      </c>
      <c r="D6361" s="77" t="n">
        <v>36</v>
      </c>
      <c r="E6361" s="77" t="n">
        <v>57</v>
      </c>
      <c r="F6361" s="77" t="inlineStr">
        <is>
          <t>Differs from upstream baseline</t>
        </is>
      </c>
      <c r="G6361" s="77" t="inlineStr">
        <is>
          <t>species_info/gen_*_families.h</t>
        </is>
      </c>
    </row>
    <row r="6362">
      <c r="A6362" s="32" t="inlineStr">
        <is>
          <t>2026-10-05</t>
        </is>
      </c>
      <c r="B6362" s="32" t="inlineStr">
        <is>
          <t>Pokemon Stats</t>
        </is>
      </c>
      <c r="C6362" s="32" t="inlineStr">
        <is>
          <t>Bunnelby baseDefense</t>
        </is>
      </c>
      <c r="D6362" s="32" t="n">
        <v>38</v>
      </c>
      <c r="E6362" s="32" t="n">
        <v>51</v>
      </c>
      <c r="F6362" s="32" t="inlineStr">
        <is>
          <t>Differs from upstream baseline</t>
        </is>
      </c>
      <c r="G6362" s="32" t="inlineStr">
        <is>
          <t>species_info/gen_*_families.h</t>
        </is>
      </c>
    </row>
    <row r="6363">
      <c r="A6363" s="77" t="inlineStr">
        <is>
          <t>2026-10-05</t>
        </is>
      </c>
      <c r="B6363" s="77" t="inlineStr">
        <is>
          <t>Pokemon Stats</t>
        </is>
      </c>
      <c r="C6363" s="77" t="inlineStr">
        <is>
          <t>Bunnelby baseSpAttack</t>
        </is>
      </c>
      <c r="D6363" s="77" t="n">
        <v>32</v>
      </c>
      <c r="E6363" s="77" t="n">
        <v>36</v>
      </c>
      <c r="F6363" s="77" t="inlineStr">
        <is>
          <t>Differs from upstream baseline</t>
        </is>
      </c>
      <c r="G6363" s="77" t="inlineStr">
        <is>
          <t>species_info/gen_*_families.h</t>
        </is>
      </c>
    </row>
    <row r="6364">
      <c r="A6364" s="32" t="inlineStr">
        <is>
          <t>2026-10-05</t>
        </is>
      </c>
      <c r="B6364" s="32" t="inlineStr">
        <is>
          <t>Pokemon Stats</t>
        </is>
      </c>
      <c r="C6364" s="32" t="inlineStr">
        <is>
          <t>Bunnelby baseSpDefense</t>
        </is>
      </c>
      <c r="D6364" s="32" t="n">
        <v>36</v>
      </c>
      <c r="E6364" s="32" t="n">
        <v>52</v>
      </c>
      <c r="F6364" s="32" t="inlineStr">
        <is>
          <t>Differs from upstream baseline</t>
        </is>
      </c>
      <c r="G6364" s="32" t="inlineStr">
        <is>
          <t>species_info/gen_*_families.h</t>
        </is>
      </c>
    </row>
    <row r="6365">
      <c r="A6365" s="77" t="inlineStr">
        <is>
          <t>2026-10-05</t>
        </is>
      </c>
      <c r="B6365" s="77" t="inlineStr">
        <is>
          <t>Abilities</t>
        </is>
      </c>
      <c r="C6365" s="77" t="inlineStr">
        <is>
          <t>Burmy abilities</t>
        </is>
      </c>
      <c r="D6365" s="77" t="inlineStr">
        <is>
          <t>Shed Skin / Overcoat</t>
        </is>
      </c>
      <c r="E6365" s="77" t="inlineStr">
        <is>
          <t>Snow Cloak / Overcoat</t>
        </is>
      </c>
      <c r="F6365" s="77" t="inlineStr">
        <is>
          <t>Differs from upstream baseline</t>
        </is>
      </c>
      <c r="G6365" s="77" t="inlineStr">
        <is>
          <t>species_info/gen_*_families.h</t>
        </is>
      </c>
    </row>
    <row r="6366">
      <c r="A6366" s="32" t="inlineStr">
        <is>
          <t>2026-10-05</t>
        </is>
      </c>
      <c r="B6366" s="32" t="inlineStr">
        <is>
          <t>Pokemon Stats</t>
        </is>
      </c>
      <c r="C6366" s="32" t="inlineStr">
        <is>
          <t>Cacnea baseDefense</t>
        </is>
      </c>
      <c r="D6366" s="32" t="n">
        <v>40</v>
      </c>
      <c r="E6366" s="32" t="n">
        <v>60</v>
      </c>
      <c r="F6366" s="32" t="inlineStr">
        <is>
          <t>Differs from upstream baseline</t>
        </is>
      </c>
      <c r="G6366" s="32" t="inlineStr">
        <is>
          <t>species_info/gen_*_families.h</t>
        </is>
      </c>
    </row>
    <row r="6367">
      <c r="A6367" s="77" t="inlineStr">
        <is>
          <t>2026-10-05</t>
        </is>
      </c>
      <c r="B6367" s="77" t="inlineStr">
        <is>
          <t>Pokemon Stats</t>
        </is>
      </c>
      <c r="C6367" s="77" t="inlineStr">
        <is>
          <t>Cacnea baseSpDefense</t>
        </is>
      </c>
      <c r="D6367" s="77" t="n">
        <v>40</v>
      </c>
      <c r="E6367" s="77" t="n">
        <v>60</v>
      </c>
      <c r="F6367" s="77" t="inlineStr">
        <is>
          <t>Differs from upstream baseline</t>
        </is>
      </c>
      <c r="G6367" s="77" t="inlineStr">
        <is>
          <t>species_info/gen_*_families.h</t>
        </is>
      </c>
    </row>
    <row r="6368">
      <c r="A6368" s="32" t="inlineStr">
        <is>
          <t>2026-10-05</t>
        </is>
      </c>
      <c r="B6368" s="32" t="inlineStr">
        <is>
          <t>Pokemon Stats</t>
        </is>
      </c>
      <c r="C6368" s="32" t="inlineStr">
        <is>
          <t>Cacturne baseDefense</t>
        </is>
      </c>
      <c r="D6368" s="32" t="n">
        <v>60</v>
      </c>
      <c r="E6368" s="32" t="n">
        <v>85</v>
      </c>
      <c r="F6368" s="32" t="inlineStr">
        <is>
          <t>Differs from upstream baseline</t>
        </is>
      </c>
      <c r="G6368" s="32" t="inlineStr">
        <is>
          <t>species_info/gen_*_families.h</t>
        </is>
      </c>
    </row>
    <row r="6369">
      <c r="A6369" s="77" t="inlineStr">
        <is>
          <t>2026-10-05</t>
        </is>
      </c>
      <c r="B6369" s="77" t="inlineStr">
        <is>
          <t>Pokemon Stats</t>
        </is>
      </c>
      <c r="C6369" s="77" t="inlineStr">
        <is>
          <t>Cacturne baseSpDefense</t>
        </is>
      </c>
      <c r="D6369" s="77" t="n">
        <v>60</v>
      </c>
      <c r="E6369" s="77" t="n">
        <v>85</v>
      </c>
      <c r="F6369" s="77" t="inlineStr">
        <is>
          <t>Differs from upstream baseline</t>
        </is>
      </c>
      <c r="G6369" s="77" t="inlineStr">
        <is>
          <t>species_info/gen_*_families.h</t>
        </is>
      </c>
    </row>
    <row r="6370">
      <c r="A6370" s="32" t="inlineStr">
        <is>
          <t>2026-10-05</t>
        </is>
      </c>
      <c r="B6370" s="32" t="inlineStr">
        <is>
          <t>Pokemon Stats</t>
        </is>
      </c>
      <c r="C6370" s="32" t="inlineStr">
        <is>
          <t>Camerupt baseHP</t>
        </is>
      </c>
      <c r="D6370" s="32" t="n">
        <v>70</v>
      </c>
      <c r="E6370" s="32" t="n">
        <v>90</v>
      </c>
      <c r="F6370" s="32" t="inlineStr">
        <is>
          <t>Differs from upstream baseline</t>
        </is>
      </c>
      <c r="G6370" s="32" t="inlineStr">
        <is>
          <t>species_info/gen_*_families.h</t>
        </is>
      </c>
    </row>
    <row r="6371">
      <c r="A6371" s="77" t="inlineStr">
        <is>
          <t>2026-10-05</t>
        </is>
      </c>
      <c r="B6371" s="77" t="inlineStr">
        <is>
          <t>Pokemon Stats</t>
        </is>
      </c>
      <c r="C6371" s="77" t="inlineStr">
        <is>
          <t>Camerupt baseDefense</t>
        </is>
      </c>
      <c r="D6371" s="77" t="n">
        <v>70</v>
      </c>
      <c r="E6371" s="77" t="n">
        <v>80</v>
      </c>
      <c r="F6371" s="77" t="inlineStr">
        <is>
          <t>Differs from upstream baseline</t>
        </is>
      </c>
      <c r="G6371" s="77" t="inlineStr">
        <is>
          <t>species_info/gen_*_families.h</t>
        </is>
      </c>
    </row>
    <row r="6372">
      <c r="A6372" s="32" t="inlineStr">
        <is>
          <t>2026-10-05</t>
        </is>
      </c>
      <c r="B6372" s="32" t="inlineStr">
        <is>
          <t>Pokemon Stats</t>
        </is>
      </c>
      <c r="C6372" s="32" t="inlineStr">
        <is>
          <t>Camerupt baseSpDefense</t>
        </is>
      </c>
      <c r="D6372" s="32" t="n">
        <v>75</v>
      </c>
      <c r="E6372" s="32" t="n">
        <v>85</v>
      </c>
      <c r="F6372" s="32" t="inlineStr">
        <is>
          <t>Differs from upstream baseline</t>
        </is>
      </c>
      <c r="G6372" s="32" t="inlineStr">
        <is>
          <t>species_info/gen_*_families.h</t>
        </is>
      </c>
    </row>
    <row r="6373">
      <c r="A6373" s="77" t="inlineStr">
        <is>
          <t>2026-10-05</t>
        </is>
      </c>
      <c r="B6373" s="77" t="inlineStr">
        <is>
          <t>Pokemon Stats</t>
        </is>
      </c>
      <c r="C6373" s="77" t="inlineStr">
        <is>
          <t>Camerupt baseDefense</t>
        </is>
      </c>
      <c r="D6373" s="77" t="n">
        <v>100</v>
      </c>
      <c r="E6373" s="77" t="n">
        <v>110</v>
      </c>
      <c r="F6373" s="77" t="inlineStr">
        <is>
          <t>Differs from upstream baseline</t>
        </is>
      </c>
      <c r="G6373" s="77" t="inlineStr">
        <is>
          <t>species_info/gen_*_families.h</t>
        </is>
      </c>
    </row>
    <row r="6374">
      <c r="A6374" s="32" t="inlineStr">
        <is>
          <t>2026-10-05</t>
        </is>
      </c>
      <c r="B6374" s="32" t="inlineStr">
        <is>
          <t>Pokemon Stats</t>
        </is>
      </c>
      <c r="C6374" s="32" t="inlineStr">
        <is>
          <t>Camerupt baseSpDefense</t>
        </is>
      </c>
      <c r="D6374" s="32" t="n">
        <v>105</v>
      </c>
      <c r="E6374" s="32" t="n">
        <v>115</v>
      </c>
      <c r="F6374" s="32" t="inlineStr">
        <is>
          <t>Differs from upstream baseline</t>
        </is>
      </c>
      <c r="G6374" s="32" t="inlineStr">
        <is>
          <t>species_info/gen_*_families.h</t>
        </is>
      </c>
    </row>
    <row r="6375">
      <c r="A6375" s="77" t="inlineStr">
        <is>
          <t>2026-10-05</t>
        </is>
      </c>
      <c r="B6375" s="77" t="inlineStr">
        <is>
          <t>Pokemon Stats</t>
        </is>
      </c>
      <c r="C6375" s="77" t="inlineStr">
        <is>
          <t>Carbink baseHP</t>
        </is>
      </c>
      <c r="D6375" s="77" t="n">
        <v>50</v>
      </c>
      <c r="E6375" s="77" t="n">
        <v>60</v>
      </c>
      <c r="F6375" s="77" t="inlineStr">
        <is>
          <t>Differs from upstream baseline</t>
        </is>
      </c>
      <c r="G6375" s="77" t="inlineStr">
        <is>
          <t>species_info/gen_*_families.h</t>
        </is>
      </c>
    </row>
    <row r="6376">
      <c r="A6376" s="32" t="inlineStr">
        <is>
          <t>2026-10-05</t>
        </is>
      </c>
      <c r="B6376" s="32" t="inlineStr">
        <is>
          <t>Pokemon Stats</t>
        </is>
      </c>
      <c r="C6376" s="32" t="inlineStr">
        <is>
          <t>Carbink baseSpAttack</t>
        </is>
      </c>
      <c r="D6376" s="32" t="n">
        <v>50</v>
      </c>
      <c r="E6376" s="32" t="n">
        <v>60</v>
      </c>
      <c r="F6376" s="32" t="inlineStr">
        <is>
          <t>Differs from upstream baseline</t>
        </is>
      </c>
      <c r="G6376" s="32" t="inlineStr">
        <is>
          <t>species_info/gen_*_families.h</t>
        </is>
      </c>
    </row>
    <row r="6377">
      <c r="A6377" s="77" t="inlineStr">
        <is>
          <t>2026-10-05</t>
        </is>
      </c>
      <c r="B6377" s="77" t="inlineStr">
        <is>
          <t>Abilities</t>
        </is>
      </c>
      <c r="C6377" s="77" t="inlineStr">
        <is>
          <t>Carbink abilities</t>
        </is>
      </c>
      <c r="D6377" s="77" t="inlineStr">
        <is>
          <t>Clear Body / Sturdy</t>
        </is>
      </c>
      <c r="E6377" s="77" t="inlineStr">
        <is>
          <t>Clear Body / Sturdy / Magic Bounce</t>
        </is>
      </c>
      <c r="F6377" s="77" t="inlineStr">
        <is>
          <t>Differs from upstream baseline</t>
        </is>
      </c>
      <c r="G6377" s="77" t="inlineStr">
        <is>
          <t>species_info/gen_*_families.h</t>
        </is>
      </c>
    </row>
    <row r="6378">
      <c r="A6378" s="32" t="inlineStr">
        <is>
          <t>2026-10-05</t>
        </is>
      </c>
      <c r="B6378" s="32" t="inlineStr">
        <is>
          <t>Pokemon Stats</t>
        </is>
      </c>
      <c r="C6378" s="32" t="inlineStr">
        <is>
          <t>Carnivine baseAttack</t>
        </is>
      </c>
      <c r="D6378" s="32" t="n">
        <v>100</v>
      </c>
      <c r="E6378" s="32" t="n">
        <v>105</v>
      </c>
      <c r="F6378" s="32" t="inlineStr">
        <is>
          <t>Differs from upstream baseline</t>
        </is>
      </c>
      <c r="G6378" s="32" t="inlineStr">
        <is>
          <t>species_info/gen_*_families.h</t>
        </is>
      </c>
    </row>
    <row r="6379">
      <c r="A6379" s="77" t="inlineStr">
        <is>
          <t>2026-10-05</t>
        </is>
      </c>
      <c r="B6379" s="77" t="inlineStr">
        <is>
          <t>Pokemon Stats</t>
        </is>
      </c>
      <c r="C6379" s="77" t="inlineStr">
        <is>
          <t>Carnivine baseSpAttack</t>
        </is>
      </c>
      <c r="D6379" s="77" t="n">
        <v>90</v>
      </c>
      <c r="E6379" s="77" t="n">
        <v>100</v>
      </c>
      <c r="F6379" s="77" t="inlineStr">
        <is>
          <t>Differs from upstream baseline</t>
        </is>
      </c>
      <c r="G6379" s="77" t="inlineStr">
        <is>
          <t>species_info/gen_*_families.h</t>
        </is>
      </c>
    </row>
    <row r="6380">
      <c r="A6380" s="32" t="inlineStr">
        <is>
          <t>2026-10-05</t>
        </is>
      </c>
      <c r="B6380" s="32" t="inlineStr">
        <is>
          <t>Pokemon Stats</t>
        </is>
      </c>
      <c r="C6380" s="32" t="inlineStr">
        <is>
          <t>Carnivine baseSpeed</t>
        </is>
      </c>
      <c r="D6380" s="32" t="n">
        <v>46</v>
      </c>
      <c r="E6380" s="32" t="n">
        <v>70</v>
      </c>
      <c r="F6380" s="32" t="inlineStr">
        <is>
          <t>Differs from upstream baseline</t>
        </is>
      </c>
      <c r="G6380" s="32" t="inlineStr">
        <is>
          <t>species_info/gen_*_families.h</t>
        </is>
      </c>
    </row>
    <row r="6381">
      <c r="A6381" s="77" t="inlineStr">
        <is>
          <t>2026-10-05</t>
        </is>
      </c>
      <c r="B6381" s="77" t="inlineStr">
        <is>
          <t>Abilities</t>
        </is>
      </c>
      <c r="C6381" s="77" t="inlineStr">
        <is>
          <t>Carnivine abilities</t>
        </is>
      </c>
      <c r="D6381" s="77" t="inlineStr">
        <is>
          <t>Levitate</t>
        </is>
      </c>
      <c r="E6381" s="77" t="inlineStr">
        <is>
          <t>Chlorophyll / Levitate</t>
        </is>
      </c>
      <c r="F6381" s="77" t="inlineStr">
        <is>
          <t>Differs from upstream baseline</t>
        </is>
      </c>
      <c r="G6381" s="77" t="inlineStr">
        <is>
          <t>species_info/gen_*_families.h</t>
        </is>
      </c>
    </row>
    <row r="6382">
      <c r="A6382" s="32" t="inlineStr">
        <is>
          <t>2026-10-05</t>
        </is>
      </c>
      <c r="B6382" s="32" t="inlineStr">
        <is>
          <t>Pokemon Stats</t>
        </is>
      </c>
      <c r="C6382" s="32" t="inlineStr">
        <is>
          <t>Carracosta baseSpDefense</t>
        </is>
      </c>
      <c r="D6382" s="32" t="n">
        <v>65</v>
      </c>
      <c r="E6382" s="32" t="n">
        <v>75</v>
      </c>
      <c r="F6382" s="32" t="inlineStr">
        <is>
          <t>Differs from upstream baseline</t>
        </is>
      </c>
      <c r="G6382" s="32" t="inlineStr">
        <is>
          <t>species_info/gen_*_families.h</t>
        </is>
      </c>
    </row>
    <row r="6383">
      <c r="A6383" s="77" t="inlineStr">
        <is>
          <t>2026-10-05</t>
        </is>
      </c>
      <c r="B6383" s="77" t="inlineStr">
        <is>
          <t>Pokemon Stats</t>
        </is>
      </c>
      <c r="C6383" s="77" t="inlineStr">
        <is>
          <t>Carracosta baseSpeed</t>
        </is>
      </c>
      <c r="D6383" s="77" t="n">
        <v>32</v>
      </c>
      <c r="E6383" s="77" t="n">
        <v>37</v>
      </c>
      <c r="F6383" s="77" t="inlineStr">
        <is>
          <t>Differs from upstream baseline</t>
        </is>
      </c>
      <c r="G6383" s="77" t="inlineStr">
        <is>
          <t>species_info/gen_*_families.h</t>
        </is>
      </c>
    </row>
    <row r="6384">
      <c r="A6384" s="32" t="inlineStr">
        <is>
          <t>2026-10-05</t>
        </is>
      </c>
      <c r="B6384" s="32" t="inlineStr">
        <is>
          <t>Pokemon Stats</t>
        </is>
      </c>
      <c r="C6384" s="32" t="inlineStr">
        <is>
          <t>Cascoon baseSpDefense</t>
        </is>
      </c>
      <c r="D6384" s="32" t="n">
        <v>25</v>
      </c>
      <c r="E6384" s="32" t="n">
        <v>55</v>
      </c>
      <c r="F6384" s="32" t="inlineStr">
        <is>
          <t>Differs from upstream baseline</t>
        </is>
      </c>
      <c r="G6384" s="32" t="inlineStr">
        <is>
          <t>species_info/gen_*_families.h</t>
        </is>
      </c>
    </row>
    <row r="6385">
      <c r="A6385" s="77" t="inlineStr">
        <is>
          <t>2026-10-05</t>
        </is>
      </c>
      <c r="B6385" s="77" t="inlineStr">
        <is>
          <t>Abilities</t>
        </is>
      </c>
      <c r="C6385" s="77" t="inlineStr">
        <is>
          <t>Cascoon abilities</t>
        </is>
      </c>
      <c r="D6385" s="77" t="inlineStr">
        <is>
          <t>Shed Skin</t>
        </is>
      </c>
      <c r="E6385" s="77" t="inlineStr">
        <is>
          <t>Shed Skin / Shed Skin</t>
        </is>
      </c>
      <c r="F6385" s="77" t="inlineStr">
        <is>
          <t>Differs from upstream baseline</t>
        </is>
      </c>
      <c r="G6385" s="77" t="inlineStr">
        <is>
          <t>species_info/gen_*_families.h</t>
        </is>
      </c>
    </row>
    <row r="6386">
      <c r="A6386" s="32" t="inlineStr">
        <is>
          <t>2026-10-05</t>
        </is>
      </c>
      <c r="B6386" s="32" t="inlineStr">
        <is>
          <t>Pokemon Stats</t>
        </is>
      </c>
      <c r="C6386" s="32" t="inlineStr">
        <is>
          <t>Castform baseDefense</t>
        </is>
      </c>
      <c r="D6386" s="32" t="n">
        <v>70</v>
      </c>
      <c r="E6386" s="32" t="n">
        <v>75</v>
      </c>
      <c r="F6386" s="32" t="inlineStr">
        <is>
          <t>Differs from upstream baseline</t>
        </is>
      </c>
      <c r="G6386" s="32" t="inlineStr">
        <is>
          <t>species_info/gen_*_families.h</t>
        </is>
      </c>
    </row>
    <row r="6387">
      <c r="A6387" s="77" t="inlineStr">
        <is>
          <t>2026-10-05</t>
        </is>
      </c>
      <c r="B6387" s="77" t="inlineStr">
        <is>
          <t>Pokemon Stats</t>
        </is>
      </c>
      <c r="C6387" s="77" t="inlineStr">
        <is>
          <t>Castform baseSpAttack</t>
        </is>
      </c>
      <c r="D6387" s="77" t="n">
        <v>70</v>
      </c>
      <c r="E6387" s="77" t="n">
        <v>110</v>
      </c>
      <c r="F6387" s="77" t="inlineStr">
        <is>
          <t>Differs from upstream baseline</t>
        </is>
      </c>
      <c r="G6387" s="77" t="inlineStr">
        <is>
          <t>species_info/gen_*_families.h</t>
        </is>
      </c>
    </row>
    <row r="6388">
      <c r="A6388" s="32" t="inlineStr">
        <is>
          <t>2026-10-05</t>
        </is>
      </c>
      <c r="B6388" s="32" t="inlineStr">
        <is>
          <t>Pokemon Stats</t>
        </is>
      </c>
      <c r="C6388" s="32" t="inlineStr">
        <is>
          <t>Castform baseSpDefense</t>
        </is>
      </c>
      <c r="D6388" s="32" t="n">
        <v>70</v>
      </c>
      <c r="E6388" s="32" t="n">
        <v>75</v>
      </c>
      <c r="F6388" s="32" t="inlineStr">
        <is>
          <t>Differs from upstream baseline</t>
        </is>
      </c>
      <c r="G6388" s="32" t="inlineStr">
        <is>
          <t>species_info/gen_*_families.h</t>
        </is>
      </c>
    </row>
    <row r="6389">
      <c r="A6389" s="77" t="inlineStr">
        <is>
          <t>2026-10-05</t>
        </is>
      </c>
      <c r="B6389" s="77" t="inlineStr">
        <is>
          <t>Pokemon Stats</t>
        </is>
      </c>
      <c r="C6389" s="77" t="inlineStr">
        <is>
          <t>Castform baseSpeed</t>
        </is>
      </c>
      <c r="D6389" s="77" t="n">
        <v>70</v>
      </c>
      <c r="E6389" s="77" t="n">
        <v>100</v>
      </c>
      <c r="F6389" s="77" t="inlineStr">
        <is>
          <t>Differs from upstream baseline</t>
        </is>
      </c>
      <c r="G6389" s="77" t="inlineStr">
        <is>
          <t>species_info/gen_*_families.h</t>
        </is>
      </c>
    </row>
    <row r="6390">
      <c r="A6390" s="32" t="inlineStr">
        <is>
          <t>2026-10-05</t>
        </is>
      </c>
      <c r="B6390" s="32" t="inlineStr">
        <is>
          <t>Abilities</t>
        </is>
      </c>
      <c r="C6390" s="32" t="inlineStr">
        <is>
          <t>Caterpie abilities</t>
        </is>
      </c>
      <c r="D6390" s="32" t="inlineStr">
        <is>
          <t>Shield Dust / Run Away</t>
        </is>
      </c>
      <c r="E6390" s="32" t="inlineStr">
        <is>
          <t>Tinted Lens / Run Away</t>
        </is>
      </c>
      <c r="F6390" s="32" t="inlineStr">
        <is>
          <t>Differs from upstream baseline</t>
        </is>
      </c>
      <c r="G6390" s="32" t="inlineStr">
        <is>
          <t>species_info/gen_*_families.h</t>
        </is>
      </c>
    </row>
    <row r="6391">
      <c r="A6391" s="77" t="inlineStr">
        <is>
          <t>2026-10-05</t>
        </is>
      </c>
      <c r="B6391" s="77" t="inlineStr">
        <is>
          <t>Pokemon Stats</t>
        </is>
      </c>
      <c r="C6391" s="77" t="inlineStr">
        <is>
          <t>Chandelure baseAttack</t>
        </is>
      </c>
      <c r="D6391" s="77" t="n">
        <v>55</v>
      </c>
      <c r="E6391" s="77" t="n">
        <v>30</v>
      </c>
      <c r="F6391" s="77" t="inlineStr">
        <is>
          <t>Differs from upstream baseline</t>
        </is>
      </c>
      <c r="G6391" s="77" t="inlineStr">
        <is>
          <t>species_info/gen_*_families.h</t>
        </is>
      </c>
    </row>
    <row r="6392">
      <c r="A6392" s="32" t="inlineStr">
        <is>
          <t>2026-10-05</t>
        </is>
      </c>
      <c r="B6392" s="32" t="inlineStr">
        <is>
          <t>Pokemon Stats</t>
        </is>
      </c>
      <c r="C6392" s="32" t="inlineStr">
        <is>
          <t>Chandelure baseSpAttack</t>
        </is>
      </c>
      <c r="D6392" s="32" t="n">
        <v>145</v>
      </c>
      <c r="E6392" s="32" t="n">
        <v>159</v>
      </c>
      <c r="F6392" s="32" t="inlineStr">
        <is>
          <t>Differs from upstream baseline</t>
        </is>
      </c>
      <c r="G6392" s="32" t="inlineStr">
        <is>
          <t>species_info/gen_*_families.h</t>
        </is>
      </c>
    </row>
    <row r="6393">
      <c r="A6393" s="77" t="inlineStr">
        <is>
          <t>2026-10-05</t>
        </is>
      </c>
      <c r="B6393" s="77" t="inlineStr">
        <is>
          <t>Pokemon Stats</t>
        </is>
      </c>
      <c r="C6393" s="77" t="inlineStr">
        <is>
          <t>Chandelure baseSpeed</t>
        </is>
      </c>
      <c r="D6393" s="77" t="n">
        <v>80</v>
      </c>
      <c r="E6393" s="77" t="n">
        <v>91</v>
      </c>
      <c r="F6393" s="77" t="inlineStr">
        <is>
          <t>Differs from upstream baseline</t>
        </is>
      </c>
      <c r="G6393" s="77" t="inlineStr">
        <is>
          <t>species_info/gen_*_families.h</t>
        </is>
      </c>
    </row>
    <row r="6394">
      <c r="A6394" s="32" t="inlineStr">
        <is>
          <t>2026-10-05</t>
        </is>
      </c>
      <c r="B6394" s="32" t="inlineStr">
        <is>
          <t>Pokemon Stats</t>
        </is>
      </c>
      <c r="C6394" s="32" t="inlineStr">
        <is>
          <t>Chansey baseDefense</t>
        </is>
      </c>
      <c r="D6394" s="32" t="n">
        <v>5</v>
      </c>
      <c r="E6394" s="32" t="n">
        <v>25</v>
      </c>
      <c r="F6394" s="32" t="inlineStr">
        <is>
          <t>Differs from upstream baseline</t>
        </is>
      </c>
      <c r="G6394" s="32" t="inlineStr">
        <is>
          <t>species_info/gen_*_families.h</t>
        </is>
      </c>
    </row>
    <row r="6395">
      <c r="A6395" s="77" t="inlineStr">
        <is>
          <t>2026-10-05</t>
        </is>
      </c>
      <c r="B6395" s="77" t="inlineStr">
        <is>
          <t>Abilities</t>
        </is>
      </c>
      <c r="C6395" s="77" t="inlineStr">
        <is>
          <t>Chansey abilities</t>
        </is>
      </c>
      <c r="D6395" s="77" t="inlineStr">
        <is>
          <t>Natural Cure / Serene Grace / Healer</t>
        </is>
      </c>
      <c r="E6395" s="77" t="inlineStr">
        <is>
          <t>Natural Cure / Natural Cure / Healer</t>
        </is>
      </c>
      <c r="F6395" s="77" t="inlineStr">
        <is>
          <t>Differs from upstream baseline</t>
        </is>
      </c>
      <c r="G6395" s="77" t="inlineStr">
        <is>
          <t>species_info/gen_*_families.h</t>
        </is>
      </c>
    </row>
    <row r="6396">
      <c r="A6396" s="32" t="inlineStr">
        <is>
          <t>2026-10-05</t>
        </is>
      </c>
      <c r="B6396" s="32" t="inlineStr">
        <is>
          <t>Pokemon Stats</t>
        </is>
      </c>
      <c r="C6396" s="32" t="inlineStr">
        <is>
          <t>Charizard baseSpAttack</t>
        </is>
      </c>
      <c r="D6396" s="32" t="n">
        <v>109</v>
      </c>
      <c r="E6396" s="32" t="n">
        <v>110</v>
      </c>
      <c r="F6396" s="32" t="inlineStr">
        <is>
          <t>Differs from upstream baseline</t>
        </is>
      </c>
      <c r="G6396" s="32" t="inlineStr">
        <is>
          <t>species_info/gen_*_families.h</t>
        </is>
      </c>
    </row>
    <row r="6397">
      <c r="A6397" s="77" t="inlineStr">
        <is>
          <t>2026-10-05</t>
        </is>
      </c>
      <c r="B6397" s="77" t="inlineStr">
        <is>
          <t>Abilities</t>
        </is>
      </c>
      <c r="C6397" s="77" t="inlineStr">
        <is>
          <t>Charizard abilities</t>
        </is>
      </c>
      <c r="D6397" s="77" t="inlineStr">
        <is>
          <t>Blaze / Solar Power</t>
        </is>
      </c>
      <c r="E6397" s="77" t="inlineStr">
        <is>
          <t>Solar Power / Blaze / Solar Power</t>
        </is>
      </c>
      <c r="F6397" s="77" t="inlineStr">
        <is>
          <t>Differs from upstream baseline</t>
        </is>
      </c>
      <c r="G6397" s="77" t="inlineStr">
        <is>
          <t>species_info/gen_*_families.h</t>
        </is>
      </c>
    </row>
    <row r="6398">
      <c r="A6398" s="32" t="inlineStr">
        <is>
          <t>2026-10-05</t>
        </is>
      </c>
      <c r="B6398" s="32" t="inlineStr">
        <is>
          <t>Pokemon Stats</t>
        </is>
      </c>
      <c r="C6398" s="32" t="inlineStr">
        <is>
          <t>Charizard baseSpAttack</t>
        </is>
      </c>
      <c r="D6398" s="32" t="n">
        <v>130</v>
      </c>
      <c r="E6398" s="32" t="n">
        <v>131</v>
      </c>
      <c r="F6398" s="32" t="inlineStr">
        <is>
          <t>Differs from upstream baseline</t>
        </is>
      </c>
      <c r="G6398" s="32" t="inlineStr">
        <is>
          <t>species_info/gen_*_families.h</t>
        </is>
      </c>
    </row>
    <row r="6399">
      <c r="A6399" s="77" t="inlineStr">
        <is>
          <t>2026-10-05</t>
        </is>
      </c>
      <c r="B6399" s="77" t="inlineStr">
        <is>
          <t>Pokemon Stats</t>
        </is>
      </c>
      <c r="C6399" s="77" t="inlineStr">
        <is>
          <t>Charizard baseSpAttack</t>
        </is>
      </c>
      <c r="D6399" s="77" t="n">
        <v>159</v>
      </c>
      <c r="E6399" s="77" t="n">
        <v>160</v>
      </c>
      <c r="F6399" s="77" t="inlineStr">
        <is>
          <t>Differs from upstream baseline</t>
        </is>
      </c>
      <c r="G6399" s="77" t="inlineStr">
        <is>
          <t>species_info/gen_*_families.h</t>
        </is>
      </c>
    </row>
    <row r="6400">
      <c r="A6400" s="32" t="inlineStr">
        <is>
          <t>2026-10-05</t>
        </is>
      </c>
      <c r="B6400" s="32" t="inlineStr">
        <is>
          <t>Abilities</t>
        </is>
      </c>
      <c r="C6400" s="32" t="inlineStr">
        <is>
          <t>Charizard abilities</t>
        </is>
      </c>
      <c r="D6400" s="32" t="inlineStr">
        <is>
          <t>Drought / Drought / Drought</t>
        </is>
      </c>
      <c r="E6400" s="32" t="inlineStr">
        <is>
          <t>Sheer Force / Sheer Force / Sheer Force</t>
        </is>
      </c>
      <c r="F6400" s="32" t="inlineStr">
        <is>
          <t>Differs from upstream baseline</t>
        </is>
      </c>
      <c r="G6400" s="32" t="inlineStr">
        <is>
          <t>species_info/gen_*_families.h</t>
        </is>
      </c>
    </row>
    <row r="6401">
      <c r="A6401" s="77" t="inlineStr">
        <is>
          <t>2026-10-05</t>
        </is>
      </c>
      <c r="B6401" s="77" t="inlineStr">
        <is>
          <t>Abilities</t>
        </is>
      </c>
      <c r="C6401" s="77" t="inlineStr">
        <is>
          <t>Charmander abilities</t>
        </is>
      </c>
      <c r="D6401" s="77" t="inlineStr">
        <is>
          <t>Blaze / Solar Power</t>
        </is>
      </c>
      <c r="E6401" s="77" t="inlineStr">
        <is>
          <t>Blaze / Blaze / Solar Power</t>
        </is>
      </c>
      <c r="F6401" s="77" t="inlineStr">
        <is>
          <t>Differs from upstream baseline</t>
        </is>
      </c>
      <c r="G6401" s="77" t="inlineStr">
        <is>
          <t>species_info/gen_*_families.h</t>
        </is>
      </c>
    </row>
    <row r="6402">
      <c r="A6402" s="32" t="inlineStr">
        <is>
          <t>2026-10-05</t>
        </is>
      </c>
      <c r="B6402" s="32" t="inlineStr">
        <is>
          <t>Abilities</t>
        </is>
      </c>
      <c r="C6402" s="32" t="inlineStr">
        <is>
          <t>Charmeleon abilities</t>
        </is>
      </c>
      <c r="D6402" s="32" t="inlineStr">
        <is>
          <t>Blaze / Solar Power</t>
        </is>
      </c>
      <c r="E6402" s="32" t="inlineStr">
        <is>
          <t>Blaze / Blaze / Solar Power</t>
        </is>
      </c>
      <c r="F6402" s="32" t="inlineStr">
        <is>
          <t>Differs from upstream baseline</t>
        </is>
      </c>
      <c r="G6402" s="32" t="inlineStr">
        <is>
          <t>species_info/gen_*_families.h</t>
        </is>
      </c>
    </row>
    <row r="6403">
      <c r="A6403" s="77" t="inlineStr">
        <is>
          <t>2026-10-05</t>
        </is>
      </c>
      <c r="B6403" s="77" t="inlineStr">
        <is>
          <t>Pokemon Stats</t>
        </is>
      </c>
      <c r="C6403" s="77" t="inlineStr">
        <is>
          <t>Chatot baseAttack</t>
        </is>
      </c>
      <c r="D6403" s="77" t="n">
        <v>65</v>
      </c>
      <c r="E6403" s="77" t="n">
        <v>91</v>
      </c>
      <c r="F6403" s="77" t="inlineStr">
        <is>
          <t>Differs from upstream baseline</t>
        </is>
      </c>
      <c r="G6403" s="77" t="inlineStr">
        <is>
          <t>species_info/gen_*_families.h</t>
        </is>
      </c>
    </row>
    <row r="6404">
      <c r="A6404" s="32" t="inlineStr">
        <is>
          <t>2026-10-05</t>
        </is>
      </c>
      <c r="B6404" s="32" t="inlineStr">
        <is>
          <t>Pokemon Stats</t>
        </is>
      </c>
      <c r="C6404" s="32" t="inlineStr">
        <is>
          <t>Chatot baseSpAttack</t>
        </is>
      </c>
      <c r="D6404" s="32" t="n">
        <v>92</v>
      </c>
      <c r="E6404" s="32" t="n">
        <v>102</v>
      </c>
      <c r="F6404" s="32" t="inlineStr">
        <is>
          <t>Differs from upstream baseline</t>
        </is>
      </c>
      <c r="G6404" s="32" t="inlineStr">
        <is>
          <t>species_info/gen_*_families.h</t>
        </is>
      </c>
    </row>
    <row r="6405">
      <c r="A6405" s="77" t="inlineStr">
        <is>
          <t>2026-10-05</t>
        </is>
      </c>
      <c r="B6405" s="77" t="inlineStr">
        <is>
          <t>Pokemon Stats</t>
        </is>
      </c>
      <c r="C6405" s="77" t="inlineStr">
        <is>
          <t>Chatot baseSpeed</t>
        </is>
      </c>
      <c r="D6405" s="77" t="n">
        <v>91</v>
      </c>
      <c r="E6405" s="77" t="n">
        <v>110</v>
      </c>
      <c r="F6405" s="77" t="inlineStr">
        <is>
          <t>Differs from upstream baseline</t>
        </is>
      </c>
      <c r="G6405" s="77" t="inlineStr">
        <is>
          <t>species_info/gen_*_families.h</t>
        </is>
      </c>
    </row>
    <row r="6406">
      <c r="A6406" s="32" t="inlineStr">
        <is>
          <t>2026-10-05</t>
        </is>
      </c>
      <c r="B6406" s="32" t="inlineStr">
        <is>
          <t>Abilities</t>
        </is>
      </c>
      <c r="C6406" s="32" t="inlineStr">
        <is>
          <t>Chatot abilities</t>
        </is>
      </c>
      <c r="D6406" s="32" t="inlineStr">
        <is>
          <t>Keen Eye / Tangled Feet / Big Pecks</t>
        </is>
      </c>
      <c r="E6406" s="32" t="inlineStr">
        <is>
          <t>Scrappy / Scrappy / Big Pecks</t>
        </is>
      </c>
      <c r="F6406" s="32" t="inlineStr">
        <is>
          <t>Differs from upstream baseline</t>
        </is>
      </c>
      <c r="G6406" s="32" t="inlineStr">
        <is>
          <t>species_info/gen_*_families.h</t>
        </is>
      </c>
    </row>
    <row r="6407">
      <c r="A6407" s="77" t="inlineStr">
        <is>
          <t>2026-10-05</t>
        </is>
      </c>
      <c r="B6407" s="77" t="inlineStr">
        <is>
          <t>Pokemon Stats</t>
        </is>
      </c>
      <c r="C6407" s="77" t="inlineStr">
        <is>
          <t>Cherrim baseAttack</t>
        </is>
      </c>
      <c r="D6407" s="77" t="n">
        <v>60</v>
      </c>
      <c r="E6407" s="77" t="n">
        <v>87</v>
      </c>
      <c r="F6407" s="77" t="inlineStr">
        <is>
          <t>Differs from upstream baseline</t>
        </is>
      </c>
      <c r="G6407" s="77" t="inlineStr">
        <is>
          <t>species_info/gen_*_families.h</t>
        </is>
      </c>
    </row>
    <row r="6408">
      <c r="A6408" s="32" t="inlineStr">
        <is>
          <t>2026-10-05</t>
        </is>
      </c>
      <c r="B6408" s="32" t="inlineStr">
        <is>
          <t>Pokemon Stats</t>
        </is>
      </c>
      <c r="C6408" s="32" t="inlineStr">
        <is>
          <t>Cherrim baseDefense</t>
        </is>
      </c>
      <c r="D6408" s="32" t="n">
        <v>70</v>
      </c>
      <c r="E6408" s="32" t="n">
        <v>90</v>
      </c>
      <c r="F6408" s="32" t="inlineStr">
        <is>
          <t>Differs from upstream baseline</t>
        </is>
      </c>
      <c r="G6408" s="32" t="inlineStr">
        <is>
          <t>species_info/gen_*_families.h</t>
        </is>
      </c>
    </row>
    <row r="6409">
      <c r="A6409" s="77" t="inlineStr">
        <is>
          <t>2026-10-05</t>
        </is>
      </c>
      <c r="B6409" s="77" t="inlineStr">
        <is>
          <t>Pokemon Stats</t>
        </is>
      </c>
      <c r="C6409" s="77" t="inlineStr">
        <is>
          <t>Cherrim baseSpDefense</t>
        </is>
      </c>
      <c r="D6409" s="77" t="n">
        <v>78</v>
      </c>
      <c r="E6409" s="77" t="n">
        <v>98</v>
      </c>
      <c r="F6409" s="77" t="inlineStr">
        <is>
          <t>Differs from upstream baseline</t>
        </is>
      </c>
      <c r="G6409" s="77" t="inlineStr">
        <is>
          <t>species_info/gen_*_families.h</t>
        </is>
      </c>
    </row>
    <row r="6410">
      <c r="A6410" s="32" t="inlineStr">
        <is>
          <t>2026-10-05</t>
        </is>
      </c>
      <c r="B6410" s="32" t="inlineStr">
        <is>
          <t>Pokemon Stats</t>
        </is>
      </c>
      <c r="C6410" s="32" t="inlineStr">
        <is>
          <t>Chesnaught baseSpDefense</t>
        </is>
      </c>
      <c r="D6410" s="32" t="n">
        <v>75</v>
      </c>
      <c r="E6410" s="32" t="n">
        <v>85</v>
      </c>
      <c r="F6410" s="32" t="inlineStr">
        <is>
          <t>Differs from upstream baseline</t>
        </is>
      </c>
      <c r="G6410" s="32" t="inlineStr">
        <is>
          <t>species_info/gen_*_families.h</t>
        </is>
      </c>
    </row>
    <row r="6411">
      <c r="A6411" s="77" t="inlineStr">
        <is>
          <t>2026-10-05</t>
        </is>
      </c>
      <c r="B6411" s="77" t="inlineStr">
        <is>
          <t>Abilities</t>
        </is>
      </c>
      <c r="C6411" s="77" t="inlineStr">
        <is>
          <t>Chesnaught abilities</t>
        </is>
      </c>
      <c r="D6411" s="77" t="inlineStr">
        <is>
          <t>Overgrow / Bulletproof</t>
        </is>
      </c>
      <c r="E6411" s="77" t="inlineStr">
        <is>
          <t>Overgrow / Bulletproof / Iron Barbs</t>
        </is>
      </c>
      <c r="F6411" s="77" t="inlineStr">
        <is>
          <t>Differs from upstream baseline</t>
        </is>
      </c>
      <c r="G6411" s="77" t="inlineStr">
        <is>
          <t>species_info/gen_*_families.h</t>
        </is>
      </c>
    </row>
    <row r="6412">
      <c r="A6412" s="32" t="inlineStr">
        <is>
          <t>2026-10-05</t>
        </is>
      </c>
      <c r="B6412" s="32" t="inlineStr">
        <is>
          <t>Abilities</t>
        </is>
      </c>
      <c r="C6412" s="32" t="inlineStr">
        <is>
          <t>Chimchar abilities</t>
        </is>
      </c>
      <c r="D6412" s="32" t="inlineStr">
        <is>
          <t>Blaze / Iron Fist</t>
        </is>
      </c>
      <c r="E6412" s="32" t="inlineStr">
        <is>
          <t>Blaze / Blaze / Iron Fist</t>
        </is>
      </c>
      <c r="F6412" s="32" t="inlineStr">
        <is>
          <t>Differs from upstream baseline</t>
        </is>
      </c>
      <c r="G6412" s="32" t="inlineStr">
        <is>
          <t>species_info/gen_*_families.h</t>
        </is>
      </c>
    </row>
    <row r="6413">
      <c r="A6413" s="77" t="inlineStr">
        <is>
          <t>2026-10-05</t>
        </is>
      </c>
      <c r="B6413" s="77" t="inlineStr">
        <is>
          <t>Pokemon Stats</t>
        </is>
      </c>
      <c r="C6413" s="77" t="inlineStr">
        <is>
          <t>Chimecho baseHP</t>
        </is>
      </c>
      <c r="D6413" s="77" t="n">
        <v>75</v>
      </c>
      <c r="E6413" s="77" t="n">
        <v>65</v>
      </c>
      <c r="F6413" s="77" t="inlineStr">
        <is>
          <t>Differs from upstream baseline</t>
        </is>
      </c>
      <c r="G6413" s="77" t="inlineStr">
        <is>
          <t>species_info/gen_*_families.h</t>
        </is>
      </c>
    </row>
    <row r="6414">
      <c r="A6414" s="32" t="inlineStr">
        <is>
          <t>2026-10-05</t>
        </is>
      </c>
      <c r="B6414" s="32" t="inlineStr">
        <is>
          <t>Pokemon Stats</t>
        </is>
      </c>
      <c r="C6414" s="32" t="inlineStr">
        <is>
          <t>Chimecho baseDefense</t>
        </is>
      </c>
      <c r="D6414" s="32" t="n">
        <v>80</v>
      </c>
      <c r="E6414" s="32" t="n">
        <v>70</v>
      </c>
      <c r="F6414" s="32" t="inlineStr">
        <is>
          <t>Differs from upstream baseline</t>
        </is>
      </c>
      <c r="G6414" s="32" t="inlineStr">
        <is>
          <t>species_info/gen_*_families.h</t>
        </is>
      </c>
    </row>
    <row r="6415">
      <c r="A6415" s="77" t="inlineStr">
        <is>
          <t>2026-10-05</t>
        </is>
      </c>
      <c r="B6415" s="77" t="inlineStr">
        <is>
          <t>Pokemon Stats</t>
        </is>
      </c>
      <c r="C6415" s="77" t="inlineStr">
        <is>
          <t>Chimecho baseSpAttack</t>
        </is>
      </c>
      <c r="D6415" s="77" t="n">
        <v>95</v>
      </c>
      <c r="E6415" s="77" t="n">
        <v>105</v>
      </c>
      <c r="F6415" s="77" t="inlineStr">
        <is>
          <t>Differs from upstream baseline</t>
        </is>
      </c>
      <c r="G6415" s="77" t="inlineStr">
        <is>
          <t>species_info/gen_*_families.h</t>
        </is>
      </c>
    </row>
    <row r="6416">
      <c r="A6416" s="32" t="inlineStr">
        <is>
          <t>2026-10-05</t>
        </is>
      </c>
      <c r="B6416" s="32" t="inlineStr">
        <is>
          <t>Pokemon Stats</t>
        </is>
      </c>
      <c r="C6416" s="32" t="inlineStr">
        <is>
          <t>Chimecho baseSpDefense</t>
        </is>
      </c>
      <c r="D6416" s="32" t="n">
        <v>90</v>
      </c>
      <c r="E6416" s="32" t="n">
        <v>85</v>
      </c>
      <c r="F6416" s="32" t="inlineStr">
        <is>
          <t>Differs from upstream baseline</t>
        </is>
      </c>
      <c r="G6416" s="32" t="inlineStr">
        <is>
          <t>species_info/gen_*_families.h</t>
        </is>
      </c>
    </row>
    <row r="6417">
      <c r="A6417" s="77" t="inlineStr">
        <is>
          <t>2026-10-05</t>
        </is>
      </c>
      <c r="B6417" s="77" t="inlineStr">
        <is>
          <t>Pokemon Stats</t>
        </is>
      </c>
      <c r="C6417" s="77" t="inlineStr">
        <is>
          <t>Chimecho baseSpeed</t>
        </is>
      </c>
      <c r="D6417" s="77" t="n">
        <v>65</v>
      </c>
      <c r="E6417" s="77" t="n">
        <v>75</v>
      </c>
      <c r="F6417" s="77" t="inlineStr">
        <is>
          <t>Differs from upstream baseline</t>
        </is>
      </c>
      <c r="G6417" s="77" t="inlineStr">
        <is>
          <t>species_info/gen_*_families.h</t>
        </is>
      </c>
    </row>
    <row r="6418">
      <c r="A6418" s="32" t="inlineStr">
        <is>
          <t>2026-10-05</t>
        </is>
      </c>
      <c r="B6418" s="32" t="inlineStr">
        <is>
          <t>Abilities</t>
        </is>
      </c>
      <c r="C6418" s="32" t="inlineStr">
        <is>
          <t>Chinchou abilities</t>
        </is>
      </c>
      <c r="D6418" s="32" t="inlineStr">
        <is>
          <t>Volt Absorb / Illuminate / Water Absorb</t>
        </is>
      </c>
      <c r="E6418" s="32" t="inlineStr">
        <is>
          <t>Volt Absorb / Volt Absorb / Water Absorb</t>
        </is>
      </c>
      <c r="F6418" s="32" t="inlineStr">
        <is>
          <t>Differs from upstream baseline</t>
        </is>
      </c>
      <c r="G6418" s="32" t="inlineStr">
        <is>
          <t>species_info/gen_*_families.h</t>
        </is>
      </c>
    </row>
    <row r="6419">
      <c r="A6419" s="77" t="inlineStr">
        <is>
          <t>2026-10-05</t>
        </is>
      </c>
      <c r="B6419" s="77" t="inlineStr">
        <is>
          <t>Evolutions</t>
        </is>
      </c>
      <c r="C6419" s="77" t="inlineStr">
        <is>
          <t>Chingling evolution</t>
        </is>
      </c>
      <c r="D6419" s="77" t="inlineStr">
        <is>
          <t>Friendship Night -&gt; Chimecho</t>
        </is>
      </c>
      <c r="E6419" s="77" t="inlineStr">
        <is>
          <t>Lv 18 -&gt; Chimecho</t>
        </is>
      </c>
      <c r="F6419" s="77" t="inlineStr">
        <is>
          <t>Differs from upstream baseline</t>
        </is>
      </c>
      <c r="G6419" s="77" t="inlineStr">
        <is>
          <t>species_info/gen_*_families.h</t>
        </is>
      </c>
    </row>
    <row r="6420">
      <c r="A6420" s="32" t="inlineStr">
        <is>
          <t>2026-10-05</t>
        </is>
      </c>
      <c r="B6420" s="32" t="inlineStr">
        <is>
          <t>Pokemon Stats</t>
        </is>
      </c>
      <c r="C6420" s="32" t="inlineStr">
        <is>
          <t>Cinccino baseAttack</t>
        </is>
      </c>
      <c r="D6420" s="32" t="n">
        <v>95</v>
      </c>
      <c r="E6420" s="32" t="n">
        <v>105</v>
      </c>
      <c r="F6420" s="32" t="inlineStr">
        <is>
          <t>Differs from upstream baseline</t>
        </is>
      </c>
      <c r="G6420" s="32" t="inlineStr">
        <is>
          <t>species_info/gen_*_families.h</t>
        </is>
      </c>
    </row>
    <row r="6421">
      <c r="A6421" s="77" t="inlineStr">
        <is>
          <t>2026-10-05</t>
        </is>
      </c>
      <c r="B6421" s="77" t="inlineStr">
        <is>
          <t>Abilities</t>
        </is>
      </c>
      <c r="C6421" s="77" t="inlineStr">
        <is>
          <t>Cinccino abilities</t>
        </is>
      </c>
      <c r="D6421" s="77" t="inlineStr">
        <is>
          <t>Cute Charm / Technician / Skill Link</t>
        </is>
      </c>
      <c r="E6421" s="77" t="inlineStr">
        <is>
          <t>Skill Link / Technician / Cute Charm</t>
        </is>
      </c>
      <c r="F6421" s="77" t="inlineStr">
        <is>
          <t>Differs from upstream baseline</t>
        </is>
      </c>
      <c r="G6421" s="77" t="inlineStr">
        <is>
          <t>species_info/gen_*_families.h</t>
        </is>
      </c>
    </row>
    <row r="6422">
      <c r="A6422" s="32" t="inlineStr">
        <is>
          <t>2026-10-05</t>
        </is>
      </c>
      <c r="B6422" s="32" t="inlineStr">
        <is>
          <t>Pokemon Stats</t>
        </is>
      </c>
      <c r="C6422" s="32" t="inlineStr">
        <is>
          <t>Clawitzer baseHP</t>
        </is>
      </c>
      <c r="D6422" s="32" t="n">
        <v>71</v>
      </c>
      <c r="E6422" s="32" t="n">
        <v>81</v>
      </c>
      <c r="F6422" s="32" t="inlineStr">
        <is>
          <t>Differs from upstream baseline</t>
        </is>
      </c>
      <c r="G6422" s="32" t="inlineStr">
        <is>
          <t>species_info/gen_*_families.h</t>
        </is>
      </c>
    </row>
    <row r="6423">
      <c r="A6423" s="77" t="inlineStr">
        <is>
          <t>2026-10-05</t>
        </is>
      </c>
      <c r="B6423" s="77" t="inlineStr">
        <is>
          <t>Pokemon Stats</t>
        </is>
      </c>
      <c r="C6423" s="77" t="inlineStr">
        <is>
          <t>Clawitzer baseAttack</t>
        </is>
      </c>
      <c r="D6423" s="77" t="n">
        <v>73</v>
      </c>
      <c r="E6423" s="77" t="n">
        <v>33</v>
      </c>
      <c r="F6423" s="77" t="inlineStr">
        <is>
          <t>Differs from upstream baseline</t>
        </is>
      </c>
      <c r="G6423" s="77" t="inlineStr">
        <is>
          <t>species_info/gen_*_families.h</t>
        </is>
      </c>
    </row>
    <row r="6424">
      <c r="A6424" s="32" t="inlineStr">
        <is>
          <t>2026-10-05</t>
        </is>
      </c>
      <c r="B6424" s="32" t="inlineStr">
        <is>
          <t>Pokemon Stats</t>
        </is>
      </c>
      <c r="C6424" s="32" t="inlineStr">
        <is>
          <t>Clawitzer baseSpAttack</t>
        </is>
      </c>
      <c r="D6424" s="32" t="n">
        <v>120</v>
      </c>
      <c r="E6424" s="32" t="n">
        <v>142</v>
      </c>
      <c r="F6424" s="32" t="inlineStr">
        <is>
          <t>Differs from upstream baseline</t>
        </is>
      </c>
      <c r="G6424" s="32" t="inlineStr">
        <is>
          <t>species_info/gen_*_families.h</t>
        </is>
      </c>
    </row>
    <row r="6425">
      <c r="A6425" s="77" t="inlineStr">
        <is>
          <t>2026-10-05</t>
        </is>
      </c>
      <c r="B6425" s="77" t="inlineStr">
        <is>
          <t>Pokemon Stats</t>
        </is>
      </c>
      <c r="C6425" s="77" t="inlineStr">
        <is>
          <t>Clawitzer baseSpeed</t>
        </is>
      </c>
      <c r="D6425" s="77" t="n">
        <v>59</v>
      </c>
      <c r="E6425" s="77" t="n">
        <v>87</v>
      </c>
      <c r="F6425" s="77" t="inlineStr">
        <is>
          <t>Differs from upstream baseline</t>
        </is>
      </c>
      <c r="G6425" s="77" t="inlineStr">
        <is>
          <t>species_info/gen_*_families.h</t>
        </is>
      </c>
    </row>
    <row r="6426">
      <c r="A6426" s="32" t="inlineStr">
        <is>
          <t>2026-10-05</t>
        </is>
      </c>
      <c r="B6426" s="32" t="inlineStr">
        <is>
          <t>Abilities</t>
        </is>
      </c>
      <c r="C6426" s="32" t="inlineStr">
        <is>
          <t>Clawitzer abilities</t>
        </is>
      </c>
      <c r="D6426" s="32" t="inlineStr">
        <is>
          <t>Mega Launcher</t>
        </is>
      </c>
      <c r="E6426" s="32" t="inlineStr">
        <is>
          <t>Mega Launcher / Mega Launcher / Mega Launcher</t>
        </is>
      </c>
      <c r="F6426" s="32" t="inlineStr">
        <is>
          <t>Differs from upstream baseline</t>
        </is>
      </c>
      <c r="G6426" s="32" t="inlineStr">
        <is>
          <t>species_info/gen_*_families.h</t>
        </is>
      </c>
    </row>
    <row r="6427">
      <c r="A6427" s="77" t="inlineStr">
        <is>
          <t>2026-10-05</t>
        </is>
      </c>
      <c r="B6427" s="77" t="inlineStr">
        <is>
          <t>Pokemon Stats</t>
        </is>
      </c>
      <c r="C6427" s="77" t="inlineStr">
        <is>
          <t>Claydol baseHP</t>
        </is>
      </c>
      <c r="D6427" s="77" t="n">
        <v>60</v>
      </c>
      <c r="E6427" s="77" t="n">
        <v>80</v>
      </c>
      <c r="F6427" s="77" t="inlineStr">
        <is>
          <t>Differs from upstream baseline</t>
        </is>
      </c>
      <c r="G6427" s="77" t="inlineStr">
        <is>
          <t>species_info/gen_*_families.h</t>
        </is>
      </c>
    </row>
    <row r="6428">
      <c r="A6428" s="32" t="inlineStr">
        <is>
          <t>2026-10-05</t>
        </is>
      </c>
      <c r="B6428" s="32" t="inlineStr">
        <is>
          <t>Pokemon Stats</t>
        </is>
      </c>
      <c r="C6428" s="32" t="inlineStr">
        <is>
          <t>Claydol baseAttack</t>
        </is>
      </c>
      <c r="D6428" s="32" t="n">
        <v>70</v>
      </c>
      <c r="E6428" s="32" t="n">
        <v>80</v>
      </c>
      <c r="F6428" s="32" t="inlineStr">
        <is>
          <t>Differs from upstream baseline</t>
        </is>
      </c>
      <c r="G6428" s="32" t="inlineStr">
        <is>
          <t>species_info/gen_*_families.h</t>
        </is>
      </c>
    </row>
    <row r="6429">
      <c r="A6429" s="77" t="inlineStr">
        <is>
          <t>2026-10-05</t>
        </is>
      </c>
      <c r="B6429" s="77" t="inlineStr">
        <is>
          <t>Pokemon Stats</t>
        </is>
      </c>
      <c r="C6429" s="77" t="inlineStr">
        <is>
          <t>Claydol baseSpAttack</t>
        </is>
      </c>
      <c r="D6429" s="77" t="n">
        <v>70</v>
      </c>
      <c r="E6429" s="77" t="n">
        <v>80</v>
      </c>
      <c r="F6429" s="77" t="inlineStr">
        <is>
          <t>Differs from upstream baseline</t>
        </is>
      </c>
      <c r="G6429" s="77" t="inlineStr">
        <is>
          <t>species_info/gen_*_families.h</t>
        </is>
      </c>
    </row>
    <row r="6430">
      <c r="A6430" s="32" t="inlineStr">
        <is>
          <t>2026-10-05</t>
        </is>
      </c>
      <c r="B6430" s="32" t="inlineStr">
        <is>
          <t>Pokemon Stats</t>
        </is>
      </c>
      <c r="C6430" s="32" t="inlineStr">
        <is>
          <t>Claydol baseSpeed</t>
        </is>
      </c>
      <c r="D6430" s="32" t="n">
        <v>75</v>
      </c>
      <c r="E6430" s="32" t="n">
        <v>80</v>
      </c>
      <c r="F6430" s="32" t="inlineStr">
        <is>
          <t>Differs from upstream baseline</t>
        </is>
      </c>
      <c r="G6430" s="32" t="inlineStr">
        <is>
          <t>species_info/gen_*_families.h</t>
        </is>
      </c>
    </row>
    <row r="6431">
      <c r="A6431" s="77" t="inlineStr">
        <is>
          <t>2026-10-05</t>
        </is>
      </c>
      <c r="B6431" s="77" t="inlineStr">
        <is>
          <t>Pokemon Stats</t>
        </is>
      </c>
      <c r="C6431" s="77" t="inlineStr">
        <is>
          <t>Clefable baseSpeed</t>
        </is>
      </c>
      <c r="D6431" s="77" t="n">
        <v>60</v>
      </c>
      <c r="E6431" s="77" t="n">
        <v>65</v>
      </c>
      <c r="F6431" s="77" t="inlineStr">
        <is>
          <t>Differs from upstream baseline</t>
        </is>
      </c>
      <c r="G6431" s="77" t="inlineStr">
        <is>
          <t>species_info/gen_*_families.h</t>
        </is>
      </c>
    </row>
    <row r="6432">
      <c r="A6432" s="32" t="inlineStr">
        <is>
          <t>2026-10-05</t>
        </is>
      </c>
      <c r="B6432" s="32" t="inlineStr">
        <is>
          <t>Abilities</t>
        </is>
      </c>
      <c r="C6432" s="32" t="inlineStr">
        <is>
          <t>Clefable abilities</t>
        </is>
      </c>
      <c r="D6432" s="32" t="inlineStr">
        <is>
          <t>Cute Charm / Magic Guard / Unaware</t>
        </is>
      </c>
      <c r="E6432" s="32" t="inlineStr">
        <is>
          <t>Magic Guard / Magic Guard / Unaware</t>
        </is>
      </c>
      <c r="F6432" s="32" t="inlineStr">
        <is>
          <t>Differs from upstream baseline</t>
        </is>
      </c>
      <c r="G6432" s="32" t="inlineStr">
        <is>
          <t>species_info/gen_*_families.h</t>
        </is>
      </c>
    </row>
    <row r="6433">
      <c r="A6433" s="77" t="inlineStr">
        <is>
          <t>2026-10-05</t>
        </is>
      </c>
      <c r="B6433" s="77" t="inlineStr">
        <is>
          <t>Abilities</t>
        </is>
      </c>
      <c r="C6433" s="77" t="inlineStr">
        <is>
          <t>Clefairy abilities</t>
        </is>
      </c>
      <c r="D6433" s="77" t="inlineStr">
        <is>
          <t>Cute Charm / Magic Guard / Friend Guard</t>
        </is>
      </c>
      <c r="E6433" s="77" t="inlineStr">
        <is>
          <t>Magic Guard / Magic Guard / Friend Guard</t>
        </is>
      </c>
      <c r="F6433" s="77" t="inlineStr">
        <is>
          <t>Differs from upstream baseline</t>
        </is>
      </c>
      <c r="G6433" s="77" t="inlineStr">
        <is>
          <t>species_info/gen_*_families.h</t>
        </is>
      </c>
    </row>
    <row r="6434">
      <c r="A6434" s="32" t="inlineStr">
        <is>
          <t>2026-10-05</t>
        </is>
      </c>
      <c r="B6434" s="32" t="inlineStr">
        <is>
          <t>Abilities</t>
        </is>
      </c>
      <c r="C6434" s="32" t="inlineStr">
        <is>
          <t>Cleffa abilities</t>
        </is>
      </c>
      <c r="D6434" s="32" t="inlineStr">
        <is>
          <t>Cute Charm / Magic Guard / Friend Guard</t>
        </is>
      </c>
      <c r="E6434" s="32" t="inlineStr">
        <is>
          <t>Magic Guard / Cute Charm / Friend Guard</t>
        </is>
      </c>
      <c r="F6434" s="32" t="inlineStr">
        <is>
          <t>Differs from upstream baseline</t>
        </is>
      </c>
      <c r="G6434" s="32" t="inlineStr">
        <is>
          <t>species_info/gen_*_families.h</t>
        </is>
      </c>
    </row>
    <row r="6435">
      <c r="A6435" s="77" t="inlineStr">
        <is>
          <t>2026-10-05</t>
        </is>
      </c>
      <c r="B6435" s="77" t="inlineStr">
        <is>
          <t>Evolutions</t>
        </is>
      </c>
      <c r="C6435" s="77" t="inlineStr">
        <is>
          <t>Cleffa evolution</t>
        </is>
      </c>
      <c r="D6435" s="77" t="inlineStr">
        <is>
          <t>Friendship -&gt; Clefairy</t>
        </is>
      </c>
      <c r="E6435" s="77" t="inlineStr">
        <is>
          <t>Lv 15 -&gt; Clefairy</t>
        </is>
      </c>
      <c r="F6435" s="77" t="inlineStr">
        <is>
          <t>Differs from upstream baseline</t>
        </is>
      </c>
      <c r="G6435" s="77" t="inlineStr">
        <is>
          <t>species_info/gen_*_families.h</t>
        </is>
      </c>
    </row>
    <row r="6436">
      <c r="A6436" s="32" t="inlineStr">
        <is>
          <t>2026-10-05</t>
        </is>
      </c>
      <c r="B6436" s="32" t="inlineStr">
        <is>
          <t>Pokemon Stats</t>
        </is>
      </c>
      <c r="C6436" s="32" t="inlineStr">
        <is>
          <t>Clodsire baseAttack</t>
        </is>
      </c>
      <c r="D6436" s="32" t="n">
        <v>75</v>
      </c>
      <c r="E6436" s="32" t="n">
        <v>100</v>
      </c>
      <c r="F6436" s="32" t="inlineStr">
        <is>
          <t>Differs from upstream baseline</t>
        </is>
      </c>
      <c r="G6436" s="32" t="inlineStr">
        <is>
          <t>species_info/gen_*_families.h</t>
        </is>
      </c>
    </row>
    <row r="6437">
      <c r="A6437" s="77" t="inlineStr">
        <is>
          <t>2026-10-05</t>
        </is>
      </c>
      <c r="B6437" s="77" t="inlineStr">
        <is>
          <t>Pokemon Stats</t>
        </is>
      </c>
      <c r="C6437" s="77" t="inlineStr">
        <is>
          <t>Clodsire baseDefense</t>
        </is>
      </c>
      <c r="D6437" s="77" t="n">
        <v>60</v>
      </c>
      <c r="E6437" s="77" t="n">
        <v>67</v>
      </c>
      <c r="F6437" s="77" t="inlineStr">
        <is>
          <t>Differs from upstream baseline</t>
        </is>
      </c>
      <c r="G6437" s="77" t="inlineStr">
        <is>
          <t>species_info/gen_*_families.h</t>
        </is>
      </c>
    </row>
    <row r="6438">
      <c r="A6438" s="32" t="inlineStr">
        <is>
          <t>2026-10-05</t>
        </is>
      </c>
      <c r="B6438" s="32" t="inlineStr">
        <is>
          <t>Pokemon Stats</t>
        </is>
      </c>
      <c r="C6438" s="32" t="inlineStr">
        <is>
          <t>Clodsire baseSpAttack</t>
        </is>
      </c>
      <c r="D6438" s="32" t="n">
        <v>45</v>
      </c>
      <c r="E6438" s="32" t="n">
        <v>30</v>
      </c>
      <c r="F6438" s="32" t="inlineStr">
        <is>
          <t>Differs from upstream baseline</t>
        </is>
      </c>
      <c r="G6438" s="32" t="inlineStr">
        <is>
          <t>species_info/gen_*_families.h</t>
        </is>
      </c>
    </row>
    <row r="6439">
      <c r="A6439" s="77" t="inlineStr">
        <is>
          <t>2026-10-05</t>
        </is>
      </c>
      <c r="B6439" s="77" t="inlineStr">
        <is>
          <t>Pokemon Stats</t>
        </is>
      </c>
      <c r="C6439" s="77" t="inlineStr">
        <is>
          <t>Clodsire baseSpeed</t>
        </is>
      </c>
      <c r="D6439" s="77" t="n">
        <v>20</v>
      </c>
      <c r="E6439" s="77" t="n">
        <v>40</v>
      </c>
      <c r="F6439" s="77" t="inlineStr">
        <is>
          <t>Differs from upstream baseline</t>
        </is>
      </c>
      <c r="G6439" s="77" t="inlineStr">
        <is>
          <t>species_info/gen_*_families.h</t>
        </is>
      </c>
    </row>
    <row r="6440">
      <c r="A6440" s="32" t="inlineStr">
        <is>
          <t>2026-10-05</t>
        </is>
      </c>
      <c r="B6440" s="32" t="inlineStr">
        <is>
          <t>Pokemon Stats</t>
        </is>
      </c>
      <c r="C6440" s="32" t="inlineStr">
        <is>
          <t>Cloyster baseSpDefense</t>
        </is>
      </c>
      <c r="D6440" s="32" t="n">
        <v>45</v>
      </c>
      <c r="E6440" s="32" t="n">
        <v>75</v>
      </c>
      <c r="F6440" s="32" t="inlineStr">
        <is>
          <t>Differs from upstream baseline</t>
        </is>
      </c>
      <c r="G6440" s="32" t="inlineStr">
        <is>
          <t>species_info/gen_*_families.h</t>
        </is>
      </c>
    </row>
    <row r="6441">
      <c r="A6441" s="77" t="inlineStr">
        <is>
          <t>2026-10-05</t>
        </is>
      </c>
      <c r="B6441" s="77" t="inlineStr">
        <is>
          <t>Abilities</t>
        </is>
      </c>
      <c r="C6441" s="77" t="inlineStr">
        <is>
          <t>Cloyster abilities</t>
        </is>
      </c>
      <c r="D6441" s="77" t="inlineStr">
        <is>
          <t>Shell Armor / Skill Link / Overcoat</t>
        </is>
      </c>
      <c r="E6441" s="77" t="inlineStr">
        <is>
          <t>Filter / Shell Armor / Overcoat</t>
        </is>
      </c>
      <c r="F6441" s="77" t="inlineStr">
        <is>
          <t>Differs from upstream baseline</t>
        </is>
      </c>
      <c r="G6441" s="77" t="inlineStr">
        <is>
          <t>species_info/gen_*_families.h</t>
        </is>
      </c>
    </row>
    <row r="6442">
      <c r="A6442" s="32" t="inlineStr">
        <is>
          <t>2026-10-05</t>
        </is>
      </c>
      <c r="B6442" s="32" t="inlineStr">
        <is>
          <t>Pokemon Stats</t>
        </is>
      </c>
      <c r="C6442" s="32" t="inlineStr">
        <is>
          <t>Cofagrigus baseHP</t>
        </is>
      </c>
      <c r="D6442" s="32" t="n">
        <v>58</v>
      </c>
      <c r="E6442" s="32" t="n">
        <v>68</v>
      </c>
      <c r="F6442" s="32" t="inlineStr">
        <is>
          <t>Differs from upstream baseline</t>
        </is>
      </c>
      <c r="G6442" s="32" t="inlineStr">
        <is>
          <t>species_info/gen_*_families.h</t>
        </is>
      </c>
    </row>
    <row r="6443">
      <c r="A6443" s="77" t="inlineStr">
        <is>
          <t>2026-10-05</t>
        </is>
      </c>
      <c r="B6443" s="77" t="inlineStr">
        <is>
          <t>Pokemon Stats</t>
        </is>
      </c>
      <c r="C6443" s="77" t="inlineStr">
        <is>
          <t>Cofagrigus baseAttack</t>
        </is>
      </c>
      <c r="D6443" s="77" t="n">
        <v>50</v>
      </c>
      <c r="E6443" s="77" t="n">
        <v>30</v>
      </c>
      <c r="F6443" s="77" t="inlineStr">
        <is>
          <t>Differs from upstream baseline</t>
        </is>
      </c>
      <c r="G6443" s="77" t="inlineStr">
        <is>
          <t>species_info/gen_*_families.h</t>
        </is>
      </c>
    </row>
    <row r="6444">
      <c r="A6444" s="32" t="inlineStr">
        <is>
          <t>2026-10-05</t>
        </is>
      </c>
      <c r="B6444" s="32" t="inlineStr">
        <is>
          <t>Pokemon Stats</t>
        </is>
      </c>
      <c r="C6444" s="32" t="inlineStr">
        <is>
          <t>Cofagrigus baseSpAttack</t>
        </is>
      </c>
      <c r="D6444" s="32" t="n">
        <v>95</v>
      </c>
      <c r="E6444" s="32" t="n">
        <v>125</v>
      </c>
      <c r="F6444" s="32" t="inlineStr">
        <is>
          <t>Differs from upstream baseline</t>
        </is>
      </c>
      <c r="G6444" s="32" t="inlineStr">
        <is>
          <t>species_info/gen_*_families.h</t>
        </is>
      </c>
    </row>
    <row r="6445">
      <c r="A6445" s="77" t="inlineStr">
        <is>
          <t>2026-10-05</t>
        </is>
      </c>
      <c r="B6445" s="77" t="inlineStr">
        <is>
          <t>Abilities</t>
        </is>
      </c>
      <c r="C6445" s="77" t="inlineStr">
        <is>
          <t>Cofagrigus abilities</t>
        </is>
      </c>
      <c r="D6445" s="77" t="inlineStr">
        <is>
          <t>Mummy</t>
        </is>
      </c>
      <c r="E6445" s="77" t="inlineStr">
        <is>
          <t>Mummy / Cursed Body / Shadow Shield</t>
        </is>
      </c>
      <c r="F6445" s="77" t="inlineStr">
        <is>
          <t>Differs from upstream baseline</t>
        </is>
      </c>
      <c r="G6445" s="77" t="inlineStr">
        <is>
          <t>species_info/gen_*_families.h</t>
        </is>
      </c>
    </row>
    <row r="6446">
      <c r="A6446" s="32" t="inlineStr">
        <is>
          <t>2026-10-05</t>
        </is>
      </c>
      <c r="B6446" s="32" t="inlineStr">
        <is>
          <t>Pokemon Stats</t>
        </is>
      </c>
      <c r="C6446" s="32" t="inlineStr">
        <is>
          <t>Combee baseAttack</t>
        </is>
      </c>
      <c r="D6446" s="32" t="n">
        <v>30</v>
      </c>
      <c r="E6446" s="32" t="n">
        <v>50</v>
      </c>
      <c r="F6446" s="32" t="inlineStr">
        <is>
          <t>Differs from upstream baseline</t>
        </is>
      </c>
      <c r="G6446" s="32" t="inlineStr">
        <is>
          <t>species_info/gen_*_families.h</t>
        </is>
      </c>
    </row>
    <row r="6447">
      <c r="A6447" s="77" t="inlineStr">
        <is>
          <t>2026-10-05</t>
        </is>
      </c>
      <c r="B6447" s="77" t="inlineStr">
        <is>
          <t>Pokemon Stats</t>
        </is>
      </c>
      <c r="C6447" s="77" t="inlineStr">
        <is>
          <t>Combee baseSpAttack</t>
        </is>
      </c>
      <c r="D6447" s="77" t="n">
        <v>30</v>
      </c>
      <c r="E6447" s="77" t="n">
        <v>50</v>
      </c>
      <c r="F6447" s="77" t="inlineStr">
        <is>
          <t>Differs from upstream baseline</t>
        </is>
      </c>
      <c r="G6447" s="77" t="inlineStr">
        <is>
          <t>species_info/gen_*_families.h</t>
        </is>
      </c>
    </row>
    <row r="6448">
      <c r="A6448" s="32" t="inlineStr">
        <is>
          <t>2026-10-05</t>
        </is>
      </c>
      <c r="B6448" s="32" t="inlineStr">
        <is>
          <t>Pokemon Stats</t>
        </is>
      </c>
      <c r="C6448" s="32" t="inlineStr">
        <is>
          <t>Conkeldurr baseAttack</t>
        </is>
      </c>
      <c r="D6448" s="32" t="n">
        <v>140</v>
      </c>
      <c r="E6448" s="32" t="n">
        <v>155</v>
      </c>
      <c r="F6448" s="32" t="inlineStr">
        <is>
          <t>Differs from upstream baseline</t>
        </is>
      </c>
      <c r="G6448" s="32" t="inlineStr">
        <is>
          <t>species_info/gen_*_families.h</t>
        </is>
      </c>
    </row>
    <row r="6449">
      <c r="A6449" s="77" t="inlineStr">
        <is>
          <t>2026-10-05</t>
        </is>
      </c>
      <c r="B6449" s="77" t="inlineStr">
        <is>
          <t>Pokemon Stats</t>
        </is>
      </c>
      <c r="C6449" s="77" t="inlineStr">
        <is>
          <t>Conkeldurr baseSpAttack</t>
        </is>
      </c>
      <c r="D6449" s="77" t="n">
        <v>55</v>
      </c>
      <c r="E6449" s="77" t="n">
        <v>30</v>
      </c>
      <c r="F6449" s="77" t="inlineStr">
        <is>
          <t>Differs from upstream baseline</t>
        </is>
      </c>
      <c r="G6449" s="77" t="inlineStr">
        <is>
          <t>species_info/gen_*_families.h</t>
        </is>
      </c>
    </row>
    <row r="6450">
      <c r="A6450" s="32" t="inlineStr">
        <is>
          <t>2026-10-05</t>
        </is>
      </c>
      <c r="B6450" s="32" t="inlineStr">
        <is>
          <t>Pokemon Stats</t>
        </is>
      </c>
      <c r="C6450" s="32" t="inlineStr">
        <is>
          <t>Conkeldurr baseSpDefense</t>
        </is>
      </c>
      <c r="D6450" s="32" t="n">
        <v>65</v>
      </c>
      <c r="E6450" s="32" t="n">
        <v>69</v>
      </c>
      <c r="F6450" s="32" t="inlineStr">
        <is>
          <t>Differs from upstream baseline</t>
        </is>
      </c>
      <c r="G6450" s="32" t="inlineStr">
        <is>
          <t>species_info/gen_*_families.h</t>
        </is>
      </c>
    </row>
    <row r="6451">
      <c r="A6451" s="77" t="inlineStr">
        <is>
          <t>2026-10-05</t>
        </is>
      </c>
      <c r="B6451" s="77" t="inlineStr">
        <is>
          <t>Pokemon Stats</t>
        </is>
      </c>
      <c r="C6451" s="77" t="inlineStr">
        <is>
          <t>Conkeldurr baseSpeed</t>
        </is>
      </c>
      <c r="D6451" s="77" t="n">
        <v>45</v>
      </c>
      <c r="E6451" s="77" t="n">
        <v>64</v>
      </c>
      <c r="F6451" s="77" t="inlineStr">
        <is>
          <t>Differs from upstream baseline</t>
        </is>
      </c>
      <c r="G6451" s="77" t="inlineStr">
        <is>
          <t>species_info/gen_*_families.h</t>
        </is>
      </c>
    </row>
    <row r="6452">
      <c r="A6452" s="32" t="inlineStr">
        <is>
          <t>2026-10-05</t>
        </is>
      </c>
      <c r="B6452" s="32" t="inlineStr">
        <is>
          <t>Abilities</t>
        </is>
      </c>
      <c r="C6452" s="32" t="inlineStr">
        <is>
          <t>Corphish abilities</t>
        </is>
      </c>
      <c r="D6452" s="32" t="inlineStr">
        <is>
          <t>Hyper Cutter / Shell Armor / Adaptability</t>
        </is>
      </c>
      <c r="E6452" s="32" t="inlineStr">
        <is>
          <t>Adaptability / Hyper Cutter / Adaptability</t>
        </is>
      </c>
      <c r="F6452" s="32" t="inlineStr">
        <is>
          <t>Differs from upstream baseline</t>
        </is>
      </c>
      <c r="G6452" s="32" t="inlineStr">
        <is>
          <t>species_info/gen_*_families.h</t>
        </is>
      </c>
    </row>
    <row r="6453">
      <c r="A6453" s="77" t="inlineStr">
        <is>
          <t>2026-10-05</t>
        </is>
      </c>
      <c r="B6453" s="77" t="inlineStr">
        <is>
          <t>Pokemon Stats</t>
        </is>
      </c>
      <c r="C6453" s="77" t="inlineStr">
        <is>
          <t>Corsola baseAttack</t>
        </is>
      </c>
      <c r="D6453" s="77" t="n">
        <v>55</v>
      </c>
      <c r="E6453" s="77" t="n">
        <v>95</v>
      </c>
      <c r="F6453" s="77" t="inlineStr">
        <is>
          <t>Differs from upstream baseline</t>
        </is>
      </c>
      <c r="G6453" s="77" t="inlineStr">
        <is>
          <t>species_info/gen_*_families.h</t>
        </is>
      </c>
    </row>
    <row r="6454">
      <c r="A6454" s="32" t="inlineStr">
        <is>
          <t>2026-10-05</t>
        </is>
      </c>
      <c r="B6454" s="32" t="inlineStr">
        <is>
          <t>Pokemon Stats</t>
        </is>
      </c>
      <c r="C6454" s="32" t="inlineStr">
        <is>
          <t>Corsola baseDefense</t>
        </is>
      </c>
      <c r="D6454" s="32" t="n">
        <v>95</v>
      </c>
      <c r="E6454" s="32" t="n">
        <v>105</v>
      </c>
      <c r="F6454" s="32" t="inlineStr">
        <is>
          <t>Differs from upstream baseline</t>
        </is>
      </c>
      <c r="G6454" s="32" t="inlineStr">
        <is>
          <t>species_info/gen_*_families.h</t>
        </is>
      </c>
    </row>
    <row r="6455">
      <c r="A6455" s="77" t="inlineStr">
        <is>
          <t>2026-10-05</t>
        </is>
      </c>
      <c r="B6455" s="77" t="inlineStr">
        <is>
          <t>Pokemon Stats</t>
        </is>
      </c>
      <c r="C6455" s="77" t="inlineStr">
        <is>
          <t>Corsola baseSpDefense</t>
        </is>
      </c>
      <c r="D6455" s="77" t="n">
        <v>95</v>
      </c>
      <c r="E6455" s="77" t="n">
        <v>105</v>
      </c>
      <c r="F6455" s="77" t="inlineStr">
        <is>
          <t>Differs from upstream baseline</t>
        </is>
      </c>
      <c r="G6455" s="77" t="inlineStr">
        <is>
          <t>species_info/gen_*_families.h</t>
        </is>
      </c>
    </row>
    <row r="6456">
      <c r="A6456" s="32" t="inlineStr">
        <is>
          <t>2026-10-05</t>
        </is>
      </c>
      <c r="B6456" s="32" t="inlineStr">
        <is>
          <t>Abilities</t>
        </is>
      </c>
      <c r="C6456" s="32" t="inlineStr">
        <is>
          <t>Corsola abilities</t>
        </is>
      </c>
      <c r="D6456" s="32" t="inlineStr">
        <is>
          <t>Hustle / Natural Cure / Regenerator</t>
        </is>
      </c>
      <c r="E6456" s="32" t="inlineStr">
        <is>
          <t>Solid Rock / Solid Rock / Regenerator</t>
        </is>
      </c>
      <c r="F6456" s="32" t="inlineStr">
        <is>
          <t>Differs from upstream baseline</t>
        </is>
      </c>
      <c r="G6456" s="32" t="inlineStr">
        <is>
          <t>species_info/gen_*_families.h</t>
        </is>
      </c>
    </row>
    <row r="6457">
      <c r="A6457" s="77" t="inlineStr">
        <is>
          <t>2026-10-05</t>
        </is>
      </c>
      <c r="B6457" s="77" t="inlineStr">
        <is>
          <t>Pokemon Stats</t>
        </is>
      </c>
      <c r="C6457" s="77" t="inlineStr">
        <is>
          <t>Cottonee baseHP</t>
        </is>
      </c>
      <c r="D6457" s="77" t="n">
        <v>40</v>
      </c>
      <c r="E6457" s="77" t="n">
        <v>50</v>
      </c>
      <c r="F6457" s="77" t="inlineStr">
        <is>
          <t>Differs from upstream baseline</t>
        </is>
      </c>
      <c r="G6457" s="77" t="inlineStr">
        <is>
          <t>species_info/gen_*_families.h</t>
        </is>
      </c>
    </row>
    <row r="6458">
      <c r="A6458" s="32" t="inlineStr">
        <is>
          <t>2026-10-05</t>
        </is>
      </c>
      <c r="B6458" s="32" t="inlineStr">
        <is>
          <t>Pokemon Stats</t>
        </is>
      </c>
      <c r="C6458" s="32" t="inlineStr">
        <is>
          <t>Cottonee baseAttack</t>
        </is>
      </c>
      <c r="D6458" s="32" t="n">
        <v>27</v>
      </c>
      <c r="E6458" s="32" t="n">
        <v>34</v>
      </c>
      <c r="F6458" s="32" t="inlineStr">
        <is>
          <t>Differs from upstream baseline</t>
        </is>
      </c>
      <c r="G6458" s="32" t="inlineStr">
        <is>
          <t>species_info/gen_*_families.h</t>
        </is>
      </c>
    </row>
    <row r="6459">
      <c r="A6459" s="77" t="inlineStr">
        <is>
          <t>2026-10-05</t>
        </is>
      </c>
      <c r="B6459" s="77" t="inlineStr">
        <is>
          <t>Pokemon Stats</t>
        </is>
      </c>
      <c r="C6459" s="77" t="inlineStr">
        <is>
          <t>Cottonee baseSpAttack</t>
        </is>
      </c>
      <c r="D6459" s="77" t="n">
        <v>37</v>
      </c>
      <c r="E6459" s="77" t="n">
        <v>45</v>
      </c>
      <c r="F6459" s="77" t="inlineStr">
        <is>
          <t>Differs from upstream baseline</t>
        </is>
      </c>
      <c r="G6459" s="77" t="inlineStr">
        <is>
          <t>species_info/gen_*_families.h</t>
        </is>
      </c>
    </row>
    <row r="6460">
      <c r="A6460" s="32" t="inlineStr">
        <is>
          <t>2026-10-05</t>
        </is>
      </c>
      <c r="B6460" s="32" t="inlineStr">
        <is>
          <t>Abilities</t>
        </is>
      </c>
      <c r="C6460" s="32" t="inlineStr">
        <is>
          <t>Cradily abilities</t>
        </is>
      </c>
      <c r="D6460" s="32" t="inlineStr">
        <is>
          <t>Suction Cups / Storm Drain</t>
        </is>
      </c>
      <c r="E6460" s="32" t="inlineStr">
        <is>
          <t>Solid Rock / Storm Drain</t>
        </is>
      </c>
      <c r="F6460" s="32" t="inlineStr">
        <is>
          <t>Differs from upstream baseline</t>
        </is>
      </c>
      <c r="G6460" s="32" t="inlineStr">
        <is>
          <t>species_info/gen_*_families.h</t>
        </is>
      </c>
    </row>
    <row r="6461">
      <c r="A6461" s="77" t="inlineStr">
        <is>
          <t>2026-10-05</t>
        </is>
      </c>
      <c r="B6461" s="77" t="inlineStr">
        <is>
          <t>Pokemon Stats</t>
        </is>
      </c>
      <c r="C6461" s="77" t="inlineStr">
        <is>
          <t>Cranidos baseDefense</t>
        </is>
      </c>
      <c r="D6461" s="77" t="n">
        <v>40</v>
      </c>
      <c r="E6461" s="77" t="n">
        <v>50</v>
      </c>
      <c r="F6461" s="77" t="inlineStr">
        <is>
          <t>Differs from upstream baseline</t>
        </is>
      </c>
      <c r="G6461" s="77" t="inlineStr">
        <is>
          <t>species_info/gen_*_families.h</t>
        </is>
      </c>
    </row>
    <row r="6462">
      <c r="A6462" s="32" t="inlineStr">
        <is>
          <t>2026-10-05</t>
        </is>
      </c>
      <c r="B6462" s="32" t="inlineStr">
        <is>
          <t>Pokemon Stats</t>
        </is>
      </c>
      <c r="C6462" s="32" t="inlineStr">
        <is>
          <t>Cranidos baseSpAttack</t>
        </is>
      </c>
      <c r="D6462" s="32" t="n">
        <v>30</v>
      </c>
      <c r="E6462" s="32" t="n">
        <v>10</v>
      </c>
      <c r="F6462" s="32" t="inlineStr">
        <is>
          <t>Differs from upstream baseline</t>
        </is>
      </c>
      <c r="G6462" s="32" t="inlineStr">
        <is>
          <t>species_info/gen_*_families.h</t>
        </is>
      </c>
    </row>
    <row r="6463">
      <c r="A6463" s="77" t="inlineStr">
        <is>
          <t>2026-10-05</t>
        </is>
      </c>
      <c r="B6463" s="77" t="inlineStr">
        <is>
          <t>Pokemon Stats</t>
        </is>
      </c>
      <c r="C6463" s="77" t="inlineStr">
        <is>
          <t>Cranidos baseSpDefense</t>
        </is>
      </c>
      <c r="D6463" s="77" t="n">
        <v>30</v>
      </c>
      <c r="E6463" s="77" t="n">
        <v>40</v>
      </c>
      <c r="F6463" s="77" t="inlineStr">
        <is>
          <t>Differs from upstream baseline</t>
        </is>
      </c>
      <c r="G6463" s="77" t="inlineStr">
        <is>
          <t>species_info/gen_*_families.h</t>
        </is>
      </c>
    </row>
    <row r="6464">
      <c r="A6464" s="32" t="inlineStr">
        <is>
          <t>2026-10-05</t>
        </is>
      </c>
      <c r="B6464" s="32" t="inlineStr">
        <is>
          <t>Abilities</t>
        </is>
      </c>
      <c r="C6464" s="32" t="inlineStr">
        <is>
          <t>Cranidos abilities</t>
        </is>
      </c>
      <c r="D6464" s="32" t="inlineStr">
        <is>
          <t>Mold Breaker / Sheer Force</t>
        </is>
      </c>
      <c r="E6464" s="32" t="inlineStr">
        <is>
          <t>Rock Head / Mold Breaker / Sheer Force</t>
        </is>
      </c>
      <c r="F6464" s="32" t="inlineStr">
        <is>
          <t>Differs from upstream baseline</t>
        </is>
      </c>
      <c r="G6464" s="32" t="inlineStr">
        <is>
          <t>species_info/gen_*_families.h</t>
        </is>
      </c>
    </row>
    <row r="6465">
      <c r="A6465" s="77" t="inlineStr">
        <is>
          <t>2026-10-05</t>
        </is>
      </c>
      <c r="B6465" s="77" t="inlineStr">
        <is>
          <t>Abilities</t>
        </is>
      </c>
      <c r="C6465" s="77" t="inlineStr">
        <is>
          <t>Crawdaunt abilities</t>
        </is>
      </c>
      <c r="D6465" s="77" t="inlineStr">
        <is>
          <t>Hyper Cutter / Shell Armor / Adaptability</t>
        </is>
      </c>
      <c r="E6465" s="77" t="inlineStr">
        <is>
          <t>Adaptability / Hyper Cutter / Adaptability</t>
        </is>
      </c>
      <c r="F6465" s="77" t="inlineStr">
        <is>
          <t>Differs from upstream baseline</t>
        </is>
      </c>
      <c r="G6465" s="77" t="inlineStr">
        <is>
          <t>species_info/gen_*_families.h</t>
        </is>
      </c>
    </row>
    <row r="6466">
      <c r="A6466" s="32" t="inlineStr">
        <is>
          <t>2026-10-05</t>
        </is>
      </c>
      <c r="B6466" s="32" t="inlineStr">
        <is>
          <t>Pokemon Stats</t>
        </is>
      </c>
      <c r="C6466" s="32" t="inlineStr">
        <is>
          <t>Cresselia baseDefense</t>
        </is>
      </c>
      <c r="D6466" s="32" t="n">
        <v>110</v>
      </c>
      <c r="E6466" s="32" t="n">
        <v>120</v>
      </c>
      <c r="F6466" s="32" t="inlineStr">
        <is>
          <t>Differs from upstream baseline</t>
        </is>
      </c>
      <c r="G6466" s="32" t="inlineStr">
        <is>
          <t>species_info/gen_*_families.h</t>
        </is>
      </c>
    </row>
    <row r="6467">
      <c r="A6467" s="77" t="inlineStr">
        <is>
          <t>2026-10-05</t>
        </is>
      </c>
      <c r="B6467" s="77" t="inlineStr">
        <is>
          <t>Pokemon Stats</t>
        </is>
      </c>
      <c r="C6467" s="77" t="inlineStr">
        <is>
          <t>Cresselia baseSpDefense</t>
        </is>
      </c>
      <c r="D6467" s="77" t="n">
        <v>120</v>
      </c>
      <c r="E6467" s="77" t="n">
        <v>130</v>
      </c>
      <c r="F6467" s="77" t="inlineStr">
        <is>
          <t>Differs from upstream baseline</t>
        </is>
      </c>
      <c r="G6467" s="77" t="inlineStr">
        <is>
          <t>species_info/gen_*_families.h</t>
        </is>
      </c>
    </row>
    <row r="6468">
      <c r="A6468" s="32" t="inlineStr">
        <is>
          <t>2026-10-05</t>
        </is>
      </c>
      <c r="B6468" s="32" t="inlineStr">
        <is>
          <t>Abilities</t>
        </is>
      </c>
      <c r="C6468" s="32" t="inlineStr">
        <is>
          <t>Croagunk abilities</t>
        </is>
      </c>
      <c r="D6468" s="32" t="inlineStr">
        <is>
          <t>Anticipation / Dry Skin / Poison Touch</t>
        </is>
      </c>
      <c r="E6468" s="32" t="inlineStr">
        <is>
          <t>Dry Skin / Dry Skin / Poison Touch</t>
        </is>
      </c>
      <c r="F6468" s="32" t="inlineStr">
        <is>
          <t>Differs from upstream baseline</t>
        </is>
      </c>
      <c r="G6468" s="32" t="inlineStr">
        <is>
          <t>species_info/gen_*_families.h</t>
        </is>
      </c>
    </row>
    <row r="6469">
      <c r="A6469" s="77" t="inlineStr">
        <is>
          <t>2026-10-05</t>
        </is>
      </c>
      <c r="B6469" s="77" t="inlineStr">
        <is>
          <t>Abilities</t>
        </is>
      </c>
      <c r="C6469" s="77" t="inlineStr">
        <is>
          <t>Croconaw abilities</t>
        </is>
      </c>
      <c r="D6469" s="77" t="inlineStr">
        <is>
          <t>Torrent / Sheer Force</t>
        </is>
      </c>
      <c r="E6469" s="77" t="inlineStr">
        <is>
          <t>Torrent / Torrent / Sheer Force</t>
        </is>
      </c>
      <c r="F6469" s="77" t="inlineStr">
        <is>
          <t>Differs from upstream baseline</t>
        </is>
      </c>
      <c r="G6469" s="77" t="inlineStr">
        <is>
          <t>species_info/gen_*_families.h</t>
        </is>
      </c>
    </row>
    <row r="6470">
      <c r="A6470" s="32" t="inlineStr">
        <is>
          <t>2026-10-05</t>
        </is>
      </c>
      <c r="B6470" s="32" t="inlineStr">
        <is>
          <t>Pokemon Stats</t>
        </is>
      </c>
      <c r="C6470" s="32" t="inlineStr">
        <is>
          <t>Crustle baseHP</t>
        </is>
      </c>
      <c r="D6470" s="32" t="n">
        <v>70</v>
      </c>
      <c r="E6470" s="32" t="n">
        <v>80</v>
      </c>
      <c r="F6470" s="32" t="inlineStr">
        <is>
          <t>Differs from upstream baseline</t>
        </is>
      </c>
      <c r="G6470" s="32" t="inlineStr">
        <is>
          <t>species_info/gen_*_families.h</t>
        </is>
      </c>
    </row>
    <row r="6471">
      <c r="A6471" s="77" t="inlineStr">
        <is>
          <t>2026-10-05</t>
        </is>
      </c>
      <c r="B6471" s="77" t="inlineStr">
        <is>
          <t>Pokemon Stats</t>
        </is>
      </c>
      <c r="C6471" s="77" t="inlineStr">
        <is>
          <t>Crustle baseSpDefense</t>
        </is>
      </c>
      <c r="D6471" s="77" t="n">
        <v>75</v>
      </c>
      <c r="E6471" s="77" t="n">
        <v>80</v>
      </c>
      <c r="F6471" s="77" t="inlineStr">
        <is>
          <t>Differs from upstream baseline</t>
        </is>
      </c>
      <c r="G6471" s="77" t="inlineStr">
        <is>
          <t>species_info/gen_*_families.h</t>
        </is>
      </c>
    </row>
    <row r="6472">
      <c r="A6472" s="32" t="inlineStr">
        <is>
          <t>2026-10-05</t>
        </is>
      </c>
      <c r="B6472" s="32" t="inlineStr">
        <is>
          <t>Pokemon Stats</t>
        </is>
      </c>
      <c r="C6472" s="32" t="inlineStr">
        <is>
          <t>Cryogonal baseHP</t>
        </is>
      </c>
      <c r="D6472" s="32" t="n">
        <v>80</v>
      </c>
      <c r="E6472" s="32" t="n">
        <v>90</v>
      </c>
      <c r="F6472" s="32" t="inlineStr">
        <is>
          <t>Differs from upstream baseline</t>
        </is>
      </c>
      <c r="G6472" s="32" t="inlineStr">
        <is>
          <t>species_info/gen_*_families.h</t>
        </is>
      </c>
    </row>
    <row r="6473">
      <c r="A6473" s="77" t="inlineStr">
        <is>
          <t>2026-10-05</t>
        </is>
      </c>
      <c r="B6473" s="77" t="inlineStr">
        <is>
          <t>Pokemon Stats</t>
        </is>
      </c>
      <c r="C6473" s="77" t="inlineStr">
        <is>
          <t>Cryogonal baseAttack</t>
        </is>
      </c>
      <c r="D6473" s="77" t="n">
        <v>50</v>
      </c>
      <c r="E6473" s="77" t="n">
        <v>30</v>
      </c>
      <c r="F6473" s="77" t="inlineStr">
        <is>
          <t>Differs from upstream baseline</t>
        </is>
      </c>
      <c r="G6473" s="77" t="inlineStr">
        <is>
          <t>species_info/gen_*_families.h</t>
        </is>
      </c>
    </row>
    <row r="6474">
      <c r="A6474" s="32" t="inlineStr">
        <is>
          <t>2026-10-05</t>
        </is>
      </c>
      <c r="B6474" s="32" t="inlineStr">
        <is>
          <t>Pokemon Stats</t>
        </is>
      </c>
      <c r="C6474" s="32" t="inlineStr">
        <is>
          <t>Cryogonal baseDefense</t>
        </is>
      </c>
      <c r="D6474" s="32" t="n">
        <v>50</v>
      </c>
      <c r="E6474" s="32" t="n">
        <v>60</v>
      </c>
      <c r="F6474" s="32" t="inlineStr">
        <is>
          <t>Differs from upstream baseline</t>
        </is>
      </c>
      <c r="G6474" s="32" t="inlineStr">
        <is>
          <t>species_info/gen_*_families.h</t>
        </is>
      </c>
    </row>
    <row r="6475">
      <c r="A6475" s="77" t="inlineStr">
        <is>
          <t>2026-10-05</t>
        </is>
      </c>
      <c r="B6475" s="77" t="inlineStr">
        <is>
          <t>Pokemon Stats</t>
        </is>
      </c>
      <c r="C6475" s="77" t="inlineStr">
        <is>
          <t>Cryogonal baseSpAttack</t>
        </is>
      </c>
      <c r="D6475" s="77" t="n">
        <v>95</v>
      </c>
      <c r="E6475" s="77" t="n">
        <v>106</v>
      </c>
      <c r="F6475" s="77" t="inlineStr">
        <is>
          <t>Differs from upstream baseline</t>
        </is>
      </c>
      <c r="G6475" s="77" t="inlineStr">
        <is>
          <t>species_info/gen_*_families.h</t>
        </is>
      </c>
    </row>
    <row r="6476">
      <c r="A6476" s="32" t="inlineStr">
        <is>
          <t>2026-10-05</t>
        </is>
      </c>
      <c r="B6476" s="32" t="inlineStr">
        <is>
          <t>Pokemon Stats</t>
        </is>
      </c>
      <c r="C6476" s="32" t="inlineStr">
        <is>
          <t>Cryogonal baseSpeed</t>
        </is>
      </c>
      <c r="D6476" s="32" t="n">
        <v>105</v>
      </c>
      <c r="E6476" s="32" t="n">
        <v>114</v>
      </c>
      <c r="F6476" s="32" t="inlineStr">
        <is>
          <t>Differs from upstream baseline</t>
        </is>
      </c>
      <c r="G6476" s="32" t="inlineStr">
        <is>
          <t>species_info/gen_*_families.h</t>
        </is>
      </c>
    </row>
    <row r="6477">
      <c r="A6477" s="77" t="inlineStr">
        <is>
          <t>2026-10-05</t>
        </is>
      </c>
      <c r="B6477" s="77" t="inlineStr">
        <is>
          <t>Abilities</t>
        </is>
      </c>
      <c r="C6477" s="77" t="inlineStr">
        <is>
          <t>Cryogonal abilities</t>
        </is>
      </c>
      <c r="D6477" s="77" t="inlineStr">
        <is>
          <t>Levitate</t>
        </is>
      </c>
      <c r="E6477" s="77" t="inlineStr">
        <is>
          <t>Levitate / Ice Body / Levitate</t>
        </is>
      </c>
      <c r="F6477" s="77" t="inlineStr">
        <is>
          <t>Differs from upstream baseline</t>
        </is>
      </c>
      <c r="G6477" s="77" t="inlineStr">
        <is>
          <t>species_info/gen_*_families.h</t>
        </is>
      </c>
    </row>
    <row r="6478">
      <c r="A6478" s="32" t="inlineStr">
        <is>
          <t>2026-10-05</t>
        </is>
      </c>
      <c r="B6478" s="32" t="inlineStr">
        <is>
          <t>Abilities</t>
        </is>
      </c>
      <c r="C6478" s="32" t="inlineStr">
        <is>
          <t>Cubone abilities</t>
        </is>
      </c>
      <c r="D6478" s="32" t="inlineStr">
        <is>
          <t>Rock Head / Lightning Rod / Battle Armor</t>
        </is>
      </c>
      <c r="E6478" s="32" t="inlineStr">
        <is>
          <t>Lightning Rod / Rock Head / Battle Armor</t>
        </is>
      </c>
      <c r="F6478" s="32" t="inlineStr">
        <is>
          <t>Differs from upstream baseline</t>
        </is>
      </c>
      <c r="G6478" s="32" t="inlineStr">
        <is>
          <t>species_info/gen_*_families.h</t>
        </is>
      </c>
    </row>
    <row r="6479">
      <c r="A6479" s="77" t="inlineStr">
        <is>
          <t>2026-10-05</t>
        </is>
      </c>
      <c r="B6479" s="77" t="inlineStr">
        <is>
          <t>Pokemon Stats</t>
        </is>
      </c>
      <c r="C6479" s="77" t="inlineStr">
        <is>
          <t>Dedenne baseHP</t>
        </is>
      </c>
      <c r="D6479" s="77" t="n">
        <v>67</v>
      </c>
      <c r="E6479" s="77" t="n">
        <v>81</v>
      </c>
      <c r="F6479" s="77" t="inlineStr">
        <is>
          <t>Differs from upstream baseline</t>
        </is>
      </c>
      <c r="G6479" s="77" t="inlineStr">
        <is>
          <t>species_info/gen_*_families.h</t>
        </is>
      </c>
    </row>
    <row r="6480">
      <c r="A6480" s="32" t="inlineStr">
        <is>
          <t>2026-10-05</t>
        </is>
      </c>
      <c r="B6480" s="32" t="inlineStr">
        <is>
          <t>Pokemon Stats</t>
        </is>
      </c>
      <c r="C6480" s="32" t="inlineStr">
        <is>
          <t>Dedenne baseAttack</t>
        </is>
      </c>
      <c r="D6480" s="32" t="n">
        <v>58</v>
      </c>
      <c r="E6480" s="32" t="n">
        <v>68</v>
      </c>
      <c r="F6480" s="32" t="inlineStr">
        <is>
          <t>Differs from upstream baseline</t>
        </is>
      </c>
      <c r="G6480" s="32" t="inlineStr">
        <is>
          <t>species_info/gen_*_families.h</t>
        </is>
      </c>
    </row>
    <row r="6481">
      <c r="A6481" s="77" t="inlineStr">
        <is>
          <t>2026-10-05</t>
        </is>
      </c>
      <c r="B6481" s="77" t="inlineStr">
        <is>
          <t>Pokemon Stats</t>
        </is>
      </c>
      <c r="C6481" s="77" t="inlineStr">
        <is>
          <t>Dedenne baseDefense</t>
        </is>
      </c>
      <c r="D6481" s="77" t="n">
        <v>57</v>
      </c>
      <c r="E6481" s="77" t="n">
        <v>91</v>
      </c>
      <c r="F6481" s="77" t="inlineStr">
        <is>
          <t>Differs from upstream baseline</t>
        </is>
      </c>
      <c r="G6481" s="77" t="inlineStr">
        <is>
          <t>species_info/gen_*_families.h</t>
        </is>
      </c>
    </row>
    <row r="6482">
      <c r="A6482" s="32" t="inlineStr">
        <is>
          <t>2026-10-05</t>
        </is>
      </c>
      <c r="B6482" s="32" t="inlineStr">
        <is>
          <t>Pokemon Stats</t>
        </is>
      </c>
      <c r="C6482" s="32" t="inlineStr">
        <is>
          <t>Dedenne baseSpAttack</t>
        </is>
      </c>
      <c r="D6482" s="32" t="n">
        <v>81</v>
      </c>
      <c r="E6482" s="32" t="n">
        <v>91</v>
      </c>
      <c r="F6482" s="32" t="inlineStr">
        <is>
          <t>Differs from upstream baseline</t>
        </is>
      </c>
      <c r="G6482" s="32" t="inlineStr">
        <is>
          <t>species_info/gen_*_families.h</t>
        </is>
      </c>
    </row>
    <row r="6483">
      <c r="A6483" s="77" t="inlineStr">
        <is>
          <t>2026-10-05</t>
        </is>
      </c>
      <c r="B6483" s="77" t="inlineStr">
        <is>
          <t>Pokemon Stats</t>
        </is>
      </c>
      <c r="C6483" s="77" t="inlineStr">
        <is>
          <t>Dedenne baseSpDefense</t>
        </is>
      </c>
      <c r="D6483" s="77" t="n">
        <v>67</v>
      </c>
      <c r="E6483" s="77" t="n">
        <v>83</v>
      </c>
      <c r="F6483" s="77" t="inlineStr">
        <is>
          <t>Differs from upstream baseline</t>
        </is>
      </c>
      <c r="G6483" s="77" t="inlineStr">
        <is>
          <t>species_info/gen_*_families.h</t>
        </is>
      </c>
    </row>
    <row r="6484">
      <c r="A6484" s="32" t="inlineStr">
        <is>
          <t>2026-10-05</t>
        </is>
      </c>
      <c r="B6484" s="32" t="inlineStr">
        <is>
          <t>Abilities</t>
        </is>
      </c>
      <c r="C6484" s="32" t="inlineStr">
        <is>
          <t>Dedenne abilities</t>
        </is>
      </c>
      <c r="D6484" s="32" t="inlineStr">
        <is>
          <t>Cheek Pouch / Pickup / Plus</t>
        </is>
      </c>
      <c r="E6484" s="32" t="inlineStr">
        <is>
          <t>Cheek Pouch / Pickup / Pixilate</t>
        </is>
      </c>
      <c r="F6484" s="32" t="inlineStr">
        <is>
          <t>Differs from upstream baseline</t>
        </is>
      </c>
      <c r="G6484" s="32" t="inlineStr">
        <is>
          <t>species_info/gen_*_families.h</t>
        </is>
      </c>
    </row>
    <row r="6485">
      <c r="A6485" s="77" t="inlineStr">
        <is>
          <t>2026-10-05</t>
        </is>
      </c>
      <c r="B6485" s="77" t="inlineStr">
        <is>
          <t>Evolutions</t>
        </is>
      </c>
      <c r="C6485" s="77" t="inlineStr">
        <is>
          <t>Deerling evolution</t>
        </is>
      </c>
      <c r="D6485" s="77" t="inlineStr">
        <is>
          <t>Lv 34 -&gt; Sawsbuck Autumn</t>
        </is>
      </c>
      <c r="E6485" s="77" t="inlineStr">
        <is>
          <t>Lv 28 -&gt; Sawsbuck Autumn</t>
        </is>
      </c>
      <c r="F6485" s="77" t="inlineStr">
        <is>
          <t>Differs from upstream baseline</t>
        </is>
      </c>
      <c r="G6485" s="77" t="inlineStr">
        <is>
          <t>species_info/gen_*_families.h</t>
        </is>
      </c>
    </row>
    <row r="6486">
      <c r="A6486" s="32" t="inlineStr">
        <is>
          <t>2026-10-05</t>
        </is>
      </c>
      <c r="B6486" s="32" t="inlineStr">
        <is>
          <t>Evolutions</t>
        </is>
      </c>
      <c r="C6486" s="32" t="inlineStr">
        <is>
          <t>Deerling evolution</t>
        </is>
      </c>
      <c r="D6486" s="32" t="inlineStr">
        <is>
          <t>Lv 34 -&gt; Sawsbuck Spring</t>
        </is>
      </c>
      <c r="E6486" s="32" t="inlineStr">
        <is>
          <t>Lv 28 -&gt; Sawsbuck Spring</t>
        </is>
      </c>
      <c r="F6486" s="32" t="inlineStr">
        <is>
          <t>Differs from upstream baseline</t>
        </is>
      </c>
      <c r="G6486" s="32" t="inlineStr">
        <is>
          <t>species_info/gen_*_families.h</t>
        </is>
      </c>
    </row>
    <row r="6487">
      <c r="A6487" s="77" t="inlineStr">
        <is>
          <t>2026-10-05</t>
        </is>
      </c>
      <c r="B6487" s="77" t="inlineStr">
        <is>
          <t>Evolutions</t>
        </is>
      </c>
      <c r="C6487" s="77" t="inlineStr">
        <is>
          <t>Deerling evolution</t>
        </is>
      </c>
      <c r="D6487" s="77" t="inlineStr">
        <is>
          <t>Lv 34 -&gt; Sawsbuck Summer</t>
        </is>
      </c>
      <c r="E6487" s="77" t="inlineStr">
        <is>
          <t>Lv 28 -&gt; Sawsbuck Summer</t>
        </is>
      </c>
      <c r="F6487" s="77" t="inlineStr">
        <is>
          <t>Differs from upstream baseline</t>
        </is>
      </c>
      <c r="G6487" s="77" t="inlineStr">
        <is>
          <t>species_info/gen_*_families.h</t>
        </is>
      </c>
    </row>
    <row r="6488">
      <c r="A6488" s="32" t="inlineStr">
        <is>
          <t>2026-10-05</t>
        </is>
      </c>
      <c r="B6488" s="32" t="inlineStr">
        <is>
          <t>Evolutions</t>
        </is>
      </c>
      <c r="C6488" s="32" t="inlineStr">
        <is>
          <t>Deerling evolution</t>
        </is>
      </c>
      <c r="D6488" s="32" t="inlineStr">
        <is>
          <t>Lv 34 -&gt; Sawsbuck Winter</t>
        </is>
      </c>
      <c r="E6488" s="32" t="inlineStr">
        <is>
          <t>Lv 28 -&gt; Sawsbuck Winter</t>
        </is>
      </c>
      <c r="F6488" s="32" t="inlineStr">
        <is>
          <t>Differs from upstream baseline</t>
        </is>
      </c>
      <c r="G6488" s="32" t="inlineStr">
        <is>
          <t>species_info/gen_*_families.h</t>
        </is>
      </c>
    </row>
    <row r="6489">
      <c r="A6489" s="77" t="inlineStr">
        <is>
          <t>2026-10-05</t>
        </is>
      </c>
      <c r="B6489" s="77" t="inlineStr">
        <is>
          <t>Evolutions</t>
        </is>
      </c>
      <c r="C6489" s="77" t="inlineStr">
        <is>
          <t>Deino evolution</t>
        </is>
      </c>
      <c r="D6489" s="77" t="inlineStr">
        <is>
          <t>Lv 50 -&gt; Zweilous</t>
        </is>
      </c>
      <c r="E6489" s="77" t="inlineStr">
        <is>
          <t>Lv 42 -&gt; Zweilous</t>
        </is>
      </c>
      <c r="F6489" s="77" t="inlineStr">
        <is>
          <t>Differs from upstream baseline</t>
        </is>
      </c>
      <c r="G6489" s="77" t="inlineStr">
        <is>
          <t>species_info/gen_*_families.h</t>
        </is>
      </c>
    </row>
    <row r="6490">
      <c r="A6490" s="32" t="inlineStr">
        <is>
          <t>2026-10-05</t>
        </is>
      </c>
      <c r="B6490" s="32" t="inlineStr">
        <is>
          <t>Pokemon Stats</t>
        </is>
      </c>
      <c r="C6490" s="32" t="inlineStr">
        <is>
          <t>Delcatty baseAttack</t>
        </is>
      </c>
      <c r="D6490" s="32" t="n">
        <v>65</v>
      </c>
      <c r="E6490" s="32" t="n">
        <v>80</v>
      </c>
      <c r="F6490" s="32" t="inlineStr">
        <is>
          <t>Differs from upstream baseline</t>
        </is>
      </c>
      <c r="G6490" s="32" t="inlineStr">
        <is>
          <t>species_info/gen_*_families.h</t>
        </is>
      </c>
    </row>
    <row r="6491">
      <c r="A6491" s="77" t="inlineStr">
        <is>
          <t>2026-10-05</t>
        </is>
      </c>
      <c r="B6491" s="77" t="inlineStr">
        <is>
          <t>Pokemon Stats</t>
        </is>
      </c>
      <c r="C6491" s="77" t="inlineStr">
        <is>
          <t>Delcatty baseDefense</t>
        </is>
      </c>
      <c r="D6491" s="77" t="n">
        <v>65</v>
      </c>
      <c r="E6491" s="77" t="n">
        <v>75</v>
      </c>
      <c r="F6491" s="77" t="inlineStr">
        <is>
          <t>Differs from upstream baseline</t>
        </is>
      </c>
      <c r="G6491" s="77" t="inlineStr">
        <is>
          <t>species_info/gen_*_families.h</t>
        </is>
      </c>
    </row>
    <row r="6492">
      <c r="A6492" s="32" t="inlineStr">
        <is>
          <t>2026-10-05</t>
        </is>
      </c>
      <c r="B6492" s="32" t="inlineStr">
        <is>
          <t>Pokemon Stats</t>
        </is>
      </c>
      <c r="C6492" s="32" t="inlineStr">
        <is>
          <t>Delcatty baseSpAttack</t>
        </is>
      </c>
      <c r="D6492" s="32" t="n">
        <v>55</v>
      </c>
      <c r="E6492" s="32" t="n">
        <v>80</v>
      </c>
      <c r="F6492" s="32" t="inlineStr">
        <is>
          <t>Differs from upstream baseline</t>
        </is>
      </c>
      <c r="G6492" s="32" t="inlineStr">
        <is>
          <t>species_info/gen_*_families.h</t>
        </is>
      </c>
    </row>
    <row r="6493">
      <c r="A6493" s="77" t="inlineStr">
        <is>
          <t>2026-10-05</t>
        </is>
      </c>
      <c r="B6493" s="77" t="inlineStr">
        <is>
          <t>Pokemon Stats</t>
        </is>
      </c>
      <c r="C6493" s="77" t="inlineStr">
        <is>
          <t>Delcatty baseSpDefense</t>
        </is>
      </c>
      <c r="D6493" s="77" t="n">
        <v>55</v>
      </c>
      <c r="E6493" s="77" t="n">
        <v>75</v>
      </c>
      <c r="F6493" s="77" t="inlineStr">
        <is>
          <t>Differs from upstream baseline</t>
        </is>
      </c>
      <c r="G6493" s="77" t="inlineStr">
        <is>
          <t>species_info/gen_*_families.h</t>
        </is>
      </c>
    </row>
    <row r="6494">
      <c r="A6494" s="32" t="inlineStr">
        <is>
          <t>2026-10-05</t>
        </is>
      </c>
      <c r="B6494" s="32" t="inlineStr">
        <is>
          <t>Pokemon Stats</t>
        </is>
      </c>
      <c r="C6494" s="32" t="inlineStr">
        <is>
          <t>Delcatty baseSpeed</t>
        </is>
      </c>
      <c r="D6494" s="32" t="n">
        <v>90</v>
      </c>
      <c r="E6494" s="32" t="n">
        <v>112</v>
      </c>
      <c r="F6494" s="32" t="inlineStr">
        <is>
          <t>Differs from upstream baseline</t>
        </is>
      </c>
      <c r="G6494" s="32" t="inlineStr">
        <is>
          <t>species_info/gen_*_families.h</t>
        </is>
      </c>
    </row>
    <row r="6495">
      <c r="A6495" s="77" t="inlineStr">
        <is>
          <t>2026-10-05</t>
        </is>
      </c>
      <c r="B6495" s="77" t="inlineStr">
        <is>
          <t>Abilities</t>
        </is>
      </c>
      <c r="C6495" s="77" t="inlineStr">
        <is>
          <t>Delcatty abilities</t>
        </is>
      </c>
      <c r="D6495" s="77" t="inlineStr">
        <is>
          <t>Cute Charm / Normalize / Wonder Skin</t>
        </is>
      </c>
      <c r="E6495" s="77" t="inlineStr">
        <is>
          <t>Cute Charm / Cute Charm / Wonder Skin</t>
        </is>
      </c>
      <c r="F6495" s="77" t="inlineStr">
        <is>
          <t>Differs from upstream baseline</t>
        </is>
      </c>
      <c r="G6495" s="77" t="inlineStr">
        <is>
          <t>species_info/gen_*_families.h</t>
        </is>
      </c>
    </row>
    <row r="6496">
      <c r="A6496" s="32" t="inlineStr">
        <is>
          <t>2026-10-05</t>
        </is>
      </c>
      <c r="B6496" s="32" t="inlineStr">
        <is>
          <t>Pokemon Stats</t>
        </is>
      </c>
      <c r="C6496" s="32" t="inlineStr">
        <is>
          <t>Delibird baseAttack</t>
        </is>
      </c>
      <c r="D6496" s="32" t="n">
        <v>55</v>
      </c>
      <c r="E6496" s="32" t="n">
        <v>85</v>
      </c>
      <c r="F6496" s="32" t="inlineStr">
        <is>
          <t>Differs from upstream baseline</t>
        </is>
      </c>
      <c r="G6496" s="32" t="inlineStr">
        <is>
          <t>species_info/gen_*_families.h</t>
        </is>
      </c>
    </row>
    <row r="6497">
      <c r="A6497" s="77" t="inlineStr">
        <is>
          <t>2026-10-05</t>
        </is>
      </c>
      <c r="B6497" s="77" t="inlineStr">
        <is>
          <t>Pokemon Stats</t>
        </is>
      </c>
      <c r="C6497" s="77" t="inlineStr">
        <is>
          <t>Delibird baseSpAttack</t>
        </is>
      </c>
      <c r="D6497" s="77" t="n">
        <v>65</v>
      </c>
      <c r="E6497" s="77" t="n">
        <v>85</v>
      </c>
      <c r="F6497" s="77" t="inlineStr">
        <is>
          <t>Differs from upstream baseline</t>
        </is>
      </c>
      <c r="G6497" s="77" t="inlineStr">
        <is>
          <t>species_info/gen_*_families.h</t>
        </is>
      </c>
    </row>
    <row r="6498">
      <c r="A6498" s="32" t="inlineStr">
        <is>
          <t>2026-10-05</t>
        </is>
      </c>
      <c r="B6498" s="32" t="inlineStr">
        <is>
          <t>Pokemon Stats</t>
        </is>
      </c>
      <c r="C6498" s="32" t="inlineStr">
        <is>
          <t>Delibird baseSpeed</t>
        </is>
      </c>
      <c r="D6498" s="32" t="n">
        <v>75</v>
      </c>
      <c r="E6498" s="32" t="n">
        <v>85</v>
      </c>
      <c r="F6498" s="32" t="inlineStr">
        <is>
          <t>Differs from upstream baseline</t>
        </is>
      </c>
      <c r="G6498" s="32" t="inlineStr">
        <is>
          <t>species_info/gen_*_families.h</t>
        </is>
      </c>
    </row>
    <row r="6499">
      <c r="A6499" s="77" t="inlineStr">
        <is>
          <t>2026-10-05</t>
        </is>
      </c>
      <c r="B6499" s="77" t="inlineStr">
        <is>
          <t>Abilities</t>
        </is>
      </c>
      <c r="C6499" s="77" t="inlineStr">
        <is>
          <t>Delibird abilities</t>
        </is>
      </c>
      <c r="D6499" s="77" t="inlineStr">
        <is>
          <t>Vital Spirit / Hustle / Insomnia</t>
        </is>
      </c>
      <c r="E6499" s="77" t="inlineStr">
        <is>
          <t>Adaptability / Adaptability / Insomnia</t>
        </is>
      </c>
      <c r="F6499" s="77" t="inlineStr">
        <is>
          <t>Differs from upstream baseline</t>
        </is>
      </c>
      <c r="G6499" s="77" t="inlineStr">
        <is>
          <t>species_info/gen_*_families.h</t>
        </is>
      </c>
    </row>
    <row r="6500">
      <c r="A6500" s="32" t="inlineStr">
        <is>
          <t>2026-10-05</t>
        </is>
      </c>
      <c r="B6500" s="32" t="inlineStr">
        <is>
          <t>Pokemon Stats</t>
        </is>
      </c>
      <c r="C6500" s="32" t="inlineStr">
        <is>
          <t>Delphox baseAttack</t>
        </is>
      </c>
      <c r="D6500" s="32" t="n">
        <v>69</v>
      </c>
      <c r="E6500" s="32" t="n">
        <v>30</v>
      </c>
      <c r="F6500" s="32" t="inlineStr">
        <is>
          <t>Differs from upstream baseline</t>
        </is>
      </c>
      <c r="G6500" s="32" t="inlineStr">
        <is>
          <t>species_info/gen_*_families.h</t>
        </is>
      </c>
    </row>
    <row r="6501">
      <c r="A6501" s="77" t="inlineStr">
        <is>
          <t>2026-10-05</t>
        </is>
      </c>
      <c r="B6501" s="77" t="inlineStr">
        <is>
          <t>Pokemon Stats</t>
        </is>
      </c>
      <c r="C6501" s="77" t="inlineStr">
        <is>
          <t>Delphox baseDefense</t>
        </is>
      </c>
      <c r="D6501" s="77" t="n">
        <v>72</v>
      </c>
      <c r="E6501" s="77" t="n">
        <v>82</v>
      </c>
      <c r="F6501" s="77" t="inlineStr">
        <is>
          <t>Differs from upstream baseline</t>
        </is>
      </c>
      <c r="G6501" s="77" t="inlineStr">
        <is>
          <t>species_info/gen_*_families.h</t>
        </is>
      </c>
    </row>
    <row r="6502">
      <c r="A6502" s="32" t="inlineStr">
        <is>
          <t>2026-10-05</t>
        </is>
      </c>
      <c r="B6502" s="32" t="inlineStr">
        <is>
          <t>Pokemon Stats</t>
        </is>
      </c>
      <c r="C6502" s="32" t="inlineStr">
        <is>
          <t>Delphox baseSpAttack</t>
        </is>
      </c>
      <c r="D6502" s="32" t="n">
        <v>114</v>
      </c>
      <c r="E6502" s="32" t="n">
        <v>135</v>
      </c>
      <c r="F6502" s="32" t="inlineStr">
        <is>
          <t>Differs from upstream baseline</t>
        </is>
      </c>
      <c r="G6502" s="32" t="inlineStr">
        <is>
          <t>species_info/gen_*_families.h</t>
        </is>
      </c>
    </row>
    <row r="6503">
      <c r="A6503" s="77" t="inlineStr">
        <is>
          <t>2026-10-05</t>
        </is>
      </c>
      <c r="B6503" s="77" t="inlineStr">
        <is>
          <t>Pokemon Stats</t>
        </is>
      </c>
      <c r="C6503" s="77" t="inlineStr">
        <is>
          <t>Delphox baseSpeed</t>
        </is>
      </c>
      <c r="D6503" s="77" t="n">
        <v>104</v>
      </c>
      <c r="E6503" s="77" t="n">
        <v>122</v>
      </c>
      <c r="F6503" s="77" t="inlineStr">
        <is>
          <t>Differs from upstream baseline</t>
        </is>
      </c>
      <c r="G6503" s="77" t="inlineStr">
        <is>
          <t>species_info/gen_*_families.h</t>
        </is>
      </c>
    </row>
    <row r="6504">
      <c r="A6504" s="32" t="inlineStr">
        <is>
          <t>2026-10-05</t>
        </is>
      </c>
      <c r="B6504" s="32" t="inlineStr">
        <is>
          <t>Abilities</t>
        </is>
      </c>
      <c r="C6504" s="32" t="inlineStr">
        <is>
          <t>Delphox abilities</t>
        </is>
      </c>
      <c r="D6504" s="32" t="inlineStr">
        <is>
          <t>Blaze / Magician</t>
        </is>
      </c>
      <c r="E6504" s="32" t="inlineStr">
        <is>
          <t>Blaze / Magician / Magic Guard</t>
        </is>
      </c>
      <c r="F6504" s="32" t="inlineStr">
        <is>
          <t>Differs from upstream baseline</t>
        </is>
      </c>
      <c r="G6504" s="32" t="inlineStr">
        <is>
          <t>species_info/gen_*_families.h</t>
        </is>
      </c>
    </row>
    <row r="6505">
      <c r="A6505" s="77" t="inlineStr">
        <is>
          <t>2026-10-05</t>
        </is>
      </c>
      <c r="B6505" s="77" t="inlineStr">
        <is>
          <t>Pokemon Stats</t>
        </is>
      </c>
      <c r="C6505" s="77" t="inlineStr">
        <is>
          <t>Deoxys baseHP</t>
        </is>
      </c>
      <c r="D6505" s="77" t="n">
        <v>50</v>
      </c>
      <c r="E6505" s="77" t="n">
        <v>90</v>
      </c>
      <c r="F6505" s="77" t="inlineStr">
        <is>
          <t>Differs from upstream baseline</t>
        </is>
      </c>
      <c r="G6505" s="77" t="inlineStr">
        <is>
          <t>species_info/gen_*_families.h</t>
        </is>
      </c>
    </row>
    <row r="6506">
      <c r="A6506" s="32" t="inlineStr">
        <is>
          <t>2026-10-05</t>
        </is>
      </c>
      <c r="B6506" s="32" t="inlineStr">
        <is>
          <t>Pokemon Stats</t>
        </is>
      </c>
      <c r="C6506" s="32" t="inlineStr">
        <is>
          <t>Deoxys baseAttack</t>
        </is>
      </c>
      <c r="D6506" s="32" t="n">
        <v>180</v>
      </c>
      <c r="E6506" s="32" t="n">
        <v>200</v>
      </c>
      <c r="F6506" s="32" t="inlineStr">
        <is>
          <t>Differs from upstream baseline</t>
        </is>
      </c>
      <c r="G6506" s="32" t="inlineStr">
        <is>
          <t>species_info/gen_*_families.h</t>
        </is>
      </c>
    </row>
    <row r="6507">
      <c r="A6507" s="77" t="inlineStr">
        <is>
          <t>2026-10-05</t>
        </is>
      </c>
      <c r="B6507" s="77" t="inlineStr">
        <is>
          <t>Pokemon Stats</t>
        </is>
      </c>
      <c r="C6507" s="77" t="inlineStr">
        <is>
          <t>Deoxys baseSpAttack</t>
        </is>
      </c>
      <c r="D6507" s="77" t="n">
        <v>180</v>
      </c>
      <c r="E6507" s="77" t="n">
        <v>200</v>
      </c>
      <c r="F6507" s="77" t="inlineStr">
        <is>
          <t>Differs from upstream baseline</t>
        </is>
      </c>
      <c r="G6507" s="77" t="inlineStr">
        <is>
          <t>species_info/gen_*_families.h</t>
        </is>
      </c>
    </row>
    <row r="6508">
      <c r="A6508" s="32" t="inlineStr">
        <is>
          <t>2026-10-05</t>
        </is>
      </c>
      <c r="B6508" s="32" t="inlineStr">
        <is>
          <t>Abilities</t>
        </is>
      </c>
      <c r="C6508" s="32" t="inlineStr">
        <is>
          <t>Deoxys abilities</t>
        </is>
      </c>
      <c r="D6508" s="32" t="inlineStr">
        <is>
          <t>Pressure</t>
        </is>
      </c>
      <c r="E6508" s="32" t="inlineStr">
        <is>
          <t>Magic Guard</t>
        </is>
      </c>
      <c r="F6508" s="32" t="inlineStr">
        <is>
          <t>Differs from upstream baseline</t>
        </is>
      </c>
      <c r="G6508" s="32" t="inlineStr">
        <is>
          <t>species_info/gen_*_families.h</t>
        </is>
      </c>
    </row>
    <row r="6509">
      <c r="A6509" s="77" t="inlineStr">
        <is>
          <t>2026-10-05</t>
        </is>
      </c>
      <c r="B6509" s="77" t="inlineStr">
        <is>
          <t>Pokemon Stats</t>
        </is>
      </c>
      <c r="C6509" s="77" t="inlineStr">
        <is>
          <t>Deoxys baseAttack</t>
        </is>
      </c>
      <c r="D6509" s="77" t="n">
        <v>70</v>
      </c>
      <c r="E6509" s="77" t="n">
        <v>100</v>
      </c>
      <c r="F6509" s="77" t="inlineStr">
        <is>
          <t>Differs from upstream baseline</t>
        </is>
      </c>
      <c r="G6509" s="77" t="inlineStr">
        <is>
          <t>species_info/gen_*_families.h</t>
        </is>
      </c>
    </row>
    <row r="6510">
      <c r="A6510" s="32" t="inlineStr">
        <is>
          <t>2026-10-05</t>
        </is>
      </c>
      <c r="B6510" s="32" t="inlineStr">
        <is>
          <t>Pokemon Stats</t>
        </is>
      </c>
      <c r="C6510" s="32" t="inlineStr">
        <is>
          <t>Deoxys baseDefense</t>
        </is>
      </c>
      <c r="D6510" s="32" t="n">
        <v>160</v>
      </c>
      <c r="E6510" s="32" t="n">
        <v>150</v>
      </c>
      <c r="F6510" s="32" t="inlineStr">
        <is>
          <t>Differs from upstream baseline</t>
        </is>
      </c>
      <c r="G6510" s="32" t="inlineStr">
        <is>
          <t>species_info/gen_*_families.h</t>
        </is>
      </c>
    </row>
    <row r="6511">
      <c r="A6511" s="77" t="inlineStr">
        <is>
          <t>2026-10-05</t>
        </is>
      </c>
      <c r="B6511" s="77" t="inlineStr">
        <is>
          <t>Pokemon Stats</t>
        </is>
      </c>
      <c r="C6511" s="77" t="inlineStr">
        <is>
          <t>Deoxys baseSpAttack</t>
        </is>
      </c>
      <c r="D6511" s="77" t="n">
        <v>70</v>
      </c>
      <c r="E6511" s="77" t="n">
        <v>100</v>
      </c>
      <c r="F6511" s="77" t="inlineStr">
        <is>
          <t>Differs from upstream baseline</t>
        </is>
      </c>
      <c r="G6511" s="77" t="inlineStr">
        <is>
          <t>species_info/gen_*_families.h</t>
        </is>
      </c>
    </row>
    <row r="6512">
      <c r="A6512" s="32" t="inlineStr">
        <is>
          <t>2026-10-05</t>
        </is>
      </c>
      <c r="B6512" s="32" t="inlineStr">
        <is>
          <t>Pokemon Stats</t>
        </is>
      </c>
      <c r="C6512" s="32" t="inlineStr">
        <is>
          <t>Deoxys baseSpDefense</t>
        </is>
      </c>
      <c r="D6512" s="32" t="n">
        <v>160</v>
      </c>
      <c r="E6512" s="32" t="n">
        <v>150</v>
      </c>
      <c r="F6512" s="32" t="inlineStr">
        <is>
          <t>Differs from upstream baseline</t>
        </is>
      </c>
      <c r="G6512" s="32" t="inlineStr">
        <is>
          <t>species_info/gen_*_families.h</t>
        </is>
      </c>
    </row>
    <row r="6513">
      <c r="A6513" s="77" t="inlineStr">
        <is>
          <t>2026-10-05</t>
        </is>
      </c>
      <c r="B6513" s="77" t="inlineStr">
        <is>
          <t>Pokemon Stats</t>
        </is>
      </c>
      <c r="C6513" s="77" t="inlineStr">
        <is>
          <t>Deoxys baseDefense</t>
        </is>
      </c>
      <c r="D6513" s="77" t="n">
        <v>50</v>
      </c>
      <c r="E6513" s="77" t="n">
        <v>70</v>
      </c>
      <c r="F6513" s="77" t="inlineStr">
        <is>
          <t>Differs from upstream baseline</t>
        </is>
      </c>
      <c r="G6513" s="77" t="inlineStr">
        <is>
          <t>species_info/gen_*_families.h</t>
        </is>
      </c>
    </row>
    <row r="6514">
      <c r="A6514" s="32" t="inlineStr">
        <is>
          <t>2026-10-05</t>
        </is>
      </c>
      <c r="B6514" s="32" t="inlineStr">
        <is>
          <t>Pokemon Stats</t>
        </is>
      </c>
      <c r="C6514" s="32" t="inlineStr">
        <is>
          <t>Deoxys baseSpDefense</t>
        </is>
      </c>
      <c r="D6514" s="32" t="n">
        <v>50</v>
      </c>
      <c r="E6514" s="32" t="n">
        <v>70</v>
      </c>
      <c r="F6514" s="32" t="inlineStr">
        <is>
          <t>Differs from upstream baseline</t>
        </is>
      </c>
      <c r="G6514" s="32" t="inlineStr">
        <is>
          <t>species_info/gen_*_families.h</t>
        </is>
      </c>
    </row>
    <row r="6515">
      <c r="A6515" s="77" t="inlineStr">
        <is>
          <t>2026-10-05</t>
        </is>
      </c>
      <c r="B6515" s="77" t="inlineStr">
        <is>
          <t>Pokemon Stats</t>
        </is>
      </c>
      <c r="C6515" s="77" t="inlineStr">
        <is>
          <t>Deoxys baseAttack</t>
        </is>
      </c>
      <c r="D6515" s="77" t="n">
        <v>95</v>
      </c>
      <c r="E6515" s="77" t="n">
        <v>100</v>
      </c>
      <c r="F6515" s="77" t="inlineStr">
        <is>
          <t>Differs from upstream baseline</t>
        </is>
      </c>
      <c r="G6515" s="77" t="inlineStr">
        <is>
          <t>species_info/gen_*_families.h</t>
        </is>
      </c>
    </row>
    <row r="6516">
      <c r="A6516" s="32" t="inlineStr">
        <is>
          <t>2026-10-05</t>
        </is>
      </c>
      <c r="B6516" s="32" t="inlineStr">
        <is>
          <t>Pokemon Stats</t>
        </is>
      </c>
      <c r="C6516" s="32" t="inlineStr">
        <is>
          <t>Deoxys baseDefense</t>
        </is>
      </c>
      <c r="D6516" s="32" t="n">
        <v>90</v>
      </c>
      <c r="E6516" s="32" t="n">
        <v>100</v>
      </c>
      <c r="F6516" s="32" t="inlineStr">
        <is>
          <t>Differs from upstream baseline</t>
        </is>
      </c>
      <c r="G6516" s="32" t="inlineStr">
        <is>
          <t>species_info/gen_*_families.h</t>
        </is>
      </c>
    </row>
    <row r="6517">
      <c r="A6517" s="77" t="inlineStr">
        <is>
          <t>2026-10-05</t>
        </is>
      </c>
      <c r="B6517" s="77" t="inlineStr">
        <is>
          <t>Pokemon Stats</t>
        </is>
      </c>
      <c r="C6517" s="77" t="inlineStr">
        <is>
          <t>Deoxys baseSpAttack</t>
        </is>
      </c>
      <c r="D6517" s="77" t="n">
        <v>95</v>
      </c>
      <c r="E6517" s="77" t="n">
        <v>100</v>
      </c>
      <c r="F6517" s="77" t="inlineStr">
        <is>
          <t>Differs from upstream baseline</t>
        </is>
      </c>
      <c r="G6517" s="77" t="inlineStr">
        <is>
          <t>species_info/gen_*_families.h</t>
        </is>
      </c>
    </row>
    <row r="6518">
      <c r="A6518" s="32" t="inlineStr">
        <is>
          <t>2026-10-05</t>
        </is>
      </c>
      <c r="B6518" s="32" t="inlineStr">
        <is>
          <t>Pokemon Stats</t>
        </is>
      </c>
      <c r="C6518" s="32" t="inlineStr">
        <is>
          <t>Deoxys baseSpDefense</t>
        </is>
      </c>
      <c r="D6518" s="32" t="n">
        <v>90</v>
      </c>
      <c r="E6518" s="32" t="n">
        <v>100</v>
      </c>
      <c r="F6518" s="32" t="inlineStr">
        <is>
          <t>Differs from upstream baseline</t>
        </is>
      </c>
      <c r="G6518" s="32" t="inlineStr">
        <is>
          <t>species_info/gen_*_families.h</t>
        </is>
      </c>
    </row>
    <row r="6519">
      <c r="A6519" s="77" t="inlineStr">
        <is>
          <t>2026-10-05</t>
        </is>
      </c>
      <c r="B6519" s="77" t="inlineStr">
        <is>
          <t>Pokemon Stats</t>
        </is>
      </c>
      <c r="C6519" s="77" t="inlineStr">
        <is>
          <t>Deoxys baseSpeed</t>
        </is>
      </c>
      <c r="D6519" s="77" t="n">
        <v>180</v>
      </c>
      <c r="E6519" s="77" t="n">
        <v>190</v>
      </c>
      <c r="F6519" s="77" t="inlineStr">
        <is>
          <t>Differs from upstream baseline</t>
        </is>
      </c>
      <c r="G6519" s="77" t="inlineStr">
        <is>
          <t>species_info/gen_*_families.h</t>
        </is>
      </c>
    </row>
    <row r="6520">
      <c r="A6520" s="32" t="inlineStr">
        <is>
          <t>2026-10-05</t>
        </is>
      </c>
      <c r="B6520" s="32" t="inlineStr">
        <is>
          <t>Abilities</t>
        </is>
      </c>
      <c r="C6520" s="32" t="inlineStr">
        <is>
          <t>Dewgong abilities</t>
        </is>
      </c>
      <c r="D6520" s="32" t="inlineStr">
        <is>
          <t>Thick Fat / Hydration / Ice Body</t>
        </is>
      </c>
      <c r="E6520" s="32" t="inlineStr">
        <is>
          <t>Swift Swim / Ice Body / Ice Body</t>
        </is>
      </c>
      <c r="F6520" s="32" t="inlineStr">
        <is>
          <t>Differs from upstream baseline</t>
        </is>
      </c>
      <c r="G6520" s="32" t="inlineStr">
        <is>
          <t>species_info/gen_*_families.h</t>
        </is>
      </c>
    </row>
    <row r="6521">
      <c r="A6521" s="77" t="inlineStr">
        <is>
          <t>2026-10-05</t>
        </is>
      </c>
      <c r="B6521" s="77" t="inlineStr">
        <is>
          <t>Pokemon Stats</t>
        </is>
      </c>
      <c r="C6521" s="77" t="inlineStr">
        <is>
          <t>Diggersby baseHP</t>
        </is>
      </c>
      <c r="D6521" s="77" t="n">
        <v>85</v>
      </c>
      <c r="E6521" s="77" t="n">
        <v>95</v>
      </c>
      <c r="F6521" s="77" t="inlineStr">
        <is>
          <t>Differs from upstream baseline</t>
        </is>
      </c>
      <c r="G6521" s="77" t="inlineStr">
        <is>
          <t>species_info/gen_*_families.h</t>
        </is>
      </c>
    </row>
    <row r="6522">
      <c r="A6522" s="32" t="inlineStr">
        <is>
          <t>2026-10-05</t>
        </is>
      </c>
      <c r="B6522" s="32" t="inlineStr">
        <is>
          <t>Pokemon Stats</t>
        </is>
      </c>
      <c r="C6522" s="32" t="inlineStr">
        <is>
          <t>Diggersby baseAttack</t>
        </is>
      </c>
      <c r="D6522" s="32" t="n">
        <v>56</v>
      </c>
      <c r="E6522" s="32" t="n">
        <v>89</v>
      </c>
      <c r="F6522" s="32" t="inlineStr">
        <is>
          <t>Differs from upstream baseline</t>
        </is>
      </c>
      <c r="G6522" s="32" t="inlineStr">
        <is>
          <t>species_info/gen_*_families.h</t>
        </is>
      </c>
    </row>
    <row r="6523">
      <c r="A6523" s="77" t="inlineStr">
        <is>
          <t>2026-10-05</t>
        </is>
      </c>
      <c r="B6523" s="77" t="inlineStr">
        <is>
          <t>Pokemon Stats</t>
        </is>
      </c>
      <c r="C6523" s="77" t="inlineStr">
        <is>
          <t>Diggersby baseSpAttack</t>
        </is>
      </c>
      <c r="D6523" s="77" t="n">
        <v>50</v>
      </c>
      <c r="E6523" s="77" t="n">
        <v>58</v>
      </c>
      <c r="F6523" s="77" t="inlineStr">
        <is>
          <t>Differs from upstream baseline</t>
        </is>
      </c>
      <c r="G6523" s="77" t="inlineStr">
        <is>
          <t>species_info/gen_*_families.h</t>
        </is>
      </c>
    </row>
    <row r="6524">
      <c r="A6524" s="32" t="inlineStr">
        <is>
          <t>2026-10-05</t>
        </is>
      </c>
      <c r="B6524" s="32" t="inlineStr">
        <is>
          <t>Pokemon Stats</t>
        </is>
      </c>
      <c r="C6524" s="32" t="inlineStr">
        <is>
          <t>Diggersby baseSpDefense</t>
        </is>
      </c>
      <c r="D6524" s="32" t="n">
        <v>77</v>
      </c>
      <c r="E6524" s="32" t="n">
        <v>90</v>
      </c>
      <c r="F6524" s="32" t="inlineStr">
        <is>
          <t>Differs from upstream baseline</t>
        </is>
      </c>
      <c r="G6524" s="32" t="inlineStr">
        <is>
          <t>species_info/gen_*_families.h</t>
        </is>
      </c>
    </row>
    <row r="6525">
      <c r="A6525" s="77" t="inlineStr">
        <is>
          <t>2026-10-05</t>
        </is>
      </c>
      <c r="B6525" s="77" t="inlineStr">
        <is>
          <t>Abilities</t>
        </is>
      </c>
      <c r="C6525" s="77" t="inlineStr">
        <is>
          <t>Diglett abilities</t>
        </is>
      </c>
      <c r="D6525" s="77" t="inlineStr">
        <is>
          <t>Sand Veil / Arena Trap / Sand Force</t>
        </is>
      </c>
      <c r="E6525" s="77" t="inlineStr">
        <is>
          <t>Arena Trap / Arena Trap / Sand Force</t>
        </is>
      </c>
      <c r="F6525" s="77" t="inlineStr">
        <is>
          <t>Differs from upstream baseline</t>
        </is>
      </c>
      <c r="G6525" s="77" t="inlineStr">
        <is>
          <t>species_info/gen_*_families.h</t>
        </is>
      </c>
    </row>
    <row r="6526">
      <c r="A6526" s="32" t="inlineStr">
        <is>
          <t>2026-10-05</t>
        </is>
      </c>
      <c r="B6526" s="32" t="inlineStr">
        <is>
          <t>Pokemon Stats</t>
        </is>
      </c>
      <c r="C6526" s="32" t="inlineStr">
        <is>
          <t>Diglett baseHP</t>
        </is>
      </c>
      <c r="D6526" s="32" t="n">
        <v>10</v>
      </c>
      <c r="E6526" s="32" t="n">
        <v>34</v>
      </c>
      <c r="F6526" s="32" t="inlineStr">
        <is>
          <t>Differs from upstream baseline</t>
        </is>
      </c>
      <c r="G6526" s="32" t="inlineStr">
        <is>
          <t>species_info/gen_*_families.h</t>
        </is>
      </c>
    </row>
    <row r="6527">
      <c r="A6527" s="77" t="inlineStr">
        <is>
          <t>2026-10-05</t>
        </is>
      </c>
      <c r="B6527" s="77" t="inlineStr">
        <is>
          <t>Pokemon Stats</t>
        </is>
      </c>
      <c r="C6527" s="77" t="inlineStr">
        <is>
          <t>Diglett baseDefense</t>
        </is>
      </c>
      <c r="D6527" s="77" t="n">
        <v>30</v>
      </c>
      <c r="E6527" s="77" t="n">
        <v>42</v>
      </c>
      <c r="F6527" s="77" t="inlineStr">
        <is>
          <t>Differs from upstream baseline</t>
        </is>
      </c>
      <c r="G6527" s="77" t="inlineStr">
        <is>
          <t>species_info/gen_*_families.h</t>
        </is>
      </c>
    </row>
    <row r="6528">
      <c r="A6528" s="32" t="inlineStr">
        <is>
          <t>2026-10-05</t>
        </is>
      </c>
      <c r="B6528" s="32" t="inlineStr">
        <is>
          <t>Pokemon Stats</t>
        </is>
      </c>
      <c r="C6528" s="32" t="inlineStr">
        <is>
          <t>Diglett baseSpAttack</t>
        </is>
      </c>
      <c r="D6528" s="32" t="n">
        <v>35</v>
      </c>
      <c r="E6528" s="32" t="n">
        <v>36</v>
      </c>
      <c r="F6528" s="32" t="inlineStr">
        <is>
          <t>Differs from upstream baseline</t>
        </is>
      </c>
      <c r="G6528" s="32" t="inlineStr">
        <is>
          <t>species_info/gen_*_families.h</t>
        </is>
      </c>
    </row>
    <row r="6529">
      <c r="A6529" s="77" t="inlineStr">
        <is>
          <t>2026-10-05</t>
        </is>
      </c>
      <c r="B6529" s="77" t="inlineStr">
        <is>
          <t>Pokemon Stats</t>
        </is>
      </c>
      <c r="C6529" s="77" t="inlineStr">
        <is>
          <t>Diglett baseSpDefense</t>
        </is>
      </c>
      <c r="D6529" s="77" t="n">
        <v>45</v>
      </c>
      <c r="E6529" s="77" t="n">
        <v>48</v>
      </c>
      <c r="F6529" s="77" t="inlineStr">
        <is>
          <t>Differs from upstream baseline</t>
        </is>
      </c>
      <c r="G6529" s="77" t="inlineStr">
        <is>
          <t>species_info/gen_*_families.h</t>
        </is>
      </c>
    </row>
    <row r="6530">
      <c r="A6530" s="32" t="inlineStr">
        <is>
          <t>2026-10-05</t>
        </is>
      </c>
      <c r="B6530" s="32" t="inlineStr">
        <is>
          <t>Pokemon Stats</t>
        </is>
      </c>
      <c r="C6530" s="32" t="inlineStr">
        <is>
          <t>Ditto baseHP</t>
        </is>
      </c>
      <c r="D6530" s="32" t="n">
        <v>48</v>
      </c>
      <c r="E6530" s="32" t="n">
        <v>100</v>
      </c>
      <c r="F6530" s="32" t="inlineStr">
        <is>
          <t>Differs from upstream baseline</t>
        </is>
      </c>
      <c r="G6530" s="32" t="inlineStr">
        <is>
          <t>species_info/gen_*_families.h</t>
        </is>
      </c>
    </row>
    <row r="6531">
      <c r="A6531" s="77" t="inlineStr">
        <is>
          <t>2026-10-05</t>
        </is>
      </c>
      <c r="B6531" s="77" t="inlineStr">
        <is>
          <t>Pokemon Stats</t>
        </is>
      </c>
      <c r="C6531" s="77" t="inlineStr">
        <is>
          <t>Ditto baseAttack</t>
        </is>
      </c>
      <c r="D6531" s="77" t="n">
        <v>48</v>
      </c>
      <c r="E6531" s="77" t="n">
        <v>100</v>
      </c>
      <c r="F6531" s="77" t="inlineStr">
        <is>
          <t>Differs from upstream baseline</t>
        </is>
      </c>
      <c r="G6531" s="77" t="inlineStr">
        <is>
          <t>species_info/gen_*_families.h</t>
        </is>
      </c>
    </row>
    <row r="6532">
      <c r="A6532" s="32" t="inlineStr">
        <is>
          <t>2026-10-05</t>
        </is>
      </c>
      <c r="B6532" s="32" t="inlineStr">
        <is>
          <t>Pokemon Stats</t>
        </is>
      </c>
      <c r="C6532" s="32" t="inlineStr">
        <is>
          <t>Ditto baseDefense</t>
        </is>
      </c>
      <c r="D6532" s="32" t="n">
        <v>48</v>
      </c>
      <c r="E6532" s="32" t="n">
        <v>100</v>
      </c>
      <c r="F6532" s="32" t="inlineStr">
        <is>
          <t>Differs from upstream baseline</t>
        </is>
      </c>
      <c r="G6532" s="32" t="inlineStr">
        <is>
          <t>species_info/gen_*_families.h</t>
        </is>
      </c>
    </row>
    <row r="6533">
      <c r="A6533" s="77" t="inlineStr">
        <is>
          <t>2026-10-05</t>
        </is>
      </c>
      <c r="B6533" s="77" t="inlineStr">
        <is>
          <t>Pokemon Stats</t>
        </is>
      </c>
      <c r="C6533" s="77" t="inlineStr">
        <is>
          <t>Ditto baseSpAttack</t>
        </is>
      </c>
      <c r="D6533" s="77" t="n">
        <v>48</v>
      </c>
      <c r="E6533" s="77" t="n">
        <v>100</v>
      </c>
      <c r="F6533" s="77" t="inlineStr">
        <is>
          <t>Differs from upstream baseline</t>
        </is>
      </c>
      <c r="G6533" s="77" t="inlineStr">
        <is>
          <t>species_info/gen_*_families.h</t>
        </is>
      </c>
    </row>
    <row r="6534">
      <c r="A6534" s="32" t="inlineStr">
        <is>
          <t>2026-10-05</t>
        </is>
      </c>
      <c r="B6534" s="32" t="inlineStr">
        <is>
          <t>Pokemon Stats</t>
        </is>
      </c>
      <c r="C6534" s="32" t="inlineStr">
        <is>
          <t>Ditto baseSpDefense</t>
        </is>
      </c>
      <c r="D6534" s="32" t="n">
        <v>48</v>
      </c>
      <c r="E6534" s="32" t="n">
        <v>100</v>
      </c>
      <c r="F6534" s="32" t="inlineStr">
        <is>
          <t>Differs from upstream baseline</t>
        </is>
      </c>
      <c r="G6534" s="32" t="inlineStr">
        <is>
          <t>species_info/gen_*_families.h</t>
        </is>
      </c>
    </row>
    <row r="6535">
      <c r="A6535" s="77" t="inlineStr">
        <is>
          <t>2026-10-05</t>
        </is>
      </c>
      <c r="B6535" s="77" t="inlineStr">
        <is>
          <t>Pokemon Stats</t>
        </is>
      </c>
      <c r="C6535" s="77" t="inlineStr">
        <is>
          <t>Ditto baseSpeed</t>
        </is>
      </c>
      <c r="D6535" s="77" t="n">
        <v>48</v>
      </c>
      <c r="E6535" s="77" t="n">
        <v>100</v>
      </c>
      <c r="F6535" s="77" t="inlineStr">
        <is>
          <t>Differs from upstream baseline</t>
        </is>
      </c>
      <c r="G6535" s="77" t="inlineStr">
        <is>
          <t>species_info/gen_*_families.h</t>
        </is>
      </c>
    </row>
    <row r="6536">
      <c r="A6536" s="32" t="inlineStr">
        <is>
          <t>2026-10-05</t>
        </is>
      </c>
      <c r="B6536" s="32" t="inlineStr">
        <is>
          <t>Abilities</t>
        </is>
      </c>
      <c r="C6536" s="32" t="inlineStr">
        <is>
          <t>Ditto abilities</t>
        </is>
      </c>
      <c r="D6536" s="32" t="inlineStr">
        <is>
          <t>Limber / Imposter</t>
        </is>
      </c>
      <c r="E6536" s="32" t="inlineStr">
        <is>
          <t>Shadow Tag / Imposter</t>
        </is>
      </c>
      <c r="F6536" s="32" t="inlineStr">
        <is>
          <t>Differs from upstream baseline</t>
        </is>
      </c>
      <c r="G6536" s="32" t="inlineStr">
        <is>
          <t>species_info/gen_*_families.h</t>
        </is>
      </c>
    </row>
    <row r="6537">
      <c r="A6537" s="77" t="inlineStr">
        <is>
          <t>2026-10-05</t>
        </is>
      </c>
      <c r="B6537" s="77" t="inlineStr">
        <is>
          <t>Pokemon Stats</t>
        </is>
      </c>
      <c r="C6537" s="77" t="inlineStr">
        <is>
          <t>Dodrio baseHP</t>
        </is>
      </c>
      <c r="D6537" s="77" t="n">
        <v>60</v>
      </c>
      <c r="E6537" s="77" t="n">
        <v>70</v>
      </c>
      <c r="F6537" s="77" t="inlineStr">
        <is>
          <t>Differs from upstream baseline</t>
        </is>
      </c>
      <c r="G6537" s="77" t="inlineStr">
        <is>
          <t>species_info/gen_*_families.h</t>
        </is>
      </c>
    </row>
    <row r="6538">
      <c r="A6538" s="32" t="inlineStr">
        <is>
          <t>2026-10-05</t>
        </is>
      </c>
      <c r="B6538" s="32" t="inlineStr">
        <is>
          <t>Pokemon Stats</t>
        </is>
      </c>
      <c r="C6538" s="32" t="inlineStr">
        <is>
          <t>Dodrio baseAttack</t>
        </is>
      </c>
      <c r="D6538" s="32" t="n">
        <v>110</v>
      </c>
      <c r="E6538" s="32" t="n">
        <v>120</v>
      </c>
      <c r="F6538" s="32" t="inlineStr">
        <is>
          <t>Differs from upstream baseline</t>
        </is>
      </c>
      <c r="G6538" s="32" t="inlineStr">
        <is>
          <t>species_info/gen_*_families.h</t>
        </is>
      </c>
    </row>
    <row r="6539">
      <c r="A6539" s="77" t="inlineStr">
        <is>
          <t>2026-10-05</t>
        </is>
      </c>
      <c r="B6539" s="77" t="inlineStr">
        <is>
          <t>Abilities</t>
        </is>
      </c>
      <c r="C6539" s="77" t="inlineStr">
        <is>
          <t>Dodrio abilities</t>
        </is>
      </c>
      <c r="D6539" s="77" t="inlineStr">
        <is>
          <t>Run Away / Early Bird / Tangled Feet</t>
        </is>
      </c>
      <c r="E6539" s="77" t="inlineStr">
        <is>
          <t>Quick Feet / Tangled Feet / Tangled Feet</t>
        </is>
      </c>
      <c r="F6539" s="77" t="inlineStr">
        <is>
          <t>Differs from upstream baseline</t>
        </is>
      </c>
      <c r="G6539" s="77" t="inlineStr">
        <is>
          <t>species_info/gen_*_families.h</t>
        </is>
      </c>
    </row>
    <row r="6540">
      <c r="A6540" s="32" t="inlineStr">
        <is>
          <t>2026-10-05</t>
        </is>
      </c>
      <c r="B6540" s="32" t="inlineStr">
        <is>
          <t>Abilities</t>
        </is>
      </c>
      <c r="C6540" s="32" t="inlineStr">
        <is>
          <t>Doduo abilities</t>
        </is>
      </c>
      <c r="D6540" s="32" t="inlineStr">
        <is>
          <t>Run Away / Early Bird / Tangled Feet</t>
        </is>
      </c>
      <c r="E6540" s="32" t="inlineStr">
        <is>
          <t>Tangled Feet / Tangled Feet / Tangled Feet</t>
        </is>
      </c>
      <c r="F6540" s="32" t="inlineStr">
        <is>
          <t>Differs from upstream baseline</t>
        </is>
      </c>
      <c r="G6540" s="32" t="inlineStr">
        <is>
          <t>species_info/gen_*_families.h</t>
        </is>
      </c>
    </row>
    <row r="6541">
      <c r="A6541" s="77" t="inlineStr">
        <is>
          <t>2026-10-05</t>
        </is>
      </c>
      <c r="B6541" s="77" t="inlineStr">
        <is>
          <t>Pokemon Stats</t>
        </is>
      </c>
      <c r="C6541" s="77" t="inlineStr">
        <is>
          <t>Donphan baseHP</t>
        </is>
      </c>
      <c r="D6541" s="77" t="n">
        <v>90</v>
      </c>
      <c r="E6541" s="77" t="n">
        <v>95</v>
      </c>
      <c r="F6541" s="77" t="inlineStr">
        <is>
          <t>Differs from upstream baseline</t>
        </is>
      </c>
      <c r="G6541" s="77" t="inlineStr">
        <is>
          <t>species_info/gen_*_families.h</t>
        </is>
      </c>
    </row>
    <row r="6542">
      <c r="A6542" s="32" t="inlineStr">
        <is>
          <t>2026-10-05</t>
        </is>
      </c>
      <c r="B6542" s="32" t="inlineStr">
        <is>
          <t>Pokemon Stats</t>
        </is>
      </c>
      <c r="C6542" s="32" t="inlineStr">
        <is>
          <t>Donphan baseDefense</t>
        </is>
      </c>
      <c r="D6542" s="32" t="n">
        <v>120</v>
      </c>
      <c r="E6542" s="32" t="n">
        <v>130</v>
      </c>
      <c r="F6542" s="32" t="inlineStr">
        <is>
          <t>Differs from upstream baseline</t>
        </is>
      </c>
      <c r="G6542" s="32" t="inlineStr">
        <is>
          <t>species_info/gen_*_families.h</t>
        </is>
      </c>
    </row>
    <row r="6543">
      <c r="A6543" s="77" t="inlineStr">
        <is>
          <t>2026-10-05</t>
        </is>
      </c>
      <c r="B6543" s="77" t="inlineStr">
        <is>
          <t>Pokemon Stats</t>
        </is>
      </c>
      <c r="C6543" s="77" t="inlineStr">
        <is>
          <t>Donphan baseSpAttack</t>
        </is>
      </c>
      <c r="D6543" s="77" t="n">
        <v>60</v>
      </c>
      <c r="E6543" s="77" t="n">
        <v>55</v>
      </c>
      <c r="F6543" s="77" t="inlineStr">
        <is>
          <t>Differs from upstream baseline</t>
        </is>
      </c>
      <c r="G6543" s="77" t="inlineStr">
        <is>
          <t>species_info/gen_*_families.h</t>
        </is>
      </c>
    </row>
    <row r="6544">
      <c r="A6544" s="32" t="inlineStr">
        <is>
          <t>2026-10-05</t>
        </is>
      </c>
      <c r="B6544" s="32" t="inlineStr">
        <is>
          <t>Abilities</t>
        </is>
      </c>
      <c r="C6544" s="32" t="inlineStr">
        <is>
          <t>Donphan abilities</t>
        </is>
      </c>
      <c r="D6544" s="32" t="inlineStr">
        <is>
          <t>Sturdy / Sand Veil</t>
        </is>
      </c>
      <c r="E6544" s="32" t="inlineStr">
        <is>
          <t>Battle Armor / Sand Veil</t>
        </is>
      </c>
      <c r="F6544" s="32" t="inlineStr">
        <is>
          <t>Differs from upstream baseline</t>
        </is>
      </c>
      <c r="G6544" s="32" t="inlineStr">
        <is>
          <t>species_info/gen_*_families.h</t>
        </is>
      </c>
    </row>
    <row r="6545">
      <c r="A6545" s="77" t="inlineStr">
        <is>
          <t>2026-10-05</t>
        </is>
      </c>
      <c r="B6545" s="77" t="inlineStr">
        <is>
          <t>Pokemon Stats</t>
        </is>
      </c>
      <c r="C6545" s="77" t="inlineStr">
        <is>
          <t>Doublade baseAttack</t>
        </is>
      </c>
      <c r="D6545" s="77" t="n">
        <v>110</v>
      </c>
      <c r="E6545" s="77" t="n">
        <v>125</v>
      </c>
      <c r="F6545" s="77" t="inlineStr">
        <is>
          <t>Differs from upstream baseline</t>
        </is>
      </c>
      <c r="G6545" s="77" t="inlineStr">
        <is>
          <t>species_info/gen_*_families.h</t>
        </is>
      </c>
    </row>
    <row r="6546">
      <c r="A6546" s="32" t="inlineStr">
        <is>
          <t>2026-10-05</t>
        </is>
      </c>
      <c r="B6546" s="32" t="inlineStr">
        <is>
          <t>Pokemon Stats</t>
        </is>
      </c>
      <c r="C6546" s="32" t="inlineStr">
        <is>
          <t>Doublade baseSpAttack</t>
        </is>
      </c>
      <c r="D6546" s="32" t="n">
        <v>45</v>
      </c>
      <c r="E6546" s="32" t="n">
        <v>30</v>
      </c>
      <c r="F6546" s="32" t="inlineStr">
        <is>
          <t>Differs from upstream baseline</t>
        </is>
      </c>
      <c r="G6546" s="32" t="inlineStr">
        <is>
          <t>species_info/gen_*_families.h</t>
        </is>
      </c>
    </row>
    <row r="6547">
      <c r="A6547" s="77" t="inlineStr">
        <is>
          <t>2026-10-05</t>
        </is>
      </c>
      <c r="B6547" s="77" t="inlineStr">
        <is>
          <t>Pokemon Stats</t>
        </is>
      </c>
      <c r="C6547" s="77" t="inlineStr">
        <is>
          <t>Dragalge baseHP</t>
        </is>
      </c>
      <c r="D6547" s="77" t="n">
        <v>65</v>
      </c>
      <c r="E6547" s="77" t="n">
        <v>75</v>
      </c>
      <c r="F6547" s="77" t="inlineStr">
        <is>
          <t>Differs from upstream baseline</t>
        </is>
      </c>
      <c r="G6547" s="77" t="inlineStr">
        <is>
          <t>species_info/gen_*_families.h</t>
        </is>
      </c>
    </row>
    <row r="6548">
      <c r="A6548" s="32" t="inlineStr">
        <is>
          <t>2026-10-05</t>
        </is>
      </c>
      <c r="B6548" s="32" t="inlineStr">
        <is>
          <t>Pokemon Stats</t>
        </is>
      </c>
      <c r="C6548" s="32" t="inlineStr">
        <is>
          <t>Dragalge baseSpAttack</t>
        </is>
      </c>
      <c r="D6548" s="32" t="n">
        <v>97</v>
      </c>
      <c r="E6548" s="32" t="n">
        <v>107</v>
      </c>
      <c r="F6548" s="32" t="inlineStr">
        <is>
          <t>Differs from upstream baseline</t>
        </is>
      </c>
      <c r="G6548" s="32" t="inlineStr">
        <is>
          <t>species_info/gen_*_families.h</t>
        </is>
      </c>
    </row>
    <row r="6549">
      <c r="A6549" s="77" t="inlineStr">
        <is>
          <t>2026-10-05</t>
        </is>
      </c>
      <c r="B6549" s="77" t="inlineStr">
        <is>
          <t>Abilities</t>
        </is>
      </c>
      <c r="C6549" s="77" t="inlineStr">
        <is>
          <t>Dragonair abilities</t>
        </is>
      </c>
      <c r="D6549" s="77" t="inlineStr">
        <is>
          <t>Shed Skin / Marvel Scale</t>
        </is>
      </c>
      <c r="E6549" s="77" t="inlineStr">
        <is>
          <t>Shed Skin / Shed Skin / Marvel Scale</t>
        </is>
      </c>
      <c r="F6549" s="77" t="inlineStr">
        <is>
          <t>Differs from upstream baseline</t>
        </is>
      </c>
      <c r="G6549" s="77" t="inlineStr">
        <is>
          <t>species_info/gen_*_families.h</t>
        </is>
      </c>
    </row>
    <row r="6550">
      <c r="A6550" s="32" t="inlineStr">
        <is>
          <t>2026-10-05</t>
        </is>
      </c>
      <c r="B6550" s="32" t="inlineStr">
        <is>
          <t>Pokemon Stats</t>
        </is>
      </c>
      <c r="C6550" s="32" t="inlineStr">
        <is>
          <t>Dragonite baseSpeed</t>
        </is>
      </c>
      <c r="D6550" s="32" t="n">
        <v>80</v>
      </c>
      <c r="E6550" s="32" t="n">
        <v>85</v>
      </c>
      <c r="F6550" s="32" t="inlineStr">
        <is>
          <t>Differs from upstream baseline</t>
        </is>
      </c>
      <c r="G6550" s="32" t="inlineStr">
        <is>
          <t>species_info/gen_*_families.h</t>
        </is>
      </c>
    </row>
    <row r="6551">
      <c r="A6551" s="77" t="inlineStr">
        <is>
          <t>2026-10-05</t>
        </is>
      </c>
      <c r="B6551" s="77" t="inlineStr">
        <is>
          <t>Abilities</t>
        </is>
      </c>
      <c r="C6551" s="77" t="inlineStr">
        <is>
          <t>Dragonite abilities</t>
        </is>
      </c>
      <c r="D6551" s="77" t="inlineStr">
        <is>
          <t>Inner Focus / Multiscale</t>
        </is>
      </c>
      <c r="E6551" s="77" t="inlineStr">
        <is>
          <t>Thick Fat / Thick Fat / Multiscale</t>
        </is>
      </c>
      <c r="F6551" s="77" t="inlineStr">
        <is>
          <t>Differs from upstream baseline</t>
        </is>
      </c>
      <c r="G6551" s="77" t="inlineStr">
        <is>
          <t>species_info/gen_*_families.h</t>
        </is>
      </c>
    </row>
    <row r="6552">
      <c r="A6552" s="32" t="inlineStr">
        <is>
          <t>2026-10-05</t>
        </is>
      </c>
      <c r="B6552" s="32" t="inlineStr">
        <is>
          <t>Abilities</t>
        </is>
      </c>
      <c r="C6552" s="32" t="inlineStr">
        <is>
          <t>Drapion abilities</t>
        </is>
      </c>
      <c r="D6552" s="32" t="inlineStr">
        <is>
          <t>Battle Armor / Sniper / Keen Eye</t>
        </is>
      </c>
      <c r="E6552" s="32" t="inlineStr">
        <is>
          <t>Battle Armor / Hyper Cutter / Keen Eye</t>
        </is>
      </c>
      <c r="F6552" s="32" t="inlineStr">
        <is>
          <t>Differs from upstream baseline</t>
        </is>
      </c>
      <c r="G6552" s="32" t="inlineStr">
        <is>
          <t>species_info/gen_*_families.h</t>
        </is>
      </c>
    </row>
    <row r="6553">
      <c r="A6553" s="77" t="inlineStr">
        <is>
          <t>2026-10-05</t>
        </is>
      </c>
      <c r="B6553" s="77" t="inlineStr">
        <is>
          <t>Abilities</t>
        </is>
      </c>
      <c r="C6553" s="77" t="inlineStr">
        <is>
          <t>Dratini abilities</t>
        </is>
      </c>
      <c r="D6553" s="77" t="inlineStr">
        <is>
          <t>Shed Skin / Marvel Scale</t>
        </is>
      </c>
      <c r="E6553" s="77" t="inlineStr">
        <is>
          <t>Shed Skin / Shed Skin / Marvel Scale</t>
        </is>
      </c>
      <c r="F6553" s="77" t="inlineStr">
        <is>
          <t>Differs from upstream baseline</t>
        </is>
      </c>
      <c r="G6553" s="77" t="inlineStr">
        <is>
          <t>species_info/gen_*_families.h</t>
        </is>
      </c>
    </row>
    <row r="6554">
      <c r="A6554" s="32" t="inlineStr">
        <is>
          <t>2026-10-05</t>
        </is>
      </c>
      <c r="B6554" s="32" t="inlineStr">
        <is>
          <t>Abilities</t>
        </is>
      </c>
      <c r="C6554" s="32" t="inlineStr">
        <is>
          <t>Drifblim abilities</t>
        </is>
      </c>
      <c r="D6554" s="32" t="inlineStr">
        <is>
          <t>Aftermath / Unburden / Flare Boost</t>
        </is>
      </c>
      <c r="E6554" s="32" t="inlineStr">
        <is>
          <t>Unburden / Unburden / Flare Boost</t>
        </is>
      </c>
      <c r="F6554" s="32" t="inlineStr">
        <is>
          <t>Differs from upstream baseline</t>
        </is>
      </c>
      <c r="G6554" s="32" t="inlineStr">
        <is>
          <t>species_info/gen_*_families.h</t>
        </is>
      </c>
    </row>
    <row r="6555">
      <c r="A6555" s="77" t="inlineStr">
        <is>
          <t>2026-10-05</t>
        </is>
      </c>
      <c r="B6555" s="77" t="inlineStr">
        <is>
          <t>Abilities</t>
        </is>
      </c>
      <c r="C6555" s="77" t="inlineStr">
        <is>
          <t>Drifloon abilities</t>
        </is>
      </c>
      <c r="D6555" s="77" t="inlineStr">
        <is>
          <t>Aftermath / Unburden / Flare Boost</t>
        </is>
      </c>
      <c r="E6555" s="77" t="inlineStr">
        <is>
          <t>Unburden / Unburden / Flare Boost</t>
        </is>
      </c>
      <c r="F6555" s="77" t="inlineStr">
        <is>
          <t>Differs from upstream baseline</t>
        </is>
      </c>
      <c r="G6555" s="77" t="inlineStr">
        <is>
          <t>species_info/gen_*_families.h</t>
        </is>
      </c>
    </row>
    <row r="6556">
      <c r="A6556" s="32" t="inlineStr">
        <is>
          <t>2026-10-05</t>
        </is>
      </c>
      <c r="B6556" s="32" t="inlineStr">
        <is>
          <t>Abilities</t>
        </is>
      </c>
      <c r="C6556" s="32" t="inlineStr">
        <is>
          <t>Drowzee abilities</t>
        </is>
      </c>
      <c r="D6556" s="32" t="inlineStr">
        <is>
          <t>Insomnia / Forewarn / Inner Focus</t>
        </is>
      </c>
      <c r="E6556" s="32" t="inlineStr">
        <is>
          <t>Bad Dreams / Bad Dreams / Inner Focus</t>
        </is>
      </c>
      <c r="F6556" s="32" t="inlineStr">
        <is>
          <t>Differs from upstream baseline</t>
        </is>
      </c>
      <c r="G6556" s="32" t="inlineStr">
        <is>
          <t>species_info/gen_*_families.h</t>
        </is>
      </c>
    </row>
    <row r="6557">
      <c r="A6557" s="77" t="inlineStr">
        <is>
          <t>2026-10-05</t>
        </is>
      </c>
      <c r="B6557" s="77" t="inlineStr">
        <is>
          <t>Pokemon Stats</t>
        </is>
      </c>
      <c r="C6557" s="77" t="inlineStr">
        <is>
          <t>Druddigon baseHP</t>
        </is>
      </c>
      <c r="D6557" s="77" t="n">
        <v>77</v>
      </c>
      <c r="E6557" s="77" t="n">
        <v>87</v>
      </c>
      <c r="F6557" s="77" t="inlineStr">
        <is>
          <t>Differs from upstream baseline</t>
        </is>
      </c>
      <c r="G6557" s="77" t="inlineStr">
        <is>
          <t>species_info/gen_*_families.h</t>
        </is>
      </c>
    </row>
    <row r="6558">
      <c r="A6558" s="32" t="inlineStr">
        <is>
          <t>2026-10-05</t>
        </is>
      </c>
      <c r="B6558" s="32" t="inlineStr">
        <is>
          <t>Pokemon Stats</t>
        </is>
      </c>
      <c r="C6558" s="32" t="inlineStr">
        <is>
          <t>Druddigon baseAttack</t>
        </is>
      </c>
      <c r="D6558" s="32" t="n">
        <v>120</v>
      </c>
      <c r="E6558" s="32" t="n">
        <v>137</v>
      </c>
      <c r="F6558" s="32" t="inlineStr">
        <is>
          <t>Differs from upstream baseline</t>
        </is>
      </c>
      <c r="G6558" s="32" t="inlineStr">
        <is>
          <t>species_info/gen_*_families.h</t>
        </is>
      </c>
    </row>
    <row r="6559">
      <c r="A6559" s="77" t="inlineStr">
        <is>
          <t>2026-10-05</t>
        </is>
      </c>
      <c r="B6559" s="77" t="inlineStr">
        <is>
          <t>Pokemon Stats</t>
        </is>
      </c>
      <c r="C6559" s="77" t="inlineStr">
        <is>
          <t>Druddigon baseSpAttack</t>
        </is>
      </c>
      <c r="D6559" s="77" t="n">
        <v>60</v>
      </c>
      <c r="E6559" s="77" t="n">
        <v>30</v>
      </c>
      <c r="F6559" s="77" t="inlineStr">
        <is>
          <t>Differs from upstream baseline</t>
        </is>
      </c>
      <c r="G6559" s="77" t="inlineStr">
        <is>
          <t>species_info/gen_*_families.h</t>
        </is>
      </c>
    </row>
    <row r="6560">
      <c r="A6560" s="32" t="inlineStr">
        <is>
          <t>2026-10-05</t>
        </is>
      </c>
      <c r="B6560" s="32" t="inlineStr">
        <is>
          <t>Pokemon Stats</t>
        </is>
      </c>
      <c r="C6560" s="32" t="inlineStr">
        <is>
          <t>Druddigon baseSpDefense</t>
        </is>
      </c>
      <c r="D6560" s="32" t="n">
        <v>90</v>
      </c>
      <c r="E6560" s="32" t="n">
        <v>100</v>
      </c>
      <c r="F6560" s="32" t="inlineStr">
        <is>
          <t>Differs from upstream baseline</t>
        </is>
      </c>
      <c r="G6560" s="32" t="inlineStr">
        <is>
          <t>species_info/gen_*_families.h</t>
        </is>
      </c>
    </row>
    <row r="6561">
      <c r="A6561" s="77" t="inlineStr">
        <is>
          <t>2026-10-05</t>
        </is>
      </c>
      <c r="B6561" s="77" t="inlineStr">
        <is>
          <t>Pokemon Stats</t>
        </is>
      </c>
      <c r="C6561" s="77" t="inlineStr">
        <is>
          <t>Druddigon baseSpeed</t>
        </is>
      </c>
      <c r="D6561" s="77" t="n">
        <v>48</v>
      </c>
      <c r="E6561" s="77" t="n">
        <v>71</v>
      </c>
      <c r="F6561" s="77" t="inlineStr">
        <is>
          <t>Differs from upstream baseline</t>
        </is>
      </c>
      <c r="G6561" s="77" t="inlineStr">
        <is>
          <t>species_info/gen_*_families.h</t>
        </is>
      </c>
    </row>
    <row r="6562">
      <c r="A6562" s="32" t="inlineStr">
        <is>
          <t>2026-10-05</t>
        </is>
      </c>
      <c r="B6562" s="32" t="inlineStr">
        <is>
          <t>Abilities</t>
        </is>
      </c>
      <c r="C6562" s="32" t="inlineStr">
        <is>
          <t>Dugtrio abilities</t>
        </is>
      </c>
      <c r="D6562" s="32" t="inlineStr">
        <is>
          <t>Sand Veil / Arena Trap / Sand Force</t>
        </is>
      </c>
      <c r="E6562" s="32" t="inlineStr">
        <is>
          <t>Arena Trap / Arena Trap / Sand Force</t>
        </is>
      </c>
      <c r="F6562" s="32" t="inlineStr">
        <is>
          <t>Differs from upstream baseline</t>
        </is>
      </c>
      <c r="G6562" s="32" t="inlineStr">
        <is>
          <t>species_info/gen_*_families.h</t>
        </is>
      </c>
    </row>
    <row r="6563">
      <c r="A6563" s="77" t="inlineStr">
        <is>
          <t>2026-10-05</t>
        </is>
      </c>
      <c r="B6563" s="77" t="inlineStr">
        <is>
          <t>Pokemon Stats</t>
        </is>
      </c>
      <c r="C6563" s="77" t="inlineStr">
        <is>
          <t>Dugtrio baseHP</t>
        </is>
      </c>
      <c r="D6563" s="77" t="n">
        <v>35</v>
      </c>
      <c r="E6563" s="77" t="n">
        <v>56</v>
      </c>
      <c r="F6563" s="77" t="inlineStr">
        <is>
          <t>Differs from upstream baseline</t>
        </is>
      </c>
      <c r="G6563" s="77" t="inlineStr">
        <is>
          <t>species_info/gen_*_families.h</t>
        </is>
      </c>
    </row>
    <row r="6564">
      <c r="A6564" s="32" t="inlineStr">
        <is>
          <t>2026-10-05</t>
        </is>
      </c>
      <c r="B6564" s="32" t="inlineStr">
        <is>
          <t>Pokemon Stats</t>
        </is>
      </c>
      <c r="C6564" s="32" t="inlineStr">
        <is>
          <t>Dugtrio baseAttack</t>
        </is>
      </c>
      <c r="D6564" s="32" t="n">
        <v>100</v>
      </c>
      <c r="E6564" s="32" t="n">
        <v>114</v>
      </c>
      <c r="F6564" s="32" t="inlineStr">
        <is>
          <t>Differs from upstream baseline</t>
        </is>
      </c>
      <c r="G6564" s="32" t="inlineStr">
        <is>
          <t>species_info/gen_*_families.h</t>
        </is>
      </c>
    </row>
    <row r="6565">
      <c r="A6565" s="77" t="inlineStr">
        <is>
          <t>2026-10-05</t>
        </is>
      </c>
      <c r="B6565" s="77" t="inlineStr">
        <is>
          <t>Pokemon Stats</t>
        </is>
      </c>
      <c r="C6565" s="77" t="inlineStr">
        <is>
          <t>Dugtrio baseDefense</t>
        </is>
      </c>
      <c r="D6565" s="77" t="n">
        <v>60</v>
      </c>
      <c r="E6565" s="77" t="n">
        <v>70</v>
      </c>
      <c r="F6565" s="77" t="inlineStr">
        <is>
          <t>Differs from upstream baseline</t>
        </is>
      </c>
      <c r="G6565" s="77" t="inlineStr">
        <is>
          <t>species_info/gen_*_families.h</t>
        </is>
      </c>
    </row>
    <row r="6566">
      <c r="A6566" s="32" t="inlineStr">
        <is>
          <t>2026-10-05</t>
        </is>
      </c>
      <c r="B6566" s="32" t="inlineStr">
        <is>
          <t>Pokemon Stats</t>
        </is>
      </c>
      <c r="C6566" s="32" t="inlineStr">
        <is>
          <t>Dugtrio baseSpAttack</t>
        </is>
      </c>
      <c r="D6566" s="32" t="n">
        <v>50</v>
      </c>
      <c r="E6566" s="32" t="n">
        <v>30</v>
      </c>
      <c r="F6566" s="32" t="inlineStr">
        <is>
          <t>Differs from upstream baseline</t>
        </is>
      </c>
      <c r="G6566" s="32" t="inlineStr">
        <is>
          <t>species_info/gen_*_families.h</t>
        </is>
      </c>
    </row>
    <row r="6567">
      <c r="A6567" s="77" t="inlineStr">
        <is>
          <t>2026-10-05</t>
        </is>
      </c>
      <c r="B6567" s="77" t="inlineStr">
        <is>
          <t>Pokemon Stats</t>
        </is>
      </c>
      <c r="C6567" s="77" t="inlineStr">
        <is>
          <t>Dugtrio baseSpDefense</t>
        </is>
      </c>
      <c r="D6567" s="77" t="n">
        <v>70</v>
      </c>
      <c r="E6567" s="77" t="n">
        <v>76</v>
      </c>
      <c r="F6567" s="77" t="inlineStr">
        <is>
          <t>Differs from upstream baseline</t>
        </is>
      </c>
      <c r="G6567" s="77" t="inlineStr">
        <is>
          <t>species_info/gen_*_families.h</t>
        </is>
      </c>
    </row>
    <row r="6568">
      <c r="A6568" s="32" t="inlineStr">
        <is>
          <t>2026-10-05</t>
        </is>
      </c>
      <c r="B6568" s="32" t="inlineStr">
        <is>
          <t>Pokemon Stats</t>
        </is>
      </c>
      <c r="C6568" s="32" t="inlineStr">
        <is>
          <t>Dugtrio baseSpeed</t>
        </is>
      </c>
      <c r="D6568" s="32" t="n">
        <v>110</v>
      </c>
      <c r="E6568" s="32" t="n">
        <v>121</v>
      </c>
      <c r="F6568" s="32" t="inlineStr">
        <is>
          <t>Differs from upstream baseline</t>
        </is>
      </c>
      <c r="G6568" s="32" t="inlineStr">
        <is>
          <t>species_info/gen_*_families.h</t>
        </is>
      </c>
    </row>
    <row r="6569">
      <c r="A6569" s="77" t="inlineStr">
        <is>
          <t>2026-10-05</t>
        </is>
      </c>
      <c r="B6569" s="77" t="inlineStr">
        <is>
          <t>Pokemon Stats</t>
        </is>
      </c>
      <c r="C6569" s="77" t="inlineStr">
        <is>
          <t>Dunsparce baseAttack</t>
        </is>
      </c>
      <c r="D6569" s="77" t="n">
        <v>70</v>
      </c>
      <c r="E6569" s="77" t="n">
        <v>90</v>
      </c>
      <c r="F6569" s="77" t="inlineStr">
        <is>
          <t>Differs from upstream baseline</t>
        </is>
      </c>
      <c r="G6569" s="77" t="inlineStr">
        <is>
          <t>species_info/gen_*_families.h</t>
        </is>
      </c>
    </row>
    <row r="6570">
      <c r="A6570" s="32" t="inlineStr">
        <is>
          <t>2026-10-05</t>
        </is>
      </c>
      <c r="B6570" s="32" t="inlineStr">
        <is>
          <t>Pokemon Stats</t>
        </is>
      </c>
      <c r="C6570" s="32" t="inlineStr">
        <is>
          <t>Dunsparce baseDefense</t>
        </is>
      </c>
      <c r="D6570" s="32" t="n">
        <v>70</v>
      </c>
      <c r="E6570" s="32" t="n">
        <v>80</v>
      </c>
      <c r="F6570" s="32" t="inlineStr">
        <is>
          <t>Differs from upstream baseline</t>
        </is>
      </c>
      <c r="G6570" s="32" t="inlineStr">
        <is>
          <t>species_info/gen_*_families.h</t>
        </is>
      </c>
    </row>
    <row r="6571">
      <c r="A6571" s="77" t="inlineStr">
        <is>
          <t>2026-10-05</t>
        </is>
      </c>
      <c r="B6571" s="77" t="inlineStr">
        <is>
          <t>Pokemon Stats</t>
        </is>
      </c>
      <c r="C6571" s="77" t="inlineStr">
        <is>
          <t>Dunsparce baseSpAttack</t>
        </is>
      </c>
      <c r="D6571" s="77" t="n">
        <v>65</v>
      </c>
      <c r="E6571" s="77" t="n">
        <v>85</v>
      </c>
      <c r="F6571" s="77" t="inlineStr">
        <is>
          <t>Differs from upstream baseline</t>
        </is>
      </c>
      <c r="G6571" s="77" t="inlineStr">
        <is>
          <t>species_info/gen_*_families.h</t>
        </is>
      </c>
    </row>
    <row r="6572">
      <c r="A6572" s="32" t="inlineStr">
        <is>
          <t>2026-10-05</t>
        </is>
      </c>
      <c r="B6572" s="32" t="inlineStr">
        <is>
          <t>Pokemon Stats</t>
        </is>
      </c>
      <c r="C6572" s="32" t="inlineStr">
        <is>
          <t>Dunsparce baseSpDefense</t>
        </is>
      </c>
      <c r="D6572" s="32" t="n">
        <v>65</v>
      </c>
      <c r="E6572" s="32" t="n">
        <v>80</v>
      </c>
      <c r="F6572" s="32" t="inlineStr">
        <is>
          <t>Differs from upstream baseline</t>
        </is>
      </c>
      <c r="G6572" s="32" t="inlineStr">
        <is>
          <t>species_info/gen_*_families.h</t>
        </is>
      </c>
    </row>
    <row r="6573">
      <c r="A6573" s="77" t="inlineStr">
        <is>
          <t>2026-10-05</t>
        </is>
      </c>
      <c r="B6573" s="77" t="inlineStr">
        <is>
          <t>Pokemon Stats</t>
        </is>
      </c>
      <c r="C6573" s="77" t="inlineStr">
        <is>
          <t>Dunsparce baseSpeed</t>
        </is>
      </c>
      <c r="D6573" s="77" t="n">
        <v>45</v>
      </c>
      <c r="E6573" s="77" t="n">
        <v>55</v>
      </c>
      <c r="F6573" s="77" t="inlineStr">
        <is>
          <t>Differs from upstream baseline</t>
        </is>
      </c>
      <c r="G6573" s="77" t="inlineStr">
        <is>
          <t>species_info/gen_*_families.h</t>
        </is>
      </c>
    </row>
    <row r="6574">
      <c r="A6574" s="32" t="inlineStr">
        <is>
          <t>2026-10-05</t>
        </is>
      </c>
      <c r="B6574" s="32" t="inlineStr">
        <is>
          <t>Abilities</t>
        </is>
      </c>
      <c r="C6574" s="32" t="inlineStr">
        <is>
          <t>Dunsparce abilities</t>
        </is>
      </c>
      <c r="D6574" s="32" t="inlineStr">
        <is>
          <t>Serene Grace / Run Away / Rattled</t>
        </is>
      </c>
      <c r="E6574" s="32" t="inlineStr">
        <is>
          <t>Serene Grace / Serene Grace / Rattled</t>
        </is>
      </c>
      <c r="F6574" s="32" t="inlineStr">
        <is>
          <t>Differs from upstream baseline</t>
        </is>
      </c>
      <c r="G6574" s="32" t="inlineStr">
        <is>
          <t>species_info/gen_*_families.h</t>
        </is>
      </c>
    </row>
    <row r="6575">
      <c r="A6575" s="77" t="inlineStr">
        <is>
          <t>2026-10-05</t>
        </is>
      </c>
      <c r="B6575" s="77" t="inlineStr">
        <is>
          <t>Pokemon Stats</t>
        </is>
      </c>
      <c r="C6575" s="77" t="inlineStr">
        <is>
          <t>Duosion baseAttack</t>
        </is>
      </c>
      <c r="D6575" s="77" t="n">
        <v>40</v>
      </c>
      <c r="E6575" s="77" t="n">
        <v>30</v>
      </c>
      <c r="F6575" s="77" t="inlineStr">
        <is>
          <t>Differs from upstream baseline</t>
        </is>
      </c>
      <c r="G6575" s="77" t="inlineStr">
        <is>
          <t>species_info/gen_*_families.h</t>
        </is>
      </c>
    </row>
    <row r="6576">
      <c r="A6576" s="32" t="inlineStr">
        <is>
          <t>2026-10-05</t>
        </is>
      </c>
      <c r="B6576" s="32" t="inlineStr">
        <is>
          <t>Pokemon Stats</t>
        </is>
      </c>
      <c r="C6576" s="32" t="inlineStr">
        <is>
          <t>Duosion baseDefense</t>
        </is>
      </c>
      <c r="D6576" s="32" t="n">
        <v>50</v>
      </c>
      <c r="E6576" s="32" t="n">
        <v>52</v>
      </c>
      <c r="F6576" s="32" t="inlineStr">
        <is>
          <t>Differs from upstream baseline</t>
        </is>
      </c>
      <c r="G6576" s="32" t="inlineStr">
        <is>
          <t>species_info/gen_*_families.h</t>
        </is>
      </c>
    </row>
    <row r="6577">
      <c r="A6577" s="77" t="inlineStr">
        <is>
          <t>2026-10-05</t>
        </is>
      </c>
      <c r="B6577" s="77" t="inlineStr">
        <is>
          <t>Pokemon Stats</t>
        </is>
      </c>
      <c r="C6577" s="77" t="inlineStr">
        <is>
          <t>Duosion baseSpAttack</t>
        </is>
      </c>
      <c r="D6577" s="77" t="n">
        <v>125</v>
      </c>
      <c r="E6577" s="77" t="n">
        <v>136</v>
      </c>
      <c r="F6577" s="77" t="inlineStr">
        <is>
          <t>Differs from upstream baseline</t>
        </is>
      </c>
      <c r="G6577" s="77" t="inlineStr">
        <is>
          <t>species_info/gen_*_families.h</t>
        </is>
      </c>
    </row>
    <row r="6578">
      <c r="A6578" s="32" t="inlineStr">
        <is>
          <t>2026-10-05</t>
        </is>
      </c>
      <c r="B6578" s="32" t="inlineStr">
        <is>
          <t>Pokemon Stats</t>
        </is>
      </c>
      <c r="C6578" s="32" t="inlineStr">
        <is>
          <t>Duosion baseSpDefense</t>
        </is>
      </c>
      <c r="D6578" s="32" t="n">
        <v>60</v>
      </c>
      <c r="E6578" s="32" t="n">
        <v>61</v>
      </c>
      <c r="F6578" s="32" t="inlineStr">
        <is>
          <t>Differs from upstream baseline</t>
        </is>
      </c>
      <c r="G6578" s="32" t="inlineStr">
        <is>
          <t>species_info/gen_*_families.h</t>
        </is>
      </c>
    </row>
    <row r="6579">
      <c r="A6579" s="77" t="inlineStr">
        <is>
          <t>2026-10-05</t>
        </is>
      </c>
      <c r="B6579" s="77" t="inlineStr">
        <is>
          <t>Pokemon Stats</t>
        </is>
      </c>
      <c r="C6579" s="77" t="inlineStr">
        <is>
          <t>Duosion baseSpeed</t>
        </is>
      </c>
      <c r="D6579" s="77" t="n">
        <v>30</v>
      </c>
      <c r="E6579" s="77" t="n">
        <v>34</v>
      </c>
      <c r="F6579" s="77" t="inlineStr">
        <is>
          <t>Differs from upstream baseline</t>
        </is>
      </c>
      <c r="G6579" s="77" t="inlineStr">
        <is>
          <t>species_info/gen_*_families.h</t>
        </is>
      </c>
    </row>
    <row r="6580">
      <c r="A6580" s="32" t="inlineStr">
        <is>
          <t>2026-10-05</t>
        </is>
      </c>
      <c r="B6580" s="32" t="inlineStr">
        <is>
          <t>Pokemon Stats</t>
        </is>
      </c>
      <c r="C6580" s="32" t="inlineStr">
        <is>
          <t>Durant baseHP</t>
        </is>
      </c>
      <c r="D6580" s="32" t="n">
        <v>58</v>
      </c>
      <c r="E6580" s="32" t="n">
        <v>60</v>
      </c>
      <c r="F6580" s="32" t="inlineStr">
        <is>
          <t>Differs from upstream baseline</t>
        </is>
      </c>
      <c r="G6580" s="32" t="inlineStr">
        <is>
          <t>species_info/gen_*_families.h</t>
        </is>
      </c>
    </row>
    <row r="6581">
      <c r="A6581" s="77" t="inlineStr">
        <is>
          <t>2026-10-05</t>
        </is>
      </c>
      <c r="B6581" s="77" t="inlineStr">
        <is>
          <t>Pokemon Stats</t>
        </is>
      </c>
      <c r="C6581" s="77" t="inlineStr">
        <is>
          <t>Durant baseAttack</t>
        </is>
      </c>
      <c r="D6581" s="77" t="n">
        <v>109</v>
      </c>
      <c r="E6581" s="77" t="n">
        <v>120</v>
      </c>
      <c r="F6581" s="77" t="inlineStr">
        <is>
          <t>Differs from upstream baseline</t>
        </is>
      </c>
      <c r="G6581" s="77" t="inlineStr">
        <is>
          <t>species_info/gen_*_families.h</t>
        </is>
      </c>
    </row>
    <row r="6582">
      <c r="A6582" s="32" t="inlineStr">
        <is>
          <t>2026-10-05</t>
        </is>
      </c>
      <c r="B6582" s="32" t="inlineStr">
        <is>
          <t>Pokemon Stats</t>
        </is>
      </c>
      <c r="C6582" s="32" t="inlineStr">
        <is>
          <t>Durant baseSpAttack</t>
        </is>
      </c>
      <c r="D6582" s="32" t="n">
        <v>48</v>
      </c>
      <c r="E6582" s="32" t="n">
        <v>30</v>
      </c>
      <c r="F6582" s="32" t="inlineStr">
        <is>
          <t>Differs from upstream baseline</t>
        </is>
      </c>
      <c r="G6582" s="32" t="inlineStr">
        <is>
          <t>species_info/gen_*_families.h</t>
        </is>
      </c>
    </row>
    <row r="6583">
      <c r="A6583" s="77" t="inlineStr">
        <is>
          <t>2026-10-05</t>
        </is>
      </c>
      <c r="B6583" s="77" t="inlineStr">
        <is>
          <t>Pokemon Stats</t>
        </is>
      </c>
      <c r="C6583" s="77" t="inlineStr">
        <is>
          <t>Durant baseSpDefense</t>
        </is>
      </c>
      <c r="D6583" s="77" t="n">
        <v>48</v>
      </c>
      <c r="E6583" s="77" t="n">
        <v>55</v>
      </c>
      <c r="F6583" s="77" t="inlineStr">
        <is>
          <t>Differs from upstream baseline</t>
        </is>
      </c>
      <c r="G6583" s="77" t="inlineStr">
        <is>
          <t>species_info/gen_*_families.h</t>
        </is>
      </c>
    </row>
    <row r="6584">
      <c r="A6584" s="32" t="inlineStr">
        <is>
          <t>2026-10-05</t>
        </is>
      </c>
      <c r="B6584" s="32" t="inlineStr">
        <is>
          <t>Pokemon Stats</t>
        </is>
      </c>
      <c r="C6584" s="32" t="inlineStr">
        <is>
          <t>Durant baseSpeed</t>
        </is>
      </c>
      <c r="D6584" s="32" t="n">
        <v>109</v>
      </c>
      <c r="E6584" s="32" t="n">
        <v>118</v>
      </c>
      <c r="F6584" s="32" t="inlineStr">
        <is>
          <t>Differs from upstream baseline</t>
        </is>
      </c>
      <c r="G6584" s="32" t="inlineStr">
        <is>
          <t>species_info/gen_*_families.h</t>
        </is>
      </c>
    </row>
    <row r="6585">
      <c r="A6585" s="77" t="inlineStr">
        <is>
          <t>2026-10-05</t>
        </is>
      </c>
      <c r="B6585" s="77" t="inlineStr">
        <is>
          <t>Pokemon Stats</t>
        </is>
      </c>
      <c r="C6585" s="77" t="inlineStr">
        <is>
          <t>Dusclops baseHP</t>
        </is>
      </c>
      <c r="D6585" s="77" t="n">
        <v>40</v>
      </c>
      <c r="E6585" s="77" t="n">
        <v>75</v>
      </c>
      <c r="F6585" s="77" t="inlineStr">
        <is>
          <t>Differs from upstream baseline</t>
        </is>
      </c>
      <c r="G6585" s="77" t="inlineStr">
        <is>
          <t>species_info/gen_*_families.h</t>
        </is>
      </c>
    </row>
    <row r="6586">
      <c r="A6586" s="32" t="inlineStr">
        <is>
          <t>2026-10-05</t>
        </is>
      </c>
      <c r="B6586" s="32" t="inlineStr">
        <is>
          <t>Pokemon Stats</t>
        </is>
      </c>
      <c r="C6586" s="32" t="inlineStr">
        <is>
          <t>Dusclops baseAttack</t>
        </is>
      </c>
      <c r="D6586" s="32" t="n">
        <v>70</v>
      </c>
      <c r="E6586" s="32" t="n">
        <v>90</v>
      </c>
      <c r="F6586" s="32" t="inlineStr">
        <is>
          <t>Differs from upstream baseline</t>
        </is>
      </c>
      <c r="G6586" s="32" t="inlineStr">
        <is>
          <t>species_info/gen_*_families.h</t>
        </is>
      </c>
    </row>
    <row r="6587">
      <c r="A6587" s="77" t="inlineStr">
        <is>
          <t>2026-10-05</t>
        </is>
      </c>
      <c r="B6587" s="77" t="inlineStr">
        <is>
          <t>Pokemon Stats</t>
        </is>
      </c>
      <c r="C6587" s="77" t="inlineStr">
        <is>
          <t>Dusclops baseSpAttack</t>
        </is>
      </c>
      <c r="D6587" s="77" t="n">
        <v>60</v>
      </c>
      <c r="E6587" s="77" t="n">
        <v>40</v>
      </c>
      <c r="F6587" s="77" t="inlineStr">
        <is>
          <t>Differs from upstream baseline</t>
        </is>
      </c>
      <c r="G6587" s="77" t="inlineStr">
        <is>
          <t>species_info/gen_*_families.h</t>
        </is>
      </c>
    </row>
    <row r="6588">
      <c r="A6588" s="32" t="inlineStr">
        <is>
          <t>2026-10-05</t>
        </is>
      </c>
      <c r="B6588" s="32" t="inlineStr">
        <is>
          <t>Pokemon Stats</t>
        </is>
      </c>
      <c r="C6588" s="32" t="inlineStr">
        <is>
          <t>Dusknoir baseHP</t>
        </is>
      </c>
      <c r="D6588" s="32" t="n">
        <v>45</v>
      </c>
      <c r="E6588" s="32" t="n">
        <v>105</v>
      </c>
      <c r="F6588" s="32" t="inlineStr">
        <is>
          <t>Differs from upstream baseline</t>
        </is>
      </c>
      <c r="G6588" s="32" t="inlineStr">
        <is>
          <t>species_info/gen_*_families.h</t>
        </is>
      </c>
    </row>
    <row r="6589">
      <c r="A6589" s="77" t="inlineStr">
        <is>
          <t>2026-10-05</t>
        </is>
      </c>
      <c r="B6589" s="77" t="inlineStr">
        <is>
          <t>Pokemon Stats</t>
        </is>
      </c>
      <c r="C6589" s="77" t="inlineStr">
        <is>
          <t>Dusknoir baseSpAttack</t>
        </is>
      </c>
      <c r="D6589" s="77" t="n">
        <v>65</v>
      </c>
      <c r="E6589" s="77" t="n">
        <v>35</v>
      </c>
      <c r="F6589" s="77" t="inlineStr">
        <is>
          <t>Differs from upstream baseline</t>
        </is>
      </c>
      <c r="G6589" s="77" t="inlineStr">
        <is>
          <t>species_info/gen_*_families.h</t>
        </is>
      </c>
    </row>
    <row r="6590">
      <c r="A6590" s="32" t="inlineStr">
        <is>
          <t>2026-10-05</t>
        </is>
      </c>
      <c r="B6590" s="32" t="inlineStr">
        <is>
          <t>Abilities</t>
        </is>
      </c>
      <c r="C6590" s="32" t="inlineStr">
        <is>
          <t>Dusknoir abilities</t>
        </is>
      </c>
      <c r="D6590" s="32" t="inlineStr">
        <is>
          <t>Pressure / Frisk</t>
        </is>
      </c>
      <c r="E6590" s="32" t="inlineStr">
        <is>
          <t>Levitate / Frisk</t>
        </is>
      </c>
      <c r="F6590" s="32" t="inlineStr">
        <is>
          <t>Differs from upstream baseline</t>
        </is>
      </c>
      <c r="G6590" s="32" t="inlineStr">
        <is>
          <t>species_info/gen_*_families.h</t>
        </is>
      </c>
    </row>
    <row r="6591">
      <c r="A6591" s="77" t="inlineStr">
        <is>
          <t>2026-10-05</t>
        </is>
      </c>
      <c r="B6591" s="77" t="inlineStr">
        <is>
          <t>Pokemon Stats</t>
        </is>
      </c>
      <c r="C6591" s="77" t="inlineStr">
        <is>
          <t>Duskull baseHP</t>
        </is>
      </c>
      <c r="D6591" s="77" t="n">
        <v>20</v>
      </c>
      <c r="E6591" s="77" t="n">
        <v>40</v>
      </c>
      <c r="F6591" s="77" t="inlineStr">
        <is>
          <t>Differs from upstream baseline</t>
        </is>
      </c>
      <c r="G6591" s="77" t="inlineStr">
        <is>
          <t>species_info/gen_*_families.h</t>
        </is>
      </c>
    </row>
    <row r="6592">
      <c r="A6592" s="32" t="inlineStr">
        <is>
          <t>2026-10-05</t>
        </is>
      </c>
      <c r="B6592" s="32" t="inlineStr">
        <is>
          <t>Pokemon Stats</t>
        </is>
      </c>
      <c r="C6592" s="32" t="inlineStr">
        <is>
          <t>Duskull baseSpAttack</t>
        </is>
      </c>
      <c r="D6592" s="32" t="n">
        <v>30</v>
      </c>
      <c r="E6592" s="32" t="n">
        <v>40</v>
      </c>
      <c r="F6592" s="32" t="inlineStr">
        <is>
          <t>Differs from upstream baseline</t>
        </is>
      </c>
      <c r="G6592" s="32" t="inlineStr">
        <is>
          <t>species_info/gen_*_families.h</t>
        </is>
      </c>
    </row>
    <row r="6593">
      <c r="A6593" s="77" t="inlineStr">
        <is>
          <t>2026-10-05</t>
        </is>
      </c>
      <c r="B6593" s="77" t="inlineStr">
        <is>
          <t>Pokemon Stats</t>
        </is>
      </c>
      <c r="C6593" s="77" t="inlineStr">
        <is>
          <t>Dustox baseSpAttack</t>
        </is>
      </c>
      <c r="D6593" s="77" t="n">
        <v>50</v>
      </c>
      <c r="E6593" s="77" t="n">
        <v>70</v>
      </c>
      <c r="F6593" s="77" t="inlineStr">
        <is>
          <t>Differs from upstream baseline</t>
        </is>
      </c>
      <c r="G6593" s="77" t="inlineStr">
        <is>
          <t>species_info/gen_*_families.h</t>
        </is>
      </c>
    </row>
    <row r="6594">
      <c r="A6594" s="32" t="inlineStr">
        <is>
          <t>2026-10-05</t>
        </is>
      </c>
      <c r="B6594" s="32" t="inlineStr">
        <is>
          <t>Abilities</t>
        </is>
      </c>
      <c r="C6594" s="32" t="inlineStr">
        <is>
          <t>Dustox abilities</t>
        </is>
      </c>
      <c r="D6594" s="32" t="inlineStr">
        <is>
          <t>Shield Dust / Compound Eyes</t>
        </is>
      </c>
      <c r="E6594" s="32" t="inlineStr">
        <is>
          <t>Tinted Lens / Shield Dust / Compound Eyes</t>
        </is>
      </c>
      <c r="F6594" s="32" t="inlineStr">
        <is>
          <t>Differs from upstream baseline</t>
        </is>
      </c>
      <c r="G6594" s="32" t="inlineStr">
        <is>
          <t>species_info/gen_*_families.h</t>
        </is>
      </c>
    </row>
    <row r="6595">
      <c r="A6595" s="77" t="inlineStr">
        <is>
          <t>2026-10-05</t>
        </is>
      </c>
      <c r="B6595" s="77" t="inlineStr">
        <is>
          <t>Pokemon Stats</t>
        </is>
      </c>
      <c r="C6595" s="77" t="inlineStr">
        <is>
          <t>Dwebble baseAttack</t>
        </is>
      </c>
      <c r="D6595" s="77" t="n">
        <v>65</v>
      </c>
      <c r="E6595" s="77" t="n">
        <v>68</v>
      </c>
      <c r="F6595" s="77" t="inlineStr">
        <is>
          <t>Differs from upstream baseline</t>
        </is>
      </c>
      <c r="G6595" s="77" t="inlineStr">
        <is>
          <t>species_info/gen_*_families.h</t>
        </is>
      </c>
    </row>
    <row r="6596">
      <c r="A6596" s="32" t="inlineStr">
        <is>
          <t>2026-10-05</t>
        </is>
      </c>
      <c r="B6596" s="32" t="inlineStr">
        <is>
          <t>Pokemon Stats</t>
        </is>
      </c>
      <c r="C6596" s="32" t="inlineStr">
        <is>
          <t>Dwebble baseSpAttack</t>
        </is>
      </c>
      <c r="D6596" s="32" t="n">
        <v>35</v>
      </c>
      <c r="E6596" s="32" t="n">
        <v>30</v>
      </c>
      <c r="F6596" s="32" t="inlineStr">
        <is>
          <t>Differs from upstream baseline</t>
        </is>
      </c>
      <c r="G6596" s="32" t="inlineStr">
        <is>
          <t>species_info/gen_*_families.h</t>
        </is>
      </c>
    </row>
    <row r="6597">
      <c r="A6597" s="77" t="inlineStr">
        <is>
          <t>2026-10-05</t>
        </is>
      </c>
      <c r="B6597" s="77" t="inlineStr">
        <is>
          <t>Pokemon Stats</t>
        </is>
      </c>
      <c r="C6597" s="77" t="inlineStr">
        <is>
          <t>Dwebble baseSpeed</t>
        </is>
      </c>
      <c r="D6597" s="77" t="n">
        <v>55</v>
      </c>
      <c r="E6597" s="77" t="n">
        <v>57</v>
      </c>
      <c r="F6597" s="77" t="inlineStr">
        <is>
          <t>Differs from upstream baseline</t>
        </is>
      </c>
      <c r="G6597" s="77" t="inlineStr">
        <is>
          <t>species_info/gen_*_families.h</t>
        </is>
      </c>
    </row>
    <row r="6598">
      <c r="A6598" s="32" t="inlineStr">
        <is>
          <t>2026-10-05</t>
        </is>
      </c>
      <c r="B6598" s="32" t="inlineStr">
        <is>
          <t>Evolutions</t>
        </is>
      </c>
      <c r="C6598" s="32" t="inlineStr">
        <is>
          <t>Dwebble evolution</t>
        </is>
      </c>
      <c r="D6598" s="32" t="inlineStr">
        <is>
          <t>Lv 34 -&gt; Crustle</t>
        </is>
      </c>
      <c r="E6598" s="32" t="inlineStr">
        <is>
          <t>Lv 26 -&gt; Crustle</t>
        </is>
      </c>
      <c r="F6598" s="32" t="inlineStr">
        <is>
          <t>Differs from upstream baseline</t>
        </is>
      </c>
      <c r="G6598" s="32" t="inlineStr">
        <is>
          <t>species_info/gen_*_families.h</t>
        </is>
      </c>
    </row>
    <row r="6599">
      <c r="A6599" s="77" t="inlineStr">
        <is>
          <t>2026-10-05</t>
        </is>
      </c>
      <c r="B6599" s="77" t="inlineStr">
        <is>
          <t>Pokemon Stats</t>
        </is>
      </c>
      <c r="C6599" s="77" t="inlineStr">
        <is>
          <t>Eelektross baseDefense</t>
        </is>
      </c>
      <c r="D6599" s="77" t="n">
        <v>80</v>
      </c>
      <c r="E6599" s="77" t="n">
        <v>90</v>
      </c>
      <c r="F6599" s="77" t="inlineStr">
        <is>
          <t>Differs from upstream baseline</t>
        </is>
      </c>
      <c r="G6599" s="77" t="inlineStr">
        <is>
          <t>species_info/gen_*_families.h</t>
        </is>
      </c>
    </row>
    <row r="6600">
      <c r="A6600" s="32" t="inlineStr">
        <is>
          <t>2026-10-05</t>
        </is>
      </c>
      <c r="B6600" s="32" t="inlineStr">
        <is>
          <t>Pokemon Stats</t>
        </is>
      </c>
      <c r="C6600" s="32" t="inlineStr">
        <is>
          <t>Eelektross baseSpDefense</t>
        </is>
      </c>
      <c r="D6600" s="32" t="n">
        <v>80</v>
      </c>
      <c r="E6600" s="32" t="n">
        <v>90</v>
      </c>
      <c r="F6600" s="32" t="inlineStr">
        <is>
          <t>Differs from upstream baseline</t>
        </is>
      </c>
      <c r="G6600" s="32" t="inlineStr">
        <is>
          <t>species_info/gen_*_families.h</t>
        </is>
      </c>
    </row>
    <row r="6601">
      <c r="A6601" s="77" t="inlineStr">
        <is>
          <t>2026-10-05</t>
        </is>
      </c>
      <c r="B6601" s="77" t="inlineStr">
        <is>
          <t>Pokemon Stats</t>
        </is>
      </c>
      <c r="C6601" s="77" t="inlineStr">
        <is>
          <t>Eelektross baseSpeed</t>
        </is>
      </c>
      <c r="D6601" s="77" t="n">
        <v>50</v>
      </c>
      <c r="E6601" s="77" t="n">
        <v>53</v>
      </c>
      <c r="F6601" s="77" t="inlineStr">
        <is>
          <t>Differs from upstream baseline</t>
        </is>
      </c>
      <c r="G6601" s="77" t="inlineStr">
        <is>
          <t>species_info/gen_*_families.h</t>
        </is>
      </c>
    </row>
    <row r="6602">
      <c r="A6602" s="32" t="inlineStr">
        <is>
          <t>2026-10-05</t>
        </is>
      </c>
      <c r="B6602" s="32" t="inlineStr">
        <is>
          <t>Abilities</t>
        </is>
      </c>
      <c r="C6602" s="32" t="inlineStr">
        <is>
          <t>Eelektross abilities</t>
        </is>
      </c>
      <c r="D6602" s="32" t="inlineStr">
        <is>
          <t>Levitate</t>
        </is>
      </c>
      <c r="E6602" s="32" t="inlineStr">
        <is>
          <t>Levitate / Levitate / Levitate</t>
        </is>
      </c>
      <c r="F6602" s="32" t="inlineStr">
        <is>
          <t>Differs from upstream baseline</t>
        </is>
      </c>
      <c r="G6602" s="32" t="inlineStr">
        <is>
          <t>species_info/gen_*_families.h</t>
        </is>
      </c>
    </row>
    <row r="6603">
      <c r="A6603" s="77" t="inlineStr">
        <is>
          <t>2026-10-05</t>
        </is>
      </c>
      <c r="B6603" s="77" t="inlineStr">
        <is>
          <t>Abilities</t>
        </is>
      </c>
      <c r="C6603" s="77" t="inlineStr">
        <is>
          <t>Eevee abilities</t>
        </is>
      </c>
      <c r="D6603" s="77" t="inlineStr">
        <is>
          <t>Run Away / Adaptability / Anticipation</t>
        </is>
      </c>
      <c r="E6603" s="77" t="inlineStr">
        <is>
          <t>Adaptability / Adaptability / Anticipation</t>
        </is>
      </c>
      <c r="F6603" s="77" t="inlineStr">
        <is>
          <t>Differs from upstream baseline</t>
        </is>
      </c>
      <c r="G6603" s="77" t="inlineStr">
        <is>
          <t>species_info/gen_*_families.h</t>
        </is>
      </c>
    </row>
    <row r="6604">
      <c r="A6604" s="32" t="inlineStr">
        <is>
          <t>2026-10-05</t>
        </is>
      </c>
      <c r="B6604" s="32" t="inlineStr">
        <is>
          <t>Evolutions</t>
        </is>
      </c>
      <c r="C6604" s="32" t="inlineStr">
        <is>
          <t>Eevee evolution</t>
        </is>
      </c>
      <c r="D660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660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6604" s="32" t="inlineStr">
        <is>
          <t>Differs from upstream baseline</t>
        </is>
      </c>
      <c r="G6604" s="32" t="inlineStr">
        <is>
          <t>species_info/gen_*_families.h</t>
        </is>
      </c>
    </row>
    <row r="6605">
      <c r="A6605" s="77" t="inlineStr">
        <is>
          <t>2026-10-05</t>
        </is>
      </c>
      <c r="B6605" s="77" t="inlineStr">
        <is>
          <t>Abilities</t>
        </is>
      </c>
      <c r="C6605" s="77" t="inlineStr">
        <is>
          <t>Ekans abilities</t>
        </is>
      </c>
      <c r="D6605" s="77" t="inlineStr">
        <is>
          <t>Intimidate / Shed Skin / Unnerve</t>
        </is>
      </c>
      <c r="E6605" s="77" t="inlineStr">
        <is>
          <t>Intimidate / Intimidate / Unnerve</t>
        </is>
      </c>
      <c r="F6605" s="77" t="inlineStr">
        <is>
          <t>Differs from upstream baseline</t>
        </is>
      </c>
      <c r="G6605" s="77" t="inlineStr">
        <is>
          <t>species_info/gen_*_families.h</t>
        </is>
      </c>
    </row>
    <row r="6606">
      <c r="A6606" s="32" t="inlineStr">
        <is>
          <t>2026-10-05</t>
        </is>
      </c>
      <c r="B6606" s="32" t="inlineStr">
        <is>
          <t>Pokemon Stats</t>
        </is>
      </c>
      <c r="C6606" s="32" t="inlineStr">
        <is>
          <t>Electabuzz baseAttack</t>
        </is>
      </c>
      <c r="D6606" s="32" t="n">
        <v>83</v>
      </c>
      <c r="E6606" s="32" t="n">
        <v>87</v>
      </c>
      <c r="F6606" s="32" t="inlineStr">
        <is>
          <t>Differs from upstream baseline</t>
        </is>
      </c>
      <c r="G6606" s="32" t="inlineStr">
        <is>
          <t>species_info/gen_*_families.h</t>
        </is>
      </c>
    </row>
    <row r="6607">
      <c r="A6607" s="77" t="inlineStr">
        <is>
          <t>2026-10-05</t>
        </is>
      </c>
      <c r="B6607" s="77" t="inlineStr">
        <is>
          <t>Pokemon Stats</t>
        </is>
      </c>
      <c r="C6607" s="77" t="inlineStr">
        <is>
          <t>Electivire baseSpeed</t>
        </is>
      </c>
      <c r="D6607" s="77" t="n">
        <v>95</v>
      </c>
      <c r="E6607" s="77" t="n">
        <v>105</v>
      </c>
      <c r="F6607" s="77" t="inlineStr">
        <is>
          <t>Differs from upstream baseline</t>
        </is>
      </c>
      <c r="G6607" s="77" t="inlineStr">
        <is>
          <t>species_info/gen_*_families.h</t>
        </is>
      </c>
    </row>
    <row r="6608">
      <c r="A6608" s="32" t="inlineStr">
        <is>
          <t>2026-10-05</t>
        </is>
      </c>
      <c r="B6608" s="32" t="inlineStr">
        <is>
          <t>Abilities</t>
        </is>
      </c>
      <c r="C6608" s="32" t="inlineStr">
        <is>
          <t>Electivire abilities</t>
        </is>
      </c>
      <c r="D6608" s="32" t="inlineStr">
        <is>
          <t>Motor Drive / Vital Spirit</t>
        </is>
      </c>
      <c r="E6608" s="32" t="inlineStr">
        <is>
          <t>Adaptability / Vital Spirit</t>
        </is>
      </c>
      <c r="F6608" s="32" t="inlineStr">
        <is>
          <t>Differs from upstream baseline</t>
        </is>
      </c>
      <c r="G6608" s="32" t="inlineStr">
        <is>
          <t>species_info/gen_*_families.h</t>
        </is>
      </c>
    </row>
    <row r="6609">
      <c r="A6609" s="77" t="inlineStr">
        <is>
          <t>2026-10-05</t>
        </is>
      </c>
      <c r="B6609" s="77" t="inlineStr">
        <is>
          <t>Abilities</t>
        </is>
      </c>
      <c r="C6609" s="77" t="inlineStr">
        <is>
          <t>Electrike abilities</t>
        </is>
      </c>
      <c r="D6609" s="77" t="inlineStr">
        <is>
          <t>Static / Lightning Rod / Minus</t>
        </is>
      </c>
      <c r="E6609" s="77" t="inlineStr">
        <is>
          <t>Lightning Rod / Lightning Rod / Minus</t>
        </is>
      </c>
      <c r="F6609" s="77" t="inlineStr">
        <is>
          <t>Differs from upstream baseline</t>
        </is>
      </c>
      <c r="G6609" s="77" t="inlineStr">
        <is>
          <t>species_info/gen_*_families.h</t>
        </is>
      </c>
    </row>
    <row r="6610">
      <c r="A6610" s="32" t="inlineStr">
        <is>
          <t>2026-10-05</t>
        </is>
      </c>
      <c r="B6610" s="32" t="inlineStr">
        <is>
          <t>Pokemon Stats</t>
        </is>
      </c>
      <c r="C6610" s="32" t="inlineStr">
        <is>
          <t>Electrode baseSpeed</t>
        </is>
      </c>
      <c r="D6610" s="32" t="n">
        <v>150</v>
      </c>
      <c r="E6610" s="32" t="n">
        <v>140</v>
      </c>
      <c r="F6610" s="32" t="inlineStr">
        <is>
          <t>Differs from upstream baseline</t>
        </is>
      </c>
      <c r="G6610" s="32" t="inlineStr">
        <is>
          <t>species_info/gen_*_families.h</t>
        </is>
      </c>
    </row>
    <row r="6611">
      <c r="A6611" s="77" t="inlineStr">
        <is>
          <t>2026-10-05</t>
        </is>
      </c>
      <c r="B6611" s="77" t="inlineStr">
        <is>
          <t>Abilities</t>
        </is>
      </c>
      <c r="C6611" s="77" t="inlineStr">
        <is>
          <t>Electrode abilities</t>
        </is>
      </c>
      <c r="D6611" s="77" t="inlineStr">
        <is>
          <t>Soundproof / Static / Aftermath</t>
        </is>
      </c>
      <c r="E6611" s="77" t="inlineStr">
        <is>
          <t>Aftermath / Aftermath / Aftermath</t>
        </is>
      </c>
      <c r="F6611" s="77" t="inlineStr">
        <is>
          <t>Differs from upstream baseline</t>
        </is>
      </c>
      <c r="G6611" s="77" t="inlineStr">
        <is>
          <t>species_info/gen_*_families.h</t>
        </is>
      </c>
    </row>
    <row r="6612">
      <c r="A6612" s="32" t="inlineStr">
        <is>
          <t>2026-10-05</t>
        </is>
      </c>
      <c r="B6612" s="32" t="inlineStr">
        <is>
          <t>Pokemon Stats</t>
        </is>
      </c>
      <c r="C6612" s="32" t="inlineStr">
        <is>
          <t>Emboar baseDefense</t>
        </is>
      </c>
      <c r="D6612" s="32" t="n">
        <v>65</v>
      </c>
      <c r="E6612" s="32" t="n">
        <v>75</v>
      </c>
      <c r="F6612" s="32" t="inlineStr">
        <is>
          <t>Differs from upstream baseline</t>
        </is>
      </c>
      <c r="G6612" s="32" t="inlineStr">
        <is>
          <t>species_info/gen_*_families.h</t>
        </is>
      </c>
    </row>
    <row r="6613">
      <c r="A6613" s="77" t="inlineStr">
        <is>
          <t>2026-10-05</t>
        </is>
      </c>
      <c r="B6613" s="77" t="inlineStr">
        <is>
          <t>Pokemon Stats</t>
        </is>
      </c>
      <c r="C6613" s="77" t="inlineStr">
        <is>
          <t>Emboar baseSpDefense</t>
        </is>
      </c>
      <c r="D6613" s="77" t="n">
        <v>65</v>
      </c>
      <c r="E6613" s="77" t="n">
        <v>75</v>
      </c>
      <c r="F6613" s="77" t="inlineStr">
        <is>
          <t>Differs from upstream baseline</t>
        </is>
      </c>
      <c r="G6613" s="77" t="inlineStr">
        <is>
          <t>species_info/gen_*_families.h</t>
        </is>
      </c>
    </row>
    <row r="6614">
      <c r="A6614" s="32" t="inlineStr">
        <is>
          <t>2026-10-05</t>
        </is>
      </c>
      <c r="B6614" s="32" t="inlineStr">
        <is>
          <t>Abilities</t>
        </is>
      </c>
      <c r="C6614" s="32" t="inlineStr">
        <is>
          <t>Emboar abilities</t>
        </is>
      </c>
      <c r="D6614" s="32" t="inlineStr">
        <is>
          <t>Blaze / Reckless</t>
        </is>
      </c>
      <c r="E6614" s="32" t="inlineStr">
        <is>
          <t>Blaze / Reckless / Thick Fat</t>
        </is>
      </c>
      <c r="F6614" s="32" t="inlineStr">
        <is>
          <t>Differs from upstream baseline</t>
        </is>
      </c>
      <c r="G6614" s="32" t="inlineStr">
        <is>
          <t>species_info/gen_*_families.h</t>
        </is>
      </c>
    </row>
    <row r="6615">
      <c r="A6615" s="77" t="inlineStr">
        <is>
          <t>2026-10-05</t>
        </is>
      </c>
      <c r="B6615" s="77" t="inlineStr">
        <is>
          <t>Pokemon Stats</t>
        </is>
      </c>
      <c r="C6615" s="77" t="inlineStr">
        <is>
          <t>Emolga baseHP</t>
        </is>
      </c>
      <c r="D6615" s="77" t="n">
        <v>55</v>
      </c>
      <c r="E6615" s="77" t="n">
        <v>68</v>
      </c>
      <c r="F6615" s="77" t="inlineStr">
        <is>
          <t>Differs from upstream baseline</t>
        </is>
      </c>
      <c r="G6615" s="77" t="inlineStr">
        <is>
          <t>species_info/gen_*_families.h</t>
        </is>
      </c>
    </row>
    <row r="6616">
      <c r="A6616" s="32" t="inlineStr">
        <is>
          <t>2026-10-05</t>
        </is>
      </c>
      <c r="B6616" s="32" t="inlineStr">
        <is>
          <t>Pokemon Stats</t>
        </is>
      </c>
      <c r="C6616" s="32" t="inlineStr">
        <is>
          <t>Emolga baseAttack</t>
        </is>
      </c>
      <c r="D6616" s="32" t="n">
        <v>75</v>
      </c>
      <c r="E6616" s="32" t="n">
        <v>88</v>
      </c>
      <c r="F6616" s="32" t="inlineStr">
        <is>
          <t>Differs from upstream baseline</t>
        </is>
      </c>
      <c r="G6616" s="32" t="inlineStr">
        <is>
          <t>species_info/gen_*_families.h</t>
        </is>
      </c>
    </row>
    <row r="6617">
      <c r="A6617" s="77" t="inlineStr">
        <is>
          <t>2026-10-05</t>
        </is>
      </c>
      <c r="B6617" s="77" t="inlineStr">
        <is>
          <t>Pokemon Stats</t>
        </is>
      </c>
      <c r="C6617" s="77" t="inlineStr">
        <is>
          <t>Emolga baseDefense</t>
        </is>
      </c>
      <c r="D6617" s="77" t="n">
        <v>60</v>
      </c>
      <c r="E6617" s="77" t="n">
        <v>82</v>
      </c>
      <c r="F6617" s="77" t="inlineStr">
        <is>
          <t>Differs from upstream baseline</t>
        </is>
      </c>
      <c r="G6617" s="77" t="inlineStr">
        <is>
          <t>species_info/gen_*_families.h</t>
        </is>
      </c>
    </row>
    <row r="6618">
      <c r="A6618" s="32" t="inlineStr">
        <is>
          <t>2026-10-05</t>
        </is>
      </c>
      <c r="B6618" s="32" t="inlineStr">
        <is>
          <t>Pokemon Stats</t>
        </is>
      </c>
      <c r="C6618" s="32" t="inlineStr">
        <is>
          <t>Emolga baseSpAttack</t>
        </is>
      </c>
      <c r="D6618" s="32" t="n">
        <v>75</v>
      </c>
      <c r="E6618" s="32" t="n">
        <v>86</v>
      </c>
      <c r="F6618" s="32" t="inlineStr">
        <is>
          <t>Differs from upstream baseline</t>
        </is>
      </c>
      <c r="G6618" s="32" t="inlineStr">
        <is>
          <t>species_info/gen_*_families.h</t>
        </is>
      </c>
    </row>
    <row r="6619">
      <c r="A6619" s="77" t="inlineStr">
        <is>
          <t>2026-10-05</t>
        </is>
      </c>
      <c r="B6619" s="77" t="inlineStr">
        <is>
          <t>Pokemon Stats</t>
        </is>
      </c>
      <c r="C6619" s="77" t="inlineStr">
        <is>
          <t>Emolga baseSpDefense</t>
        </is>
      </c>
      <c r="D6619" s="77" t="n">
        <v>60</v>
      </c>
      <c r="E6619" s="77" t="n">
        <v>78</v>
      </c>
      <c r="F6619" s="77" t="inlineStr">
        <is>
          <t>Differs from upstream baseline</t>
        </is>
      </c>
      <c r="G6619" s="77" t="inlineStr">
        <is>
          <t>species_info/gen_*_families.h</t>
        </is>
      </c>
    </row>
    <row r="6620">
      <c r="A6620" s="32" t="inlineStr">
        <is>
          <t>2026-10-05</t>
        </is>
      </c>
      <c r="B6620" s="32" t="inlineStr">
        <is>
          <t>Pokemon Stats</t>
        </is>
      </c>
      <c r="C6620" s="32" t="inlineStr">
        <is>
          <t>Emolga baseSpeed</t>
        </is>
      </c>
      <c r="D6620" s="32" t="n">
        <v>103</v>
      </c>
      <c r="E6620" s="32" t="n">
        <v>113</v>
      </c>
      <c r="F6620" s="32" t="inlineStr">
        <is>
          <t>Differs from upstream baseline</t>
        </is>
      </c>
      <c r="G6620" s="32" t="inlineStr">
        <is>
          <t>species_info/gen_*_families.h</t>
        </is>
      </c>
    </row>
    <row r="6621">
      <c r="A6621" s="77" t="inlineStr">
        <is>
          <t>2026-10-05</t>
        </is>
      </c>
      <c r="B6621" s="77" t="inlineStr">
        <is>
          <t>Abilities</t>
        </is>
      </c>
      <c r="C6621" s="77" t="inlineStr">
        <is>
          <t>Emolga abilities</t>
        </is>
      </c>
      <c r="D6621" s="77" t="inlineStr">
        <is>
          <t>Static / Motor Drive</t>
        </is>
      </c>
      <c r="E6621" s="77" t="inlineStr">
        <is>
          <t>Static / Motor Drive / Lightning Rod</t>
        </is>
      </c>
      <c r="F6621" s="77" t="inlineStr">
        <is>
          <t>Differs from upstream baseline</t>
        </is>
      </c>
      <c r="G6621" s="77" t="inlineStr">
        <is>
          <t>species_info/gen_*_families.h</t>
        </is>
      </c>
    </row>
    <row r="6622">
      <c r="A6622" s="32" t="inlineStr">
        <is>
          <t>2026-10-05</t>
        </is>
      </c>
      <c r="B6622" s="32" t="inlineStr">
        <is>
          <t>Pokemon Stats</t>
        </is>
      </c>
      <c r="C6622" s="32" t="inlineStr">
        <is>
          <t>Empoleon baseAttack</t>
        </is>
      </c>
      <c r="D6622" s="32" t="n">
        <v>86</v>
      </c>
      <c r="E6622" s="32" t="n">
        <v>111</v>
      </c>
      <c r="F6622" s="32" t="inlineStr">
        <is>
          <t>Differs from upstream baseline</t>
        </is>
      </c>
      <c r="G6622" s="32" t="inlineStr">
        <is>
          <t>species_info/gen_*_families.h</t>
        </is>
      </c>
    </row>
    <row r="6623">
      <c r="A6623" s="77" t="inlineStr">
        <is>
          <t>2026-10-05</t>
        </is>
      </c>
      <c r="B6623" s="77" t="inlineStr">
        <is>
          <t>Pokemon Stats</t>
        </is>
      </c>
      <c r="C6623" s="77" t="inlineStr">
        <is>
          <t>Empoleon baseDefense</t>
        </is>
      </c>
      <c r="D6623" s="77" t="n">
        <v>88</v>
      </c>
      <c r="E6623" s="77" t="n">
        <v>93</v>
      </c>
      <c r="F6623" s="77" t="inlineStr">
        <is>
          <t>Differs from upstream baseline</t>
        </is>
      </c>
      <c r="G6623" s="77" t="inlineStr">
        <is>
          <t>species_info/gen_*_families.h</t>
        </is>
      </c>
    </row>
    <row r="6624">
      <c r="A6624" s="32" t="inlineStr">
        <is>
          <t>2026-10-05</t>
        </is>
      </c>
      <c r="B6624" s="32" t="inlineStr">
        <is>
          <t>Pokemon Stats</t>
        </is>
      </c>
      <c r="C6624" s="32" t="inlineStr">
        <is>
          <t>Empoleon baseSpAttack</t>
        </is>
      </c>
      <c r="D6624" s="32" t="n">
        <v>111</v>
      </c>
      <c r="E6624" s="32" t="n">
        <v>86</v>
      </c>
      <c r="F6624" s="32" t="inlineStr">
        <is>
          <t>Differs from upstream baseline</t>
        </is>
      </c>
      <c r="G6624" s="32" t="inlineStr">
        <is>
          <t>species_info/gen_*_families.h</t>
        </is>
      </c>
    </row>
    <row r="6625">
      <c r="A6625" s="77" t="inlineStr">
        <is>
          <t>2026-10-05</t>
        </is>
      </c>
      <c r="B6625" s="77" t="inlineStr">
        <is>
          <t>Abilities</t>
        </is>
      </c>
      <c r="C6625" s="77" t="inlineStr">
        <is>
          <t>Empoleon abilities</t>
        </is>
      </c>
      <c r="D6625" s="77" t="inlineStr">
        <is>
          <t>Torrent / Competitive</t>
        </is>
      </c>
      <c r="E6625" s="77" t="inlineStr">
        <is>
          <t>Swift Swim / Torrent / Competitive</t>
        </is>
      </c>
      <c r="F6625" s="77" t="inlineStr">
        <is>
          <t>Differs from upstream baseline</t>
        </is>
      </c>
      <c r="G6625" s="77" t="inlineStr">
        <is>
          <t>species_info/gen_*_families.h</t>
        </is>
      </c>
    </row>
    <row r="6626">
      <c r="A6626" s="32" t="inlineStr">
        <is>
          <t>2026-10-05</t>
        </is>
      </c>
      <c r="B6626" s="32" t="inlineStr">
        <is>
          <t>Pokemon Stats</t>
        </is>
      </c>
      <c r="C6626" s="32" t="inlineStr">
        <is>
          <t>Entei baseAttack</t>
        </is>
      </c>
      <c r="D6626" s="32" t="n">
        <v>115</v>
      </c>
      <c r="E6626" s="32" t="n">
        <v>135</v>
      </c>
      <c r="F6626" s="32" t="inlineStr">
        <is>
          <t>Differs from upstream baseline</t>
        </is>
      </c>
      <c r="G6626" s="32" t="inlineStr">
        <is>
          <t>species_info/gen_*_families.h</t>
        </is>
      </c>
    </row>
    <row r="6627">
      <c r="A6627" s="77" t="inlineStr">
        <is>
          <t>2026-10-05</t>
        </is>
      </c>
      <c r="B6627" s="77" t="inlineStr">
        <is>
          <t>Pokemon Stats</t>
        </is>
      </c>
      <c r="C6627" s="77" t="inlineStr">
        <is>
          <t>Escavalier baseHP</t>
        </is>
      </c>
      <c r="D6627" s="77" t="n">
        <v>70</v>
      </c>
      <c r="E6627" s="77" t="n">
        <v>84</v>
      </c>
      <c r="F6627" s="77" t="inlineStr">
        <is>
          <t>Differs from upstream baseline</t>
        </is>
      </c>
      <c r="G6627" s="77" t="inlineStr">
        <is>
          <t>species_info/gen_*_families.h</t>
        </is>
      </c>
    </row>
    <row r="6628">
      <c r="A6628" s="32" t="inlineStr">
        <is>
          <t>2026-10-05</t>
        </is>
      </c>
      <c r="B6628" s="32" t="inlineStr">
        <is>
          <t>Pokemon Stats</t>
        </is>
      </c>
      <c r="C6628" s="32" t="inlineStr">
        <is>
          <t>Escavalier baseAttack</t>
        </is>
      </c>
      <c r="D6628" s="32" t="n">
        <v>135</v>
      </c>
      <c r="E6628" s="32" t="n">
        <v>167</v>
      </c>
      <c r="F6628" s="32" t="inlineStr">
        <is>
          <t>Differs from upstream baseline</t>
        </is>
      </c>
      <c r="G6628" s="32" t="inlineStr">
        <is>
          <t>species_info/gen_*_families.h</t>
        </is>
      </c>
    </row>
    <row r="6629">
      <c r="A6629" s="77" t="inlineStr">
        <is>
          <t>2026-10-05</t>
        </is>
      </c>
      <c r="B6629" s="77" t="inlineStr">
        <is>
          <t>Pokemon Stats</t>
        </is>
      </c>
      <c r="C6629" s="77" t="inlineStr">
        <is>
          <t>Escavalier baseSpAttack</t>
        </is>
      </c>
      <c r="D6629" s="77" t="n">
        <v>60</v>
      </c>
      <c r="E6629" s="77" t="n">
        <v>30</v>
      </c>
      <c r="F6629" s="77" t="inlineStr">
        <is>
          <t>Differs from upstream baseline</t>
        </is>
      </c>
      <c r="G6629" s="77" t="inlineStr">
        <is>
          <t>species_info/gen_*_families.h</t>
        </is>
      </c>
    </row>
    <row r="6630">
      <c r="A6630" s="32" t="inlineStr">
        <is>
          <t>2026-10-05</t>
        </is>
      </c>
      <c r="B6630" s="32" t="inlineStr">
        <is>
          <t>Pokemon Stats</t>
        </is>
      </c>
      <c r="C6630" s="32" t="inlineStr">
        <is>
          <t>Escavalier baseSpeed</t>
        </is>
      </c>
      <c r="D6630" s="32" t="n">
        <v>20</v>
      </c>
      <c r="E6630" s="32" t="n">
        <v>37</v>
      </c>
      <c r="F6630" s="32" t="inlineStr">
        <is>
          <t>Differs from upstream baseline</t>
        </is>
      </c>
      <c r="G6630" s="32" t="inlineStr">
        <is>
          <t>species_info/gen_*_families.h</t>
        </is>
      </c>
    </row>
    <row r="6631">
      <c r="A6631" s="77" t="inlineStr">
        <is>
          <t>2026-10-05</t>
        </is>
      </c>
      <c r="B6631" s="77" t="inlineStr">
        <is>
          <t>Pokemon Stats</t>
        </is>
      </c>
      <c r="C6631" s="77" t="inlineStr">
        <is>
          <t>Excadrill baseAttack</t>
        </is>
      </c>
      <c r="D6631" s="77" t="n">
        <v>135</v>
      </c>
      <c r="E6631" s="77" t="n">
        <v>146</v>
      </c>
      <c r="F6631" s="77" t="inlineStr">
        <is>
          <t>Differs from upstream baseline</t>
        </is>
      </c>
      <c r="G6631" s="77" t="inlineStr">
        <is>
          <t>species_info/gen_*_families.h</t>
        </is>
      </c>
    </row>
    <row r="6632">
      <c r="A6632" s="32" t="inlineStr">
        <is>
          <t>2026-10-05</t>
        </is>
      </c>
      <c r="B6632" s="32" t="inlineStr">
        <is>
          <t>Pokemon Stats</t>
        </is>
      </c>
      <c r="C6632" s="32" t="inlineStr">
        <is>
          <t>Excadrill baseSpAttack</t>
        </is>
      </c>
      <c r="D6632" s="32" t="n">
        <v>50</v>
      </c>
      <c r="E6632" s="32" t="n">
        <v>30</v>
      </c>
      <c r="F6632" s="32" t="inlineStr">
        <is>
          <t>Differs from upstream baseline</t>
        </is>
      </c>
      <c r="G6632" s="32" t="inlineStr">
        <is>
          <t>species_info/gen_*_families.h</t>
        </is>
      </c>
    </row>
    <row r="6633">
      <c r="A6633" s="77" t="inlineStr">
        <is>
          <t>2026-10-05</t>
        </is>
      </c>
      <c r="B6633" s="77" t="inlineStr">
        <is>
          <t>Pokemon Stats</t>
        </is>
      </c>
      <c r="C6633" s="77" t="inlineStr">
        <is>
          <t>Excadrill baseSpeed</t>
        </is>
      </c>
      <c r="D6633" s="77" t="n">
        <v>88</v>
      </c>
      <c r="E6633" s="77" t="n">
        <v>97</v>
      </c>
      <c r="F6633" s="77" t="inlineStr">
        <is>
          <t>Differs from upstream baseline</t>
        </is>
      </c>
      <c r="G6633" s="77" t="inlineStr">
        <is>
          <t>species_info/gen_*_families.h</t>
        </is>
      </c>
    </row>
    <row r="6634">
      <c r="A6634" s="32" t="inlineStr">
        <is>
          <t>2026-10-05</t>
        </is>
      </c>
      <c r="B6634" s="32" t="inlineStr">
        <is>
          <t>Pokemon Stats</t>
        </is>
      </c>
      <c r="C6634" s="32" t="inlineStr">
        <is>
          <t>Exeggutor baseSpDefense</t>
        </is>
      </c>
      <c r="D6634" s="32" t="n">
        <v>75</v>
      </c>
      <c r="E6634" s="32" t="n">
        <v>85</v>
      </c>
      <c r="F6634" s="32" t="inlineStr">
        <is>
          <t>Differs from upstream baseline</t>
        </is>
      </c>
      <c r="G6634" s="32" t="inlineStr">
        <is>
          <t>species_info/gen_*_families.h</t>
        </is>
      </c>
    </row>
    <row r="6635">
      <c r="A6635" s="77" t="inlineStr">
        <is>
          <t>2026-10-05</t>
        </is>
      </c>
      <c r="B6635" s="77" t="inlineStr">
        <is>
          <t>Pokemon Stats</t>
        </is>
      </c>
      <c r="C6635" s="77" t="inlineStr">
        <is>
          <t>Exploud baseAttack</t>
        </is>
      </c>
      <c r="D6635" s="77" t="n">
        <v>91</v>
      </c>
      <c r="E6635" s="77" t="n">
        <v>101</v>
      </c>
      <c r="F6635" s="77" t="inlineStr">
        <is>
          <t>Differs from upstream baseline</t>
        </is>
      </c>
      <c r="G6635" s="77" t="inlineStr">
        <is>
          <t>species_info/gen_*_families.h</t>
        </is>
      </c>
    </row>
    <row r="6636">
      <c r="A6636" s="32" t="inlineStr">
        <is>
          <t>2026-10-05</t>
        </is>
      </c>
      <c r="B6636" s="32" t="inlineStr">
        <is>
          <t>Pokemon Stats</t>
        </is>
      </c>
      <c r="C6636" s="32" t="inlineStr">
        <is>
          <t>Exploud baseDefense</t>
        </is>
      </c>
      <c r="D6636" s="32" t="n">
        <v>63</v>
      </c>
      <c r="E6636" s="32" t="n">
        <v>73</v>
      </c>
      <c r="F6636" s="32" t="inlineStr">
        <is>
          <t>Differs from upstream baseline</t>
        </is>
      </c>
      <c r="G6636" s="32" t="inlineStr">
        <is>
          <t>species_info/gen_*_families.h</t>
        </is>
      </c>
    </row>
    <row r="6637">
      <c r="A6637" s="77" t="inlineStr">
        <is>
          <t>2026-10-05</t>
        </is>
      </c>
      <c r="B6637" s="77" t="inlineStr">
        <is>
          <t>Pokemon Stats</t>
        </is>
      </c>
      <c r="C6637" s="77" t="inlineStr">
        <is>
          <t>Exploud baseSpAttack</t>
        </is>
      </c>
      <c r="D6637" s="77" t="n">
        <v>91</v>
      </c>
      <c r="E6637" s="77" t="n">
        <v>101</v>
      </c>
      <c r="F6637" s="77" t="inlineStr">
        <is>
          <t>Differs from upstream baseline</t>
        </is>
      </c>
      <c r="G6637" s="77" t="inlineStr">
        <is>
          <t>species_info/gen_*_families.h</t>
        </is>
      </c>
    </row>
    <row r="6638">
      <c r="A6638" s="32" t="inlineStr">
        <is>
          <t>2026-10-05</t>
        </is>
      </c>
      <c r="B6638" s="32" t="inlineStr">
        <is>
          <t>Pokemon Stats</t>
        </is>
      </c>
      <c r="C6638" s="32" t="inlineStr">
        <is>
          <t>Exploud baseSpeed</t>
        </is>
      </c>
      <c r="D6638" s="32" t="n">
        <v>68</v>
      </c>
      <c r="E6638" s="32" t="n">
        <v>78</v>
      </c>
      <c r="F6638" s="32" t="inlineStr">
        <is>
          <t>Differs from upstream baseline</t>
        </is>
      </c>
      <c r="G6638" s="32" t="inlineStr">
        <is>
          <t>species_info/gen_*_families.h</t>
        </is>
      </c>
    </row>
    <row r="6639">
      <c r="A6639" s="77" t="inlineStr">
        <is>
          <t>2026-10-05</t>
        </is>
      </c>
      <c r="B6639" s="77" t="inlineStr">
        <is>
          <t>Abilities</t>
        </is>
      </c>
      <c r="C6639" s="77" t="inlineStr">
        <is>
          <t>Exploud abilities</t>
        </is>
      </c>
      <c r="D6639" s="77" t="inlineStr">
        <is>
          <t>Soundproof / Scrappy</t>
        </is>
      </c>
      <c r="E6639" s="77" t="inlineStr">
        <is>
          <t>Scrappy / Soundproof / Scrappy</t>
        </is>
      </c>
      <c r="F6639" s="77" t="inlineStr">
        <is>
          <t>Differs from upstream baseline</t>
        </is>
      </c>
      <c r="G6639" s="77" t="inlineStr">
        <is>
          <t>species_info/gen_*_families.h</t>
        </is>
      </c>
    </row>
    <row r="6640">
      <c r="A6640" s="32" t="inlineStr">
        <is>
          <t>2026-10-05</t>
        </is>
      </c>
      <c r="B6640" s="32" t="inlineStr">
        <is>
          <t>Pokemon Stats</t>
        </is>
      </c>
      <c r="C6640" s="32" t="inlineStr">
        <is>
          <t>Farfetch'd baseAttack</t>
        </is>
      </c>
      <c r="D6640" s="32" t="n">
        <v>90</v>
      </c>
      <c r="E6640" s="32" t="n">
        <v>95</v>
      </c>
      <c r="F6640" s="32" t="inlineStr">
        <is>
          <t>Differs from upstream baseline</t>
        </is>
      </c>
      <c r="G6640" s="32" t="inlineStr">
        <is>
          <t>species_info/gen_*_families.h</t>
        </is>
      </c>
    </row>
    <row r="6641">
      <c r="A6641" s="77" t="inlineStr">
        <is>
          <t>2026-10-05</t>
        </is>
      </c>
      <c r="B6641" s="77" t="inlineStr">
        <is>
          <t>Pokemon Stats</t>
        </is>
      </c>
      <c r="C6641" s="77" t="inlineStr">
        <is>
          <t>Farfetch'd baseDefense</t>
        </is>
      </c>
      <c r="D6641" s="77" t="n">
        <v>55</v>
      </c>
      <c r="E6641" s="77" t="n">
        <v>85</v>
      </c>
      <c r="F6641" s="77" t="inlineStr">
        <is>
          <t>Differs from upstream baseline</t>
        </is>
      </c>
      <c r="G6641" s="77" t="inlineStr">
        <is>
          <t>species_info/gen_*_families.h</t>
        </is>
      </c>
    </row>
    <row r="6642">
      <c r="A6642" s="32" t="inlineStr">
        <is>
          <t>2026-10-05</t>
        </is>
      </c>
      <c r="B6642" s="32" t="inlineStr">
        <is>
          <t>Pokemon Stats</t>
        </is>
      </c>
      <c r="C6642" s="32" t="inlineStr">
        <is>
          <t>Farfetch'd baseSpDefense</t>
        </is>
      </c>
      <c r="D6642" s="32" t="n">
        <v>62</v>
      </c>
      <c r="E6642" s="32" t="n">
        <v>82</v>
      </c>
      <c r="F6642" s="32" t="inlineStr">
        <is>
          <t>Differs from upstream baseline</t>
        </is>
      </c>
      <c r="G6642" s="32" t="inlineStr">
        <is>
          <t>species_info/gen_*_families.h</t>
        </is>
      </c>
    </row>
    <row r="6643">
      <c r="A6643" s="77" t="inlineStr">
        <is>
          <t>2026-10-05</t>
        </is>
      </c>
      <c r="B6643" s="77" t="inlineStr">
        <is>
          <t>Pokemon Stats</t>
        </is>
      </c>
      <c r="C6643" s="77" t="inlineStr">
        <is>
          <t>Farfetch'd baseSpeed</t>
        </is>
      </c>
      <c r="D6643" s="77" t="n">
        <v>60</v>
      </c>
      <c r="E6643" s="77" t="n">
        <v>65</v>
      </c>
      <c r="F6643" s="77" t="inlineStr">
        <is>
          <t>Differs from upstream baseline</t>
        </is>
      </c>
      <c r="G6643" s="77" t="inlineStr">
        <is>
          <t>species_info/gen_*_families.h</t>
        </is>
      </c>
    </row>
    <row r="6644">
      <c r="A6644" s="32" t="inlineStr">
        <is>
          <t>2026-10-05</t>
        </is>
      </c>
      <c r="B6644" s="32" t="inlineStr">
        <is>
          <t>Abilities</t>
        </is>
      </c>
      <c r="C6644" s="32" t="inlineStr">
        <is>
          <t>Farfetch'd abilities</t>
        </is>
      </c>
      <c r="D6644" s="32" t="inlineStr">
        <is>
          <t>Keen Eye / Inner Focus / Defiant</t>
        </is>
      </c>
      <c r="E6644" s="32" t="inlineStr">
        <is>
          <t>Super Luck / Scrappy / Defiant</t>
        </is>
      </c>
      <c r="F6644" s="32" t="inlineStr">
        <is>
          <t>Differs from upstream baseline</t>
        </is>
      </c>
      <c r="G6644" s="32" t="inlineStr">
        <is>
          <t>species_info/gen_*_families.h</t>
        </is>
      </c>
    </row>
    <row r="6645">
      <c r="A6645" s="77" t="inlineStr">
        <is>
          <t>2026-10-05</t>
        </is>
      </c>
      <c r="B6645" s="77" t="inlineStr">
        <is>
          <t>Pokemon Stats</t>
        </is>
      </c>
      <c r="C6645" s="77" t="inlineStr">
        <is>
          <t>Fearow baseAttack</t>
        </is>
      </c>
      <c r="D6645" s="77" t="n">
        <v>90</v>
      </c>
      <c r="E6645" s="77" t="n">
        <v>110</v>
      </c>
      <c r="F6645" s="77" t="inlineStr">
        <is>
          <t>Differs from upstream baseline</t>
        </is>
      </c>
      <c r="G6645" s="77" t="inlineStr">
        <is>
          <t>species_info/gen_*_families.h</t>
        </is>
      </c>
    </row>
    <row r="6646">
      <c r="A6646" s="32" t="inlineStr">
        <is>
          <t>2026-10-05</t>
        </is>
      </c>
      <c r="B6646" s="32" t="inlineStr">
        <is>
          <t>Pokemon Stats</t>
        </is>
      </c>
      <c r="C6646" s="32" t="inlineStr">
        <is>
          <t>Fearow baseDefense</t>
        </is>
      </c>
      <c r="D6646" s="32" t="n">
        <v>65</v>
      </c>
      <c r="E6646" s="32" t="n">
        <v>75</v>
      </c>
      <c r="F6646" s="32" t="inlineStr">
        <is>
          <t>Differs from upstream baseline</t>
        </is>
      </c>
      <c r="G6646" s="32" t="inlineStr">
        <is>
          <t>species_info/gen_*_families.h</t>
        </is>
      </c>
    </row>
    <row r="6647">
      <c r="A6647" s="77" t="inlineStr">
        <is>
          <t>2026-10-05</t>
        </is>
      </c>
      <c r="B6647" s="77" t="inlineStr">
        <is>
          <t>Pokemon Stats</t>
        </is>
      </c>
      <c r="C6647" s="77" t="inlineStr">
        <is>
          <t>Fearow baseSpAttack</t>
        </is>
      </c>
      <c r="D6647" s="77" t="n">
        <v>61</v>
      </c>
      <c r="E6647" s="77" t="n">
        <v>31</v>
      </c>
      <c r="F6647" s="77" t="inlineStr">
        <is>
          <t>Differs from upstream baseline</t>
        </is>
      </c>
      <c r="G6647" s="77" t="inlineStr">
        <is>
          <t>species_info/gen_*_families.h</t>
        </is>
      </c>
    </row>
    <row r="6648">
      <c r="A6648" s="32" t="inlineStr">
        <is>
          <t>2026-10-05</t>
        </is>
      </c>
      <c r="B6648" s="32" t="inlineStr">
        <is>
          <t>Abilities</t>
        </is>
      </c>
      <c r="C6648" s="32" t="inlineStr">
        <is>
          <t>Fearow abilities</t>
        </is>
      </c>
      <c r="D6648" s="32" t="inlineStr">
        <is>
          <t>Keen Eye / Sniper</t>
        </is>
      </c>
      <c r="E6648" s="32" t="inlineStr">
        <is>
          <t>Sniper / Sniper</t>
        </is>
      </c>
      <c r="F6648" s="32" t="inlineStr">
        <is>
          <t>Differs from upstream baseline</t>
        </is>
      </c>
      <c r="G6648" s="32" t="inlineStr">
        <is>
          <t>species_info/gen_*_families.h</t>
        </is>
      </c>
    </row>
    <row r="6649">
      <c r="A6649" s="77" t="inlineStr">
        <is>
          <t>2026-10-05</t>
        </is>
      </c>
      <c r="B6649" s="77" t="inlineStr">
        <is>
          <t>Abilities</t>
        </is>
      </c>
      <c r="C6649" s="77" t="inlineStr">
        <is>
          <t>Feebas abilities</t>
        </is>
      </c>
      <c r="D6649" s="77" t="inlineStr">
        <is>
          <t>Swift Swim / Oblivious / Adaptability</t>
        </is>
      </c>
      <c r="E6649" s="77" t="inlineStr">
        <is>
          <t>Swift Swim / Adaptability</t>
        </is>
      </c>
      <c r="F6649" s="77" t="inlineStr">
        <is>
          <t>Differs from upstream baseline</t>
        </is>
      </c>
      <c r="G6649" s="77" t="inlineStr">
        <is>
          <t>species_info/gen_*_families.h</t>
        </is>
      </c>
    </row>
    <row r="6650">
      <c r="A6650" s="32" t="inlineStr">
        <is>
          <t>2026-10-05</t>
        </is>
      </c>
      <c r="B6650" s="32" t="inlineStr">
        <is>
          <t>Pokemon Stats</t>
        </is>
      </c>
      <c r="C6650" s="32" t="inlineStr">
        <is>
          <t>Feraligatr baseAttack</t>
        </is>
      </c>
      <c r="D6650" s="32" t="n">
        <v>105</v>
      </c>
      <c r="E6650" s="32" t="n">
        <v>125</v>
      </c>
      <c r="F6650" s="32" t="inlineStr">
        <is>
          <t>Differs from upstream baseline</t>
        </is>
      </c>
      <c r="G6650" s="32" t="inlineStr">
        <is>
          <t>species_info/gen_*_families.h</t>
        </is>
      </c>
    </row>
    <row r="6651">
      <c r="A6651" s="77" t="inlineStr">
        <is>
          <t>2026-10-05</t>
        </is>
      </c>
      <c r="B6651" s="77" t="inlineStr">
        <is>
          <t>Pokemon Stats</t>
        </is>
      </c>
      <c r="C6651" s="77" t="inlineStr">
        <is>
          <t>Feraligatr baseSpAttack</t>
        </is>
      </c>
      <c r="D6651" s="77" t="n">
        <v>79</v>
      </c>
      <c r="E6651" s="77" t="n">
        <v>64</v>
      </c>
      <c r="F6651" s="77" t="inlineStr">
        <is>
          <t>Differs from upstream baseline</t>
        </is>
      </c>
      <c r="G6651" s="77" t="inlineStr">
        <is>
          <t>species_info/gen_*_families.h</t>
        </is>
      </c>
    </row>
    <row r="6652">
      <c r="A6652" s="32" t="inlineStr">
        <is>
          <t>2026-10-05</t>
        </is>
      </c>
      <c r="B6652" s="32" t="inlineStr">
        <is>
          <t>Pokemon Stats</t>
        </is>
      </c>
      <c r="C6652" s="32" t="inlineStr">
        <is>
          <t>Feraligatr baseSpDefense</t>
        </is>
      </c>
      <c r="D6652" s="32" t="n">
        <v>83</v>
      </c>
      <c r="E6652" s="32" t="n">
        <v>85</v>
      </c>
      <c r="F6652" s="32" t="inlineStr">
        <is>
          <t>Differs from upstream baseline</t>
        </is>
      </c>
      <c r="G6652" s="32" t="inlineStr">
        <is>
          <t>species_info/gen_*_families.h</t>
        </is>
      </c>
    </row>
    <row r="6653">
      <c r="A6653" s="77" t="inlineStr">
        <is>
          <t>2026-10-05</t>
        </is>
      </c>
      <c r="B6653" s="77" t="inlineStr">
        <is>
          <t>Pokemon Stats</t>
        </is>
      </c>
      <c r="C6653" s="77" t="inlineStr">
        <is>
          <t>Feraligatr baseSpeed</t>
        </is>
      </c>
      <c r="D6653" s="77" t="n">
        <v>78</v>
      </c>
      <c r="E6653" s="77" t="n">
        <v>81</v>
      </c>
      <c r="F6653" s="77" t="inlineStr">
        <is>
          <t>Differs from upstream baseline</t>
        </is>
      </c>
      <c r="G6653" s="77" t="inlineStr">
        <is>
          <t>species_info/gen_*_families.h</t>
        </is>
      </c>
    </row>
    <row r="6654">
      <c r="A6654" s="32" t="inlineStr">
        <is>
          <t>2026-10-05</t>
        </is>
      </c>
      <c r="B6654" s="32" t="inlineStr">
        <is>
          <t>Abilities</t>
        </is>
      </c>
      <c r="C6654" s="32" t="inlineStr">
        <is>
          <t>Feraligatr abilities</t>
        </is>
      </c>
      <c r="D6654" s="32" t="inlineStr">
        <is>
          <t>Torrent / Sheer Force</t>
        </is>
      </c>
      <c r="E6654" s="32" t="inlineStr">
        <is>
          <t>Intimidate / Battle Armor / Sheer Force</t>
        </is>
      </c>
      <c r="F6654" s="32" t="inlineStr">
        <is>
          <t>Differs from upstream baseline</t>
        </is>
      </c>
      <c r="G6654" s="32" t="inlineStr">
        <is>
          <t>species_info/gen_*_families.h</t>
        </is>
      </c>
    </row>
    <row r="6655">
      <c r="A6655" s="77" t="inlineStr">
        <is>
          <t>2026-10-05</t>
        </is>
      </c>
      <c r="B6655" s="77" t="inlineStr">
        <is>
          <t>Pokemon Stats</t>
        </is>
      </c>
      <c r="C6655" s="77" t="inlineStr">
        <is>
          <t>Ferrothorn baseAttack</t>
        </is>
      </c>
      <c r="D6655" s="77" t="n">
        <v>94</v>
      </c>
      <c r="E6655" s="77" t="n">
        <v>118</v>
      </c>
      <c r="F6655" s="77" t="inlineStr">
        <is>
          <t>Differs from upstream baseline</t>
        </is>
      </c>
      <c r="G6655" s="77" t="inlineStr">
        <is>
          <t>species_info/gen_*_families.h</t>
        </is>
      </c>
    </row>
    <row r="6656">
      <c r="A6656" s="32" t="inlineStr">
        <is>
          <t>2026-10-05</t>
        </is>
      </c>
      <c r="B6656" s="32" t="inlineStr">
        <is>
          <t>Pokemon Stats</t>
        </is>
      </c>
      <c r="C6656" s="32" t="inlineStr">
        <is>
          <t>Ferrothorn baseSpAttack</t>
        </is>
      </c>
      <c r="D6656" s="32" t="n">
        <v>54</v>
      </c>
      <c r="E6656" s="32" t="n">
        <v>30</v>
      </c>
      <c r="F6656" s="32" t="inlineStr">
        <is>
          <t>Differs from upstream baseline</t>
        </is>
      </c>
      <c r="G6656" s="32" t="inlineStr">
        <is>
          <t>species_info/gen_*_families.h</t>
        </is>
      </c>
    </row>
    <row r="6657">
      <c r="A6657" s="77" t="inlineStr">
        <is>
          <t>2026-10-05</t>
        </is>
      </c>
      <c r="B6657" s="77" t="inlineStr">
        <is>
          <t>Abilities</t>
        </is>
      </c>
      <c r="C6657" s="77" t="inlineStr">
        <is>
          <t>Finneon abilities</t>
        </is>
      </c>
      <c r="D6657" s="77" t="inlineStr">
        <is>
          <t>Swift Swim / Storm Drain / Water Veil</t>
        </is>
      </c>
      <c r="E6657" s="77" t="inlineStr">
        <is>
          <t>Swift Swim / Chlorophyll / Water Veil</t>
        </is>
      </c>
      <c r="F6657" s="77" t="inlineStr">
        <is>
          <t>Differs from upstream baseline</t>
        </is>
      </c>
      <c r="G6657" s="77" t="inlineStr">
        <is>
          <t>species_info/gen_*_families.h</t>
        </is>
      </c>
    </row>
    <row r="6658">
      <c r="A6658" s="32" t="inlineStr">
        <is>
          <t>2026-10-05</t>
        </is>
      </c>
      <c r="B6658" s="32" t="inlineStr">
        <is>
          <t>Abilities</t>
        </is>
      </c>
      <c r="C6658" s="32" t="inlineStr">
        <is>
          <t>Flareon abilities</t>
        </is>
      </c>
      <c r="D6658" s="32" t="inlineStr">
        <is>
          <t>Flash Fire / Flash Fire / Guts</t>
        </is>
      </c>
      <c r="E6658" s="32" t="inlineStr">
        <is>
          <t>Adaptability / Adaptability / Guts</t>
        </is>
      </c>
      <c r="F6658" s="32" t="inlineStr">
        <is>
          <t>Differs from upstream baseline</t>
        </is>
      </c>
      <c r="G6658" s="32" t="inlineStr">
        <is>
          <t>species_info/gen_*_families.h</t>
        </is>
      </c>
    </row>
    <row r="6659">
      <c r="A6659" s="77" t="inlineStr">
        <is>
          <t>2026-10-05</t>
        </is>
      </c>
      <c r="B6659" s="77" t="inlineStr">
        <is>
          <t>Pokemon Stats</t>
        </is>
      </c>
      <c r="C6659" s="77" t="inlineStr">
        <is>
          <t>None baseAttack</t>
        </is>
      </c>
      <c r="D6659" s="77" t="n">
        <v>65</v>
      </c>
      <c r="E6659" s="77" t="n">
        <v>30</v>
      </c>
      <c r="F6659" s="77" t="inlineStr">
        <is>
          <t>Differs from upstream baseline</t>
        </is>
      </c>
      <c r="G6659" s="77" t="inlineStr">
        <is>
          <t>species_info/gen_*_families.h</t>
        </is>
      </c>
    </row>
    <row r="6660">
      <c r="A6660" s="32" t="inlineStr">
        <is>
          <t>2026-10-05</t>
        </is>
      </c>
      <c r="B6660" s="32" t="inlineStr">
        <is>
          <t>Pokemon Stats</t>
        </is>
      </c>
      <c r="C6660" s="32" t="inlineStr">
        <is>
          <t>None baseSpAttack</t>
        </is>
      </c>
      <c r="D6660" s="32" t="n">
        <v>125</v>
      </c>
      <c r="E6660" s="32" t="n">
        <v>144</v>
      </c>
      <c r="F6660" s="32" t="inlineStr">
        <is>
          <t>Differs from upstream baseline</t>
        </is>
      </c>
      <c r="G6660" s="32" t="inlineStr">
        <is>
          <t>species_info/gen_*_families.h</t>
        </is>
      </c>
    </row>
    <row r="6661">
      <c r="A6661" s="77" t="inlineStr">
        <is>
          <t>2026-10-05</t>
        </is>
      </c>
      <c r="B6661" s="77" t="inlineStr">
        <is>
          <t>Pokemon Stats</t>
        </is>
      </c>
      <c r="C6661" s="77" t="inlineStr">
        <is>
          <t>None baseSpeed</t>
        </is>
      </c>
      <c r="D6661" s="77" t="n">
        <v>92</v>
      </c>
      <c r="E6661" s="77" t="n">
        <v>108</v>
      </c>
      <c r="F6661" s="77" t="inlineStr">
        <is>
          <t>Differs from upstream baseline</t>
        </is>
      </c>
      <c r="G6661" s="77" t="inlineStr">
        <is>
          <t>species_info/gen_*_families.h</t>
        </is>
      </c>
    </row>
    <row r="6662">
      <c r="A6662" s="32" t="inlineStr">
        <is>
          <t>2026-10-05</t>
        </is>
      </c>
      <c r="B6662" s="32" t="inlineStr">
        <is>
          <t>Pokemon Stats</t>
        </is>
      </c>
      <c r="C6662" s="32" t="inlineStr">
        <is>
          <t>Flygon baseSpAttack</t>
        </is>
      </c>
      <c r="D6662" s="32" t="n">
        <v>80</v>
      </c>
      <c r="E6662" s="32" t="n">
        <v>110</v>
      </c>
      <c r="F6662" s="32" t="inlineStr">
        <is>
          <t>Differs from upstream baseline</t>
        </is>
      </c>
      <c r="G6662" s="32" t="inlineStr">
        <is>
          <t>species_info/gen_*_families.h</t>
        </is>
      </c>
    </row>
    <row r="6663">
      <c r="A6663" s="77" t="inlineStr">
        <is>
          <t>2026-10-05</t>
        </is>
      </c>
      <c r="B6663" s="77" t="inlineStr">
        <is>
          <t>Pokemon Stats</t>
        </is>
      </c>
      <c r="C6663" s="77" t="inlineStr">
        <is>
          <t>Foongus baseDefense</t>
        </is>
      </c>
      <c r="D6663" s="77" t="n">
        <v>45</v>
      </c>
      <c r="E6663" s="77" t="n">
        <v>46</v>
      </c>
      <c r="F6663" s="77" t="inlineStr">
        <is>
          <t>Differs from upstream baseline</t>
        </is>
      </c>
      <c r="G6663" s="77" t="inlineStr">
        <is>
          <t>species_info/gen_*_families.h</t>
        </is>
      </c>
    </row>
    <row r="6664">
      <c r="A6664" s="32" t="inlineStr">
        <is>
          <t>2026-10-05</t>
        </is>
      </c>
      <c r="B6664" s="32" t="inlineStr">
        <is>
          <t>Pokemon Stats</t>
        </is>
      </c>
      <c r="C6664" s="32" t="inlineStr">
        <is>
          <t>Foongus baseSpeed</t>
        </is>
      </c>
      <c r="D6664" s="32" t="n">
        <v>15</v>
      </c>
      <c r="E6664" s="32" t="n">
        <v>25</v>
      </c>
      <c r="F6664" s="32" t="inlineStr">
        <is>
          <t>Differs from upstream baseline</t>
        </is>
      </c>
      <c r="G6664" s="32" t="inlineStr">
        <is>
          <t>species_info/gen_*_families.h</t>
        </is>
      </c>
    </row>
    <row r="6665">
      <c r="A6665" s="77" t="inlineStr">
        <is>
          <t>2026-10-05</t>
        </is>
      </c>
      <c r="B6665" s="77" t="inlineStr">
        <is>
          <t>Pokemon Stats</t>
        </is>
      </c>
      <c r="C6665" s="77" t="inlineStr">
        <is>
          <t>Forretress baseSpDefense</t>
        </is>
      </c>
      <c r="D6665" s="77" t="n">
        <v>60</v>
      </c>
      <c r="E6665" s="77" t="n">
        <v>90</v>
      </c>
      <c r="F6665" s="77" t="inlineStr">
        <is>
          <t>Differs from upstream baseline</t>
        </is>
      </c>
      <c r="G6665" s="77" t="inlineStr">
        <is>
          <t>species_info/gen_*_families.h</t>
        </is>
      </c>
    </row>
    <row r="6666">
      <c r="A6666" s="32" t="inlineStr">
        <is>
          <t>2026-10-05</t>
        </is>
      </c>
      <c r="B6666" s="32" t="inlineStr">
        <is>
          <t>Abilities</t>
        </is>
      </c>
      <c r="C6666" s="32" t="inlineStr">
        <is>
          <t>Forretress abilities</t>
        </is>
      </c>
      <c r="D6666" s="32" t="inlineStr">
        <is>
          <t>Sturdy / Overcoat</t>
        </is>
      </c>
      <c r="E6666" s="32" t="inlineStr">
        <is>
          <t>Heatproof / Overcoat</t>
        </is>
      </c>
      <c r="F6666" s="32" t="inlineStr">
        <is>
          <t>Differs from upstream baseline</t>
        </is>
      </c>
      <c r="G6666" s="32" t="inlineStr">
        <is>
          <t>species_info/gen_*_families.h</t>
        </is>
      </c>
    </row>
    <row r="6667">
      <c r="A6667" s="77" t="inlineStr">
        <is>
          <t>2026-10-05</t>
        </is>
      </c>
      <c r="B6667" s="77" t="inlineStr">
        <is>
          <t>Pokemon Stats</t>
        </is>
      </c>
      <c r="C6667" s="77" t="inlineStr">
        <is>
          <t>Fraxure baseAttack</t>
        </is>
      </c>
      <c r="D6667" s="77" t="n">
        <v>117</v>
      </c>
      <c r="E6667" s="77" t="n">
        <v>123</v>
      </c>
      <c r="F6667" s="77" t="inlineStr">
        <is>
          <t>Differs from upstream baseline</t>
        </is>
      </c>
      <c r="G6667" s="77" t="inlineStr">
        <is>
          <t>species_info/gen_*_families.h</t>
        </is>
      </c>
    </row>
    <row r="6668">
      <c r="A6668" s="32" t="inlineStr">
        <is>
          <t>2026-10-05</t>
        </is>
      </c>
      <c r="B6668" s="32" t="inlineStr">
        <is>
          <t>Pokemon Stats</t>
        </is>
      </c>
      <c r="C6668" s="32" t="inlineStr">
        <is>
          <t>Fraxure baseSpAttack</t>
        </is>
      </c>
      <c r="D6668" s="32" t="n">
        <v>40</v>
      </c>
      <c r="E6668" s="32" t="n">
        <v>30</v>
      </c>
      <c r="F6668" s="32" t="inlineStr">
        <is>
          <t>Differs from upstream baseline</t>
        </is>
      </c>
      <c r="G6668" s="32" t="inlineStr">
        <is>
          <t>species_info/gen_*_families.h</t>
        </is>
      </c>
    </row>
    <row r="6669">
      <c r="A6669" s="77" t="inlineStr">
        <is>
          <t>2026-10-05</t>
        </is>
      </c>
      <c r="B6669" s="77" t="inlineStr">
        <is>
          <t>Pokemon Stats</t>
        </is>
      </c>
      <c r="C6669" s="77" t="inlineStr">
        <is>
          <t>Fraxure baseSpeed</t>
        </is>
      </c>
      <c r="D6669" s="77" t="n">
        <v>67</v>
      </c>
      <c r="E6669" s="77" t="n">
        <v>71</v>
      </c>
      <c r="F6669" s="77" t="inlineStr">
        <is>
          <t>Differs from upstream baseline</t>
        </is>
      </c>
      <c r="G6669" s="77" t="inlineStr">
        <is>
          <t>species_info/gen_*_families.h</t>
        </is>
      </c>
    </row>
    <row r="6670">
      <c r="A6670" s="32" t="inlineStr">
        <is>
          <t>2026-10-05</t>
        </is>
      </c>
      <c r="B6670" s="32" t="inlineStr">
        <is>
          <t>Pokemon Stats</t>
        </is>
      </c>
      <c r="C6670" s="32" t="inlineStr">
        <is>
          <t>Frillish baseAttack</t>
        </is>
      </c>
      <c r="D6670" s="32" t="n">
        <v>40</v>
      </c>
      <c r="E6670" s="32" t="n">
        <v>30</v>
      </c>
      <c r="F6670" s="32" t="inlineStr">
        <is>
          <t>Differs from upstream baseline</t>
        </is>
      </c>
      <c r="G6670" s="32" t="inlineStr">
        <is>
          <t>species_info/gen_*_families.h</t>
        </is>
      </c>
    </row>
    <row r="6671">
      <c r="A6671" s="77" t="inlineStr">
        <is>
          <t>2026-10-05</t>
        </is>
      </c>
      <c r="B6671" s="77" t="inlineStr">
        <is>
          <t>Pokemon Stats</t>
        </is>
      </c>
      <c r="C6671" s="77" t="inlineStr">
        <is>
          <t>Frillish baseSpAttack</t>
        </is>
      </c>
      <c r="D6671" s="77" t="n">
        <v>65</v>
      </c>
      <c r="E6671" s="77" t="n">
        <v>75</v>
      </c>
      <c r="F6671" s="77" t="inlineStr">
        <is>
          <t>Differs from upstream baseline</t>
        </is>
      </c>
      <c r="G6671" s="77" t="inlineStr">
        <is>
          <t>species_info/gen_*_families.h</t>
        </is>
      </c>
    </row>
    <row r="6672">
      <c r="A6672" s="32" t="inlineStr">
        <is>
          <t>2026-10-05</t>
        </is>
      </c>
      <c r="B6672" s="32" t="inlineStr">
        <is>
          <t>Pokemon Stats</t>
        </is>
      </c>
      <c r="C6672" s="32" t="inlineStr">
        <is>
          <t>Froslass baseHP</t>
        </is>
      </c>
      <c r="D6672" s="32" t="n">
        <v>70</v>
      </c>
      <c r="E6672" s="32" t="n">
        <v>80</v>
      </c>
      <c r="F6672" s="32" t="inlineStr">
        <is>
          <t>Differs from upstream baseline</t>
        </is>
      </c>
      <c r="G6672" s="32" t="inlineStr">
        <is>
          <t>species_info/gen_*_families.h</t>
        </is>
      </c>
    </row>
    <row r="6673">
      <c r="A6673" s="77" t="inlineStr">
        <is>
          <t>2026-10-05</t>
        </is>
      </c>
      <c r="B6673" s="77" t="inlineStr">
        <is>
          <t>Pokemon Stats</t>
        </is>
      </c>
      <c r="C6673" s="77" t="inlineStr">
        <is>
          <t>Froslass baseSpAttack</t>
        </is>
      </c>
      <c r="D6673" s="77" t="n">
        <v>80</v>
      </c>
      <c r="E6673" s="77" t="n">
        <v>110</v>
      </c>
      <c r="F6673" s="77" t="inlineStr">
        <is>
          <t>Differs from upstream baseline</t>
        </is>
      </c>
      <c r="G6673" s="77" t="inlineStr">
        <is>
          <t>species_info/gen_*_families.h</t>
        </is>
      </c>
    </row>
    <row r="6674">
      <c r="A6674" s="32" t="inlineStr">
        <is>
          <t>2026-10-05</t>
        </is>
      </c>
      <c r="B6674" s="32" t="inlineStr">
        <is>
          <t>Abilities</t>
        </is>
      </c>
      <c r="C6674" s="32" t="inlineStr">
        <is>
          <t>Froslass abilities</t>
        </is>
      </c>
      <c r="D6674" s="32" t="inlineStr">
        <is>
          <t>Snow Cloak / Cursed Body</t>
        </is>
      </c>
      <c r="E6674" s="32" t="inlineStr">
        <is>
          <t>Snow Cloak / Snow Cloak / Cursed Body</t>
        </is>
      </c>
      <c r="F6674" s="32" t="inlineStr">
        <is>
          <t>Differs from upstream baseline</t>
        </is>
      </c>
      <c r="G6674" s="32" t="inlineStr">
        <is>
          <t>species_info/gen_*_families.h</t>
        </is>
      </c>
    </row>
    <row r="6675">
      <c r="A6675" s="77" t="inlineStr">
        <is>
          <t>2026-10-05</t>
        </is>
      </c>
      <c r="B6675" s="77" t="inlineStr">
        <is>
          <t>Pokemon Stats</t>
        </is>
      </c>
      <c r="C6675" s="77" t="inlineStr">
        <is>
          <t>Furret baseAttack</t>
        </is>
      </c>
      <c r="D6675" s="77" t="n">
        <v>76</v>
      </c>
      <c r="E6675" s="77" t="n">
        <v>86</v>
      </c>
      <c r="F6675" s="77" t="inlineStr">
        <is>
          <t>Differs from upstream baseline</t>
        </is>
      </c>
      <c r="G6675" s="77" t="inlineStr">
        <is>
          <t>species_info/gen_*_families.h</t>
        </is>
      </c>
    </row>
    <row r="6676">
      <c r="A6676" s="32" t="inlineStr">
        <is>
          <t>2026-10-05</t>
        </is>
      </c>
      <c r="B6676" s="32" t="inlineStr">
        <is>
          <t>Abilities</t>
        </is>
      </c>
      <c r="C6676" s="32" t="inlineStr">
        <is>
          <t>Furret abilities</t>
        </is>
      </c>
      <c r="D6676" s="32" t="inlineStr">
        <is>
          <t>Run Away / Keen Eye / Frisk</t>
        </is>
      </c>
      <c r="E6676" s="32" t="inlineStr">
        <is>
          <t>Adaptability / Adaptability / Frisk</t>
        </is>
      </c>
      <c r="F6676" s="32" t="inlineStr">
        <is>
          <t>Differs from upstream baseline</t>
        </is>
      </c>
      <c r="G6676" s="32" t="inlineStr">
        <is>
          <t>species_info/gen_*_families.h</t>
        </is>
      </c>
    </row>
    <row r="6677">
      <c r="A6677" s="77" t="inlineStr">
        <is>
          <t>2026-10-05</t>
        </is>
      </c>
      <c r="B6677" s="77" t="inlineStr">
        <is>
          <t>Abilities</t>
        </is>
      </c>
      <c r="C6677" s="77" t="inlineStr">
        <is>
          <t>Gabite abilities</t>
        </is>
      </c>
      <c r="D6677" s="77" t="inlineStr">
        <is>
          <t>Sand Veil / Rough Skin</t>
        </is>
      </c>
      <c r="E6677" s="77" t="inlineStr">
        <is>
          <t>Sand Veil / Shed Skin / Rough Skin</t>
        </is>
      </c>
      <c r="F6677" s="77" t="inlineStr">
        <is>
          <t>Differs from upstream baseline</t>
        </is>
      </c>
      <c r="G6677" s="77" t="inlineStr">
        <is>
          <t>species_info/gen_*_families.h</t>
        </is>
      </c>
    </row>
    <row r="6678">
      <c r="A6678" s="32" t="inlineStr">
        <is>
          <t>2026-10-05</t>
        </is>
      </c>
      <c r="B6678" s="32" t="inlineStr">
        <is>
          <t>Abilities</t>
        </is>
      </c>
      <c r="C6678" s="32" t="inlineStr">
        <is>
          <t>Gallade abilities</t>
        </is>
      </c>
      <c r="D6678" s="32" t="inlineStr">
        <is>
          <t>Steadfast / Sharpness / Justified</t>
        </is>
      </c>
      <c r="E6678" s="32" t="inlineStr">
        <is>
          <t>Hyper Cutter / Steadfast / Justified</t>
        </is>
      </c>
      <c r="F6678" s="32" t="inlineStr">
        <is>
          <t>Differs from upstream baseline</t>
        </is>
      </c>
      <c r="G6678" s="32" t="inlineStr">
        <is>
          <t>species_info/gen_*_families.h</t>
        </is>
      </c>
    </row>
    <row r="6679">
      <c r="A6679" s="77" t="inlineStr">
        <is>
          <t>2026-10-05</t>
        </is>
      </c>
      <c r="B6679" s="77" t="inlineStr">
        <is>
          <t>Pokemon Stats</t>
        </is>
      </c>
      <c r="C6679" s="77" t="inlineStr">
        <is>
          <t>Galvantula baseSpAttack</t>
        </is>
      </c>
      <c r="D6679" s="77" t="n">
        <v>97</v>
      </c>
      <c r="E6679" s="77" t="n">
        <v>107</v>
      </c>
      <c r="F6679" s="77" t="inlineStr">
        <is>
          <t>Differs from upstream baseline</t>
        </is>
      </c>
      <c r="G6679" s="77" t="inlineStr">
        <is>
          <t>species_info/gen_*_families.h</t>
        </is>
      </c>
    </row>
    <row r="6680">
      <c r="A6680" s="32" t="inlineStr">
        <is>
          <t>2026-10-05</t>
        </is>
      </c>
      <c r="B6680" s="32" t="inlineStr">
        <is>
          <t>Pokemon Stats</t>
        </is>
      </c>
      <c r="C6680" s="32" t="inlineStr">
        <is>
          <t>Garbodor baseHP</t>
        </is>
      </c>
      <c r="D6680" s="32" t="n">
        <v>80</v>
      </c>
      <c r="E6680" s="32" t="n">
        <v>90</v>
      </c>
      <c r="F6680" s="32" t="inlineStr">
        <is>
          <t>Differs from upstream baseline</t>
        </is>
      </c>
      <c r="G6680" s="32" t="inlineStr">
        <is>
          <t>species_info/gen_*_families.h</t>
        </is>
      </c>
    </row>
    <row r="6681">
      <c r="A6681" s="77" t="inlineStr">
        <is>
          <t>2026-10-05</t>
        </is>
      </c>
      <c r="B6681" s="77" t="inlineStr">
        <is>
          <t>Pokemon Stats</t>
        </is>
      </c>
      <c r="C6681" s="77" t="inlineStr">
        <is>
          <t>Garbodor baseAttack</t>
        </is>
      </c>
      <c r="D6681" s="77" t="n">
        <v>95</v>
      </c>
      <c r="E6681" s="77" t="n">
        <v>105</v>
      </c>
      <c r="F6681" s="77" t="inlineStr">
        <is>
          <t>Differs from upstream baseline</t>
        </is>
      </c>
      <c r="G6681" s="77" t="inlineStr">
        <is>
          <t>species_info/gen_*_families.h</t>
        </is>
      </c>
    </row>
    <row r="6682">
      <c r="A6682" s="32" t="inlineStr">
        <is>
          <t>2026-10-05</t>
        </is>
      </c>
      <c r="B6682" s="32" t="inlineStr">
        <is>
          <t>Pokemon Stats</t>
        </is>
      </c>
      <c r="C6682" s="32" t="inlineStr">
        <is>
          <t>Garchomp baseSpAttack</t>
        </is>
      </c>
      <c r="D6682" s="32" t="n">
        <v>80</v>
      </c>
      <c r="E6682" s="32" t="n">
        <v>85</v>
      </c>
      <c r="F6682" s="32" t="inlineStr">
        <is>
          <t>Differs from upstream baseline</t>
        </is>
      </c>
      <c r="G6682" s="32" t="inlineStr">
        <is>
          <t>species_info/gen_*_families.h</t>
        </is>
      </c>
    </row>
    <row r="6683">
      <c r="A6683" s="77" t="inlineStr">
        <is>
          <t>2026-10-05</t>
        </is>
      </c>
      <c r="B6683" s="77" t="inlineStr">
        <is>
          <t>Abilities</t>
        </is>
      </c>
      <c r="C6683" s="77" t="inlineStr">
        <is>
          <t>Garchomp abilities</t>
        </is>
      </c>
      <c r="D6683" s="77" t="inlineStr">
        <is>
          <t>Sand Veil / Rough Skin</t>
        </is>
      </c>
      <c r="E6683" s="77" t="inlineStr">
        <is>
          <t>Sand Veil / Rough Skin / Rough Skin</t>
        </is>
      </c>
      <c r="F6683" s="77" t="inlineStr">
        <is>
          <t>Differs from upstream baseline</t>
        </is>
      </c>
      <c r="G6683" s="77" t="inlineStr">
        <is>
          <t>species_info/gen_*_families.h</t>
        </is>
      </c>
    </row>
    <row r="6684">
      <c r="A6684" s="32" t="inlineStr">
        <is>
          <t>2026-10-05</t>
        </is>
      </c>
      <c r="B6684" s="32" t="inlineStr">
        <is>
          <t>Pokemon Stats</t>
        </is>
      </c>
      <c r="C6684" s="32" t="inlineStr">
        <is>
          <t>Garchomp baseSpAttack</t>
        </is>
      </c>
      <c r="D6684" s="32" t="n">
        <v>120</v>
      </c>
      <c r="E6684" s="32" t="n">
        <v>125</v>
      </c>
      <c r="F6684" s="32" t="inlineStr">
        <is>
          <t>Differs from upstream baseline</t>
        </is>
      </c>
      <c r="G6684" s="32" t="inlineStr">
        <is>
          <t>species_info/gen_*_families.h</t>
        </is>
      </c>
    </row>
    <row r="6685">
      <c r="A6685" s="77" t="inlineStr">
        <is>
          <t>2026-10-05</t>
        </is>
      </c>
      <c r="B6685" s="77" t="inlineStr">
        <is>
          <t>Pokemon Stats</t>
        </is>
      </c>
      <c r="C6685" s="77" t="inlineStr">
        <is>
          <t>Gardevoir baseSpAttack</t>
        </is>
      </c>
      <c r="D6685" s="77" t="n">
        <v>125</v>
      </c>
      <c r="E6685" s="77" t="n">
        <v>135</v>
      </c>
      <c r="F6685" s="77" t="inlineStr">
        <is>
          <t>Differs from upstream baseline</t>
        </is>
      </c>
      <c r="G6685" s="77" t="inlineStr">
        <is>
          <t>species_info/gen_*_families.h</t>
        </is>
      </c>
    </row>
    <row r="6686">
      <c r="A6686" s="32" t="inlineStr">
        <is>
          <t>2026-10-05</t>
        </is>
      </c>
      <c r="B6686" s="32" t="inlineStr">
        <is>
          <t>Abilities</t>
        </is>
      </c>
      <c r="C6686" s="32" t="inlineStr">
        <is>
          <t>Gardevoir abilities</t>
        </is>
      </c>
      <c r="D6686" s="32" t="inlineStr">
        <is>
          <t>Synchronize / Trace / Telepathy</t>
        </is>
      </c>
      <c r="E6686" s="32" t="inlineStr">
        <is>
          <t>Magic Guard / Trace / Telepathy</t>
        </is>
      </c>
      <c r="F6686" s="32" t="inlineStr">
        <is>
          <t>Differs from upstream baseline</t>
        </is>
      </c>
      <c r="G6686" s="32" t="inlineStr">
        <is>
          <t>species_info/gen_*_families.h</t>
        </is>
      </c>
    </row>
    <row r="6687">
      <c r="A6687" s="77" t="inlineStr">
        <is>
          <t>2026-10-05</t>
        </is>
      </c>
      <c r="B6687" s="77" t="inlineStr">
        <is>
          <t>Pokemon Stats</t>
        </is>
      </c>
      <c r="C6687" s="77" t="inlineStr">
        <is>
          <t>Gardevoir baseSpAttack</t>
        </is>
      </c>
      <c r="D6687" s="77" t="n">
        <v>165</v>
      </c>
      <c r="E6687" s="77" t="n">
        <v>175</v>
      </c>
      <c r="F6687" s="77" t="inlineStr">
        <is>
          <t>Differs from upstream baseline</t>
        </is>
      </c>
      <c r="G6687" s="77" t="inlineStr">
        <is>
          <t>species_info/gen_*_families.h</t>
        </is>
      </c>
    </row>
    <row r="6688">
      <c r="A6688" s="32" t="inlineStr">
        <is>
          <t>2026-10-05</t>
        </is>
      </c>
      <c r="B6688" s="32" t="inlineStr">
        <is>
          <t>Abilities</t>
        </is>
      </c>
      <c r="C6688" s="32" t="inlineStr">
        <is>
          <t>Gastrodon abilities</t>
        </is>
      </c>
      <c r="D6688" s="32" t="inlineStr">
        <is>
          <t>Sticky Hold / Storm Drain / Sand Force</t>
        </is>
      </c>
      <c r="E6688" s="32" t="inlineStr">
        <is>
          <t>Dry Skin / Dry Skin / Sand Force</t>
        </is>
      </c>
      <c r="F6688" s="32" t="inlineStr">
        <is>
          <t>Differs from upstream baseline</t>
        </is>
      </c>
      <c r="G6688" s="32" t="inlineStr">
        <is>
          <t>species_info/gen_*_families.h</t>
        </is>
      </c>
    </row>
    <row r="6689">
      <c r="A6689" s="77" t="inlineStr">
        <is>
          <t>2026-10-05</t>
        </is>
      </c>
      <c r="B6689" s="77" t="inlineStr">
        <is>
          <t>Pokemon Stats</t>
        </is>
      </c>
      <c r="C6689" s="77" t="inlineStr">
        <is>
          <t>Geodude baseHP</t>
        </is>
      </c>
      <c r="D6689" s="77" t="n">
        <v>40</v>
      </c>
      <c r="E6689" s="77" t="n">
        <v>55</v>
      </c>
      <c r="F6689" s="77" t="inlineStr">
        <is>
          <t>Differs from upstream baseline</t>
        </is>
      </c>
      <c r="G6689" s="77" t="inlineStr">
        <is>
          <t>species_info/gen_*_families.h</t>
        </is>
      </c>
    </row>
    <row r="6690">
      <c r="A6690" s="32" t="inlineStr">
        <is>
          <t>2026-10-05</t>
        </is>
      </c>
      <c r="B6690" s="32" t="inlineStr">
        <is>
          <t>Pokemon Stats</t>
        </is>
      </c>
      <c r="C6690" s="32" t="inlineStr">
        <is>
          <t>Geodude baseDefense</t>
        </is>
      </c>
      <c r="D6690" s="32" t="n">
        <v>100</v>
      </c>
      <c r="E6690" s="32" t="n">
        <v>110</v>
      </c>
      <c r="F6690" s="32" t="inlineStr">
        <is>
          <t>Differs from upstream baseline</t>
        </is>
      </c>
      <c r="G6690" s="32" t="inlineStr">
        <is>
          <t>species_info/gen_*_families.h</t>
        </is>
      </c>
    </row>
    <row r="6691">
      <c r="A6691" s="77" t="inlineStr">
        <is>
          <t>2026-10-05</t>
        </is>
      </c>
      <c r="B6691" s="77" t="inlineStr">
        <is>
          <t>Abilities</t>
        </is>
      </c>
      <c r="C6691" s="77" t="inlineStr">
        <is>
          <t>Geodude abilities</t>
        </is>
      </c>
      <c r="D6691" s="77" t="inlineStr">
        <is>
          <t>Rock Head / Sturdy / Sand Veil</t>
        </is>
      </c>
      <c r="E6691" s="77" t="inlineStr">
        <is>
          <t>Rock Head / Rough Skin / Sand Veil</t>
        </is>
      </c>
      <c r="F6691" s="77" t="inlineStr">
        <is>
          <t>Differs from upstream baseline</t>
        </is>
      </c>
      <c r="G6691" s="77" t="inlineStr">
        <is>
          <t>species_info/gen_*_families.h</t>
        </is>
      </c>
    </row>
    <row r="6692">
      <c r="A6692" s="32" t="inlineStr">
        <is>
          <t>2026-10-05</t>
        </is>
      </c>
      <c r="B6692" s="32" t="inlineStr">
        <is>
          <t>Abilities</t>
        </is>
      </c>
      <c r="C6692" s="32" t="inlineStr">
        <is>
          <t>Geodude abilities</t>
        </is>
      </c>
      <c r="D6692" s="32" t="inlineStr">
        <is>
          <t>Magnet Pull / Sturdy / Galvanize</t>
        </is>
      </c>
      <c r="E6692" s="32" t="inlineStr">
        <is>
          <t>Rock Head / Rough Skin / Galvanize</t>
        </is>
      </c>
      <c r="F6692" s="32" t="inlineStr">
        <is>
          <t>Differs from upstream baseline</t>
        </is>
      </c>
      <c r="G6692" s="32" t="inlineStr">
        <is>
          <t>species_info/gen_*_families.h</t>
        </is>
      </c>
    </row>
    <row r="6693">
      <c r="A6693" s="77" t="inlineStr">
        <is>
          <t>2026-10-05</t>
        </is>
      </c>
      <c r="B6693" s="77" t="inlineStr">
        <is>
          <t>Abilities</t>
        </is>
      </c>
      <c r="C6693" s="77" t="inlineStr">
        <is>
          <t>Gible abilities</t>
        </is>
      </c>
      <c r="D6693" s="77" t="inlineStr">
        <is>
          <t>Sand Veil / Rough Skin</t>
        </is>
      </c>
      <c r="E6693" s="77" t="inlineStr">
        <is>
          <t>Sand Veil / Rough Skin / Rough Skin</t>
        </is>
      </c>
      <c r="F6693" s="77" t="inlineStr">
        <is>
          <t>Differs from upstream baseline</t>
        </is>
      </c>
      <c r="G6693" s="77" t="inlineStr">
        <is>
          <t>species_info/gen_*_families.h</t>
        </is>
      </c>
    </row>
    <row r="6694">
      <c r="A6694" s="32" t="inlineStr">
        <is>
          <t>2026-10-05</t>
        </is>
      </c>
      <c r="B6694" s="32" t="inlineStr">
        <is>
          <t>Pokemon Stats</t>
        </is>
      </c>
      <c r="C6694" s="32" t="inlineStr">
        <is>
          <t>Gigalith baseHP</t>
        </is>
      </c>
      <c r="D6694" s="32" t="n">
        <v>85</v>
      </c>
      <c r="E6694" s="32" t="n">
        <v>100</v>
      </c>
      <c r="F6694" s="32" t="inlineStr">
        <is>
          <t>Differs from upstream baseline</t>
        </is>
      </c>
      <c r="G6694" s="32" t="inlineStr">
        <is>
          <t>species_info/gen_*_families.h</t>
        </is>
      </c>
    </row>
    <row r="6695">
      <c r="A6695" s="77" t="inlineStr">
        <is>
          <t>2026-10-05</t>
        </is>
      </c>
      <c r="B6695" s="77" t="inlineStr">
        <is>
          <t>Pokemon Stats</t>
        </is>
      </c>
      <c r="C6695" s="77" t="inlineStr">
        <is>
          <t>Gigalith baseAttack</t>
        </is>
      </c>
      <c r="D6695" s="77" t="n">
        <v>135</v>
      </c>
      <c r="E6695" s="77" t="n">
        <v>165</v>
      </c>
      <c r="F6695" s="77" t="inlineStr">
        <is>
          <t>Differs from upstream baseline</t>
        </is>
      </c>
      <c r="G6695" s="77" t="inlineStr">
        <is>
          <t>species_info/gen_*_families.h</t>
        </is>
      </c>
    </row>
    <row r="6696">
      <c r="A6696" s="32" t="inlineStr">
        <is>
          <t>2026-10-05</t>
        </is>
      </c>
      <c r="B6696" s="32" t="inlineStr">
        <is>
          <t>Pokemon Stats</t>
        </is>
      </c>
      <c r="C6696" s="32" t="inlineStr">
        <is>
          <t>Gigalith baseSpAttack</t>
        </is>
      </c>
      <c r="D6696" s="32" t="n">
        <v>60</v>
      </c>
      <c r="E6696" s="32" t="n">
        <v>30</v>
      </c>
      <c r="F6696" s="32" t="inlineStr">
        <is>
          <t>Differs from upstream baseline</t>
        </is>
      </c>
      <c r="G6696" s="32" t="inlineStr">
        <is>
          <t>species_info/gen_*_families.h</t>
        </is>
      </c>
    </row>
    <row r="6697">
      <c r="A6697" s="77" t="inlineStr">
        <is>
          <t>2026-10-05</t>
        </is>
      </c>
      <c r="B6697" s="77" t="inlineStr">
        <is>
          <t>Pokemon Stats</t>
        </is>
      </c>
      <c r="C6697" s="77" t="inlineStr">
        <is>
          <t>Gigalith baseSpDefense</t>
        </is>
      </c>
      <c r="D6697" s="77" t="n">
        <v>80</v>
      </c>
      <c r="E6697" s="77" t="n">
        <v>90</v>
      </c>
      <c r="F6697" s="77" t="inlineStr">
        <is>
          <t>Differs from upstream baseline</t>
        </is>
      </c>
      <c r="G6697" s="77" t="inlineStr">
        <is>
          <t>species_info/gen_*_families.h</t>
        </is>
      </c>
    </row>
    <row r="6698">
      <c r="A6698" s="32" t="inlineStr">
        <is>
          <t>2026-10-05</t>
        </is>
      </c>
      <c r="B6698" s="32" t="inlineStr">
        <is>
          <t>Pokemon Stats</t>
        </is>
      </c>
      <c r="C6698" s="32" t="inlineStr">
        <is>
          <t>Gigalith baseSpeed</t>
        </is>
      </c>
      <c r="D6698" s="32" t="n">
        <v>25</v>
      </c>
      <c r="E6698" s="32" t="n">
        <v>28</v>
      </c>
      <c r="F6698" s="32" t="inlineStr">
        <is>
          <t>Differs from upstream baseline</t>
        </is>
      </c>
      <c r="G6698" s="32" t="inlineStr">
        <is>
          <t>species_info/gen_*_families.h</t>
        </is>
      </c>
    </row>
    <row r="6699">
      <c r="A6699" s="77" t="inlineStr">
        <is>
          <t>2026-10-05</t>
        </is>
      </c>
      <c r="B6699" s="77" t="inlineStr">
        <is>
          <t>Abilities</t>
        </is>
      </c>
      <c r="C6699" s="77" t="inlineStr">
        <is>
          <t>Gigalith abilities</t>
        </is>
      </c>
      <c r="D6699" s="77" t="inlineStr">
        <is>
          <t>Sturdy / Sand Stream / Sand Force</t>
        </is>
      </c>
      <c r="E6699" s="77" t="inlineStr">
        <is>
          <t>Sturdy / Sturdy / Solid Rock</t>
        </is>
      </c>
      <c r="F6699" s="77" t="inlineStr">
        <is>
          <t>Differs from upstream baseline</t>
        </is>
      </c>
      <c r="G6699" s="77" t="inlineStr">
        <is>
          <t>species_info/gen_*_families.h</t>
        </is>
      </c>
    </row>
    <row r="6700">
      <c r="A6700" s="32" t="inlineStr">
        <is>
          <t>2026-10-05</t>
        </is>
      </c>
      <c r="B6700" s="32" t="inlineStr">
        <is>
          <t>Pokemon Stats</t>
        </is>
      </c>
      <c r="C6700" s="32" t="inlineStr">
        <is>
          <t>Girafarig baseHP</t>
        </is>
      </c>
      <c r="D6700" s="32" t="n">
        <v>70</v>
      </c>
      <c r="E6700" s="32" t="n">
        <v>85</v>
      </c>
      <c r="F6700" s="32" t="inlineStr">
        <is>
          <t>Differs from upstream baseline</t>
        </is>
      </c>
      <c r="G6700" s="32" t="inlineStr">
        <is>
          <t>species_info/gen_*_families.h</t>
        </is>
      </c>
    </row>
    <row r="6701">
      <c r="A6701" s="77" t="inlineStr">
        <is>
          <t>2026-10-05</t>
        </is>
      </c>
      <c r="B6701" s="77" t="inlineStr">
        <is>
          <t>Pokemon Stats</t>
        </is>
      </c>
      <c r="C6701" s="77" t="inlineStr">
        <is>
          <t>Girafarig baseAttack</t>
        </is>
      </c>
      <c r="D6701" s="77" t="n">
        <v>80</v>
      </c>
      <c r="E6701" s="77" t="n">
        <v>100</v>
      </c>
      <c r="F6701" s="77" t="inlineStr">
        <is>
          <t>Differs from upstream baseline</t>
        </is>
      </c>
      <c r="G6701" s="77" t="inlineStr">
        <is>
          <t>species_info/gen_*_families.h</t>
        </is>
      </c>
    </row>
    <row r="6702">
      <c r="A6702" s="32" t="inlineStr">
        <is>
          <t>2026-10-05</t>
        </is>
      </c>
      <c r="B6702" s="32" t="inlineStr">
        <is>
          <t>Pokemon Stats</t>
        </is>
      </c>
      <c r="C6702" s="32" t="inlineStr">
        <is>
          <t>Girafarig baseDefense</t>
        </is>
      </c>
      <c r="D6702" s="32" t="n">
        <v>65</v>
      </c>
      <c r="E6702" s="32" t="n">
        <v>70</v>
      </c>
      <c r="F6702" s="32" t="inlineStr">
        <is>
          <t>Differs from upstream baseline</t>
        </is>
      </c>
      <c r="G6702" s="32" t="inlineStr">
        <is>
          <t>species_info/gen_*_families.h</t>
        </is>
      </c>
    </row>
    <row r="6703">
      <c r="A6703" s="77" t="inlineStr">
        <is>
          <t>2026-10-05</t>
        </is>
      </c>
      <c r="B6703" s="77" t="inlineStr">
        <is>
          <t>Pokemon Stats</t>
        </is>
      </c>
      <c r="C6703" s="77" t="inlineStr">
        <is>
          <t>Girafarig baseSpAttack</t>
        </is>
      </c>
      <c r="D6703" s="77" t="n">
        <v>90</v>
      </c>
      <c r="E6703" s="77" t="n">
        <v>110</v>
      </c>
      <c r="F6703" s="77" t="inlineStr">
        <is>
          <t>Differs from upstream baseline</t>
        </is>
      </c>
      <c r="G6703" s="77" t="inlineStr">
        <is>
          <t>species_info/gen_*_families.h</t>
        </is>
      </c>
    </row>
    <row r="6704">
      <c r="A6704" s="32" t="inlineStr">
        <is>
          <t>2026-10-05</t>
        </is>
      </c>
      <c r="B6704" s="32" t="inlineStr">
        <is>
          <t>Pokemon Stats</t>
        </is>
      </c>
      <c r="C6704" s="32" t="inlineStr">
        <is>
          <t>Girafarig baseSpDefense</t>
        </is>
      </c>
      <c r="D6704" s="32" t="n">
        <v>65</v>
      </c>
      <c r="E6704" s="32" t="n">
        <v>70</v>
      </c>
      <c r="F6704" s="32" t="inlineStr">
        <is>
          <t>Differs from upstream baseline</t>
        </is>
      </c>
      <c r="G6704" s="32" t="inlineStr">
        <is>
          <t>species_info/gen_*_families.h</t>
        </is>
      </c>
    </row>
    <row r="6705">
      <c r="A6705" s="77" t="inlineStr">
        <is>
          <t>2026-10-05</t>
        </is>
      </c>
      <c r="B6705" s="77" t="inlineStr">
        <is>
          <t>Abilities</t>
        </is>
      </c>
      <c r="C6705" s="77" t="inlineStr">
        <is>
          <t>Girafarig abilities</t>
        </is>
      </c>
      <c r="D6705" s="77" t="inlineStr">
        <is>
          <t>Inner Focus / Early Bird / Sap Sipper</t>
        </is>
      </c>
      <c r="E6705" s="77" t="inlineStr">
        <is>
          <t>Quick Feet / Quick Feet / Sap Sipper</t>
        </is>
      </c>
      <c r="F6705" s="77" t="inlineStr">
        <is>
          <t>Differs from upstream baseline</t>
        </is>
      </c>
      <c r="G6705" s="77" t="inlineStr">
        <is>
          <t>species_info/gen_*_families.h</t>
        </is>
      </c>
    </row>
    <row r="6706">
      <c r="A6706" s="32" t="inlineStr">
        <is>
          <t>2026-10-05</t>
        </is>
      </c>
      <c r="B6706" s="32" t="inlineStr">
        <is>
          <t>Abilities</t>
        </is>
      </c>
      <c r="C6706" s="32" t="inlineStr">
        <is>
          <t>Glaceon abilities</t>
        </is>
      </c>
      <c r="D6706" s="32" t="inlineStr">
        <is>
          <t>Snow Cloak / Snow Cloak / Ice Body</t>
        </is>
      </c>
      <c r="E6706" s="32" t="inlineStr">
        <is>
          <t>Snow Cloak / Ice Body / Ice Body</t>
        </is>
      </c>
      <c r="F6706" s="32" t="inlineStr">
        <is>
          <t>Differs from upstream baseline</t>
        </is>
      </c>
      <c r="G6706" s="32" t="inlineStr">
        <is>
          <t>species_info/gen_*_families.h</t>
        </is>
      </c>
    </row>
    <row r="6707">
      <c r="A6707" s="77" t="inlineStr">
        <is>
          <t>2026-10-05</t>
        </is>
      </c>
      <c r="B6707" s="77" t="inlineStr">
        <is>
          <t>Pokemon Stats</t>
        </is>
      </c>
      <c r="C6707" s="77" t="inlineStr">
        <is>
          <t>Glalie baseSpAttack</t>
        </is>
      </c>
      <c r="D6707" s="77" t="n">
        <v>80</v>
      </c>
      <c r="E6707" s="77" t="n">
        <v>100</v>
      </c>
      <c r="F6707" s="77" t="inlineStr">
        <is>
          <t>Differs from upstream baseline</t>
        </is>
      </c>
      <c r="G6707" s="77" t="inlineStr">
        <is>
          <t>species_info/gen_*_families.h</t>
        </is>
      </c>
    </row>
    <row r="6708">
      <c r="A6708" s="32" t="inlineStr">
        <is>
          <t>2026-10-05</t>
        </is>
      </c>
      <c r="B6708" s="32" t="inlineStr">
        <is>
          <t>Pokemon Stats</t>
        </is>
      </c>
      <c r="C6708" s="32" t="inlineStr">
        <is>
          <t>Glalie baseSpeed</t>
        </is>
      </c>
      <c r="D6708" s="32" t="n">
        <v>80</v>
      </c>
      <c r="E6708" s="32" t="n">
        <v>100</v>
      </c>
      <c r="F6708" s="32" t="inlineStr">
        <is>
          <t>Differs from upstream baseline</t>
        </is>
      </c>
      <c r="G6708" s="32" t="inlineStr">
        <is>
          <t>species_info/gen_*_families.h</t>
        </is>
      </c>
    </row>
    <row r="6709">
      <c r="A6709" s="77" t="inlineStr">
        <is>
          <t>2026-10-05</t>
        </is>
      </c>
      <c r="B6709" s="77" t="inlineStr">
        <is>
          <t>Abilities</t>
        </is>
      </c>
      <c r="C6709" s="77" t="inlineStr">
        <is>
          <t>Glalie abilities</t>
        </is>
      </c>
      <c r="D6709" s="77" t="inlineStr">
        <is>
          <t>Inner Focus / Ice Body / Moody</t>
        </is>
      </c>
      <c r="E6709" s="77" t="inlineStr">
        <is>
          <t>Solid Rock / Ice Body / Moody</t>
        </is>
      </c>
      <c r="F6709" s="77" t="inlineStr">
        <is>
          <t>Differs from upstream baseline</t>
        </is>
      </c>
      <c r="G6709" s="77" t="inlineStr">
        <is>
          <t>species_info/gen_*_families.h</t>
        </is>
      </c>
    </row>
    <row r="6710">
      <c r="A6710" s="32" t="inlineStr">
        <is>
          <t>2026-10-05</t>
        </is>
      </c>
      <c r="B6710" s="32" t="inlineStr">
        <is>
          <t>Pokemon Stats</t>
        </is>
      </c>
      <c r="C6710" s="32" t="inlineStr">
        <is>
          <t>Glalie baseSpAttack</t>
        </is>
      </c>
      <c r="D6710" s="32" t="n">
        <v>120</v>
      </c>
      <c r="E6710" s="32" t="n">
        <v>140</v>
      </c>
      <c r="F6710" s="32" t="inlineStr">
        <is>
          <t>Differs from upstream baseline</t>
        </is>
      </c>
      <c r="G6710" s="32" t="inlineStr">
        <is>
          <t>species_info/gen_*_families.h</t>
        </is>
      </c>
    </row>
    <row r="6711">
      <c r="A6711" s="77" t="inlineStr">
        <is>
          <t>2026-10-05</t>
        </is>
      </c>
      <c r="B6711" s="77" t="inlineStr">
        <is>
          <t>Pokemon Stats</t>
        </is>
      </c>
      <c r="C6711" s="77" t="inlineStr">
        <is>
          <t>Glalie baseSpeed</t>
        </is>
      </c>
      <c r="D6711" s="77" t="n">
        <v>100</v>
      </c>
      <c r="E6711" s="77" t="n">
        <v>120</v>
      </c>
      <c r="F6711" s="77" t="inlineStr">
        <is>
          <t>Differs from upstream baseline</t>
        </is>
      </c>
      <c r="G6711" s="77" t="inlineStr">
        <is>
          <t>species_info/gen_*_families.h</t>
        </is>
      </c>
    </row>
    <row r="6712">
      <c r="A6712" s="32" t="inlineStr">
        <is>
          <t>2026-10-05</t>
        </is>
      </c>
      <c r="B6712" s="32" t="inlineStr">
        <is>
          <t>Abilities</t>
        </is>
      </c>
      <c r="C6712" s="32" t="inlineStr">
        <is>
          <t>Glameow abilities</t>
        </is>
      </c>
      <c r="D6712" s="32" t="inlineStr">
        <is>
          <t>Limber / Own Tempo / Keen Eye</t>
        </is>
      </c>
      <c r="E6712" s="32" t="inlineStr">
        <is>
          <t>Limber / Limber / Keen Eye</t>
        </is>
      </c>
      <c r="F6712" s="32" t="inlineStr">
        <is>
          <t>Differs from upstream baseline</t>
        </is>
      </c>
      <c r="G6712" s="32" t="inlineStr">
        <is>
          <t>species_info/gen_*_families.h</t>
        </is>
      </c>
    </row>
    <row r="6713">
      <c r="A6713" s="77" t="inlineStr">
        <is>
          <t>2026-10-05</t>
        </is>
      </c>
      <c r="B6713" s="77" t="inlineStr">
        <is>
          <t>Abilities</t>
        </is>
      </c>
      <c r="C6713" s="77" t="inlineStr">
        <is>
          <t>Gligar abilities</t>
        </is>
      </c>
      <c r="D6713" s="77" t="inlineStr">
        <is>
          <t>Hyper Cutter / Sand Veil / Immunity</t>
        </is>
      </c>
      <c r="E6713" s="77" t="inlineStr">
        <is>
          <t>Sand Veil / Sand Veil / Immunity</t>
        </is>
      </c>
      <c r="F6713" s="77" t="inlineStr">
        <is>
          <t>Differs from upstream baseline</t>
        </is>
      </c>
      <c r="G6713" s="77" t="inlineStr">
        <is>
          <t>species_info/gen_*_families.h</t>
        </is>
      </c>
    </row>
    <row r="6714">
      <c r="A6714" s="32" t="inlineStr">
        <is>
          <t>2026-10-05</t>
        </is>
      </c>
      <c r="B6714" s="32" t="inlineStr">
        <is>
          <t>Abilities</t>
        </is>
      </c>
      <c r="C6714" s="32" t="inlineStr">
        <is>
          <t>Gliscor abilities</t>
        </is>
      </c>
      <c r="D6714" s="32" t="inlineStr">
        <is>
          <t>Hyper Cutter / Sand Veil / Poison Heal</t>
        </is>
      </c>
      <c r="E6714" s="32" t="inlineStr">
        <is>
          <t>Sand Veil / Sand Veil / Poison Heal</t>
        </is>
      </c>
      <c r="F6714" s="32" t="inlineStr">
        <is>
          <t>Differs from upstream baseline</t>
        </is>
      </c>
      <c r="G6714" s="32" t="inlineStr">
        <is>
          <t>species_info/gen_*_families.h</t>
        </is>
      </c>
    </row>
    <row r="6715">
      <c r="A6715" s="77" t="inlineStr">
        <is>
          <t>2026-10-05</t>
        </is>
      </c>
      <c r="B6715" s="77" t="inlineStr">
        <is>
          <t>Pokemon Stats</t>
        </is>
      </c>
      <c r="C6715" s="77" t="inlineStr">
        <is>
          <t>Gogoat baseDefense</t>
        </is>
      </c>
      <c r="D6715" s="77" t="n">
        <v>62</v>
      </c>
      <c r="E6715" s="77" t="n">
        <v>72</v>
      </c>
      <c r="F6715" s="77" t="inlineStr">
        <is>
          <t>Differs from upstream baseline</t>
        </is>
      </c>
      <c r="G6715" s="77" t="inlineStr">
        <is>
          <t>species_info/gen_*_families.h</t>
        </is>
      </c>
    </row>
    <row r="6716">
      <c r="A6716" s="32" t="inlineStr">
        <is>
          <t>2026-10-05</t>
        </is>
      </c>
      <c r="B6716" s="32" t="inlineStr">
        <is>
          <t>Pokemon Stats</t>
        </is>
      </c>
      <c r="C6716" s="32" t="inlineStr">
        <is>
          <t>Gogoat baseSpeed</t>
        </is>
      </c>
      <c r="D6716" s="32" t="n">
        <v>68</v>
      </c>
      <c r="E6716" s="32" t="n">
        <v>78</v>
      </c>
      <c r="F6716" s="32" t="inlineStr">
        <is>
          <t>Differs from upstream baseline</t>
        </is>
      </c>
      <c r="G6716" s="32" t="inlineStr">
        <is>
          <t>species_info/gen_*_families.h</t>
        </is>
      </c>
    </row>
    <row r="6717">
      <c r="A6717" s="77" t="inlineStr">
        <is>
          <t>2026-10-05</t>
        </is>
      </c>
      <c r="B6717" s="77" t="inlineStr">
        <is>
          <t>Abilities</t>
        </is>
      </c>
      <c r="C6717" s="77" t="inlineStr">
        <is>
          <t>Gogoat abilities</t>
        </is>
      </c>
      <c r="D6717" s="77" t="inlineStr">
        <is>
          <t>Sap Sipper / Grass Pelt</t>
        </is>
      </c>
      <c r="E6717" s="77" t="inlineStr">
        <is>
          <t>Sap Sipper / Grass Pelt / Regenerator</t>
        </is>
      </c>
      <c r="F6717" s="77" t="inlineStr">
        <is>
          <t>Differs from upstream baseline</t>
        </is>
      </c>
      <c r="G6717" s="77" t="inlineStr">
        <is>
          <t>species_info/gen_*_families.h</t>
        </is>
      </c>
    </row>
    <row r="6718">
      <c r="A6718" s="32" t="inlineStr">
        <is>
          <t>2026-10-05</t>
        </is>
      </c>
      <c r="B6718" s="32" t="inlineStr">
        <is>
          <t>Evolutions</t>
        </is>
      </c>
      <c r="C6718" s="32" t="inlineStr">
        <is>
          <t>Golbat evolution</t>
        </is>
      </c>
      <c r="D6718" s="32" t="inlineStr">
        <is>
          <t>Friendship -&gt; Crobat</t>
        </is>
      </c>
      <c r="E6718" s="32" t="inlineStr">
        <is>
          <t>Lv 48 -&gt; Crobat</t>
        </is>
      </c>
      <c r="F6718" s="32" t="inlineStr">
        <is>
          <t>Differs from upstream baseline</t>
        </is>
      </c>
      <c r="G6718" s="32" t="inlineStr">
        <is>
          <t>species_info/gen_*_families.h</t>
        </is>
      </c>
    </row>
    <row r="6719">
      <c r="A6719" s="77" t="inlineStr">
        <is>
          <t>2026-10-05</t>
        </is>
      </c>
      <c r="B6719" s="77" t="inlineStr">
        <is>
          <t>Abilities</t>
        </is>
      </c>
      <c r="C6719" s="77" t="inlineStr">
        <is>
          <t>Goldeen abilities</t>
        </is>
      </c>
      <c r="D6719" s="77" t="inlineStr">
        <is>
          <t>Swift Swim / Water Veil / Lightning Rod</t>
        </is>
      </c>
      <c r="E6719" s="77" t="inlineStr">
        <is>
          <t>Swift Swim / Swift Swim / Lightning Rod</t>
        </is>
      </c>
      <c r="F6719" s="77" t="inlineStr">
        <is>
          <t>Differs from upstream baseline</t>
        </is>
      </c>
      <c r="G6719" s="77" t="inlineStr">
        <is>
          <t>species_info/gen_*_families.h</t>
        </is>
      </c>
    </row>
    <row r="6720">
      <c r="A6720" s="32" t="inlineStr">
        <is>
          <t>2026-10-05</t>
        </is>
      </c>
      <c r="B6720" s="32" t="inlineStr">
        <is>
          <t>Abilities</t>
        </is>
      </c>
      <c r="C6720" s="32" t="inlineStr">
        <is>
          <t>Golduck abilities</t>
        </is>
      </c>
      <c r="D6720" s="32" t="inlineStr">
        <is>
          <t>Damp / Cloud Nine / Swift Swim</t>
        </is>
      </c>
      <c r="E6720" s="32" t="inlineStr">
        <is>
          <t>Swift Swim / Swift Swim / Swift Swim</t>
        </is>
      </c>
      <c r="F6720" s="32" t="inlineStr">
        <is>
          <t>Differs from upstream baseline</t>
        </is>
      </c>
      <c r="G6720" s="32" t="inlineStr">
        <is>
          <t>species_info/gen_*_families.h</t>
        </is>
      </c>
    </row>
    <row r="6721">
      <c r="A6721" s="77" t="inlineStr">
        <is>
          <t>2026-10-05</t>
        </is>
      </c>
      <c r="B6721" s="77" t="inlineStr">
        <is>
          <t>Pokemon Stats</t>
        </is>
      </c>
      <c r="C6721" s="77" t="inlineStr">
        <is>
          <t>Golem baseHP</t>
        </is>
      </c>
      <c r="D6721" s="77" t="n">
        <v>80</v>
      </c>
      <c r="E6721" s="77" t="n">
        <v>85</v>
      </c>
      <c r="F6721" s="77" t="inlineStr">
        <is>
          <t>Differs from upstream baseline</t>
        </is>
      </c>
      <c r="G6721" s="77" t="inlineStr">
        <is>
          <t>species_info/gen_*_families.h</t>
        </is>
      </c>
    </row>
    <row r="6722">
      <c r="A6722" s="32" t="inlineStr">
        <is>
          <t>2026-10-05</t>
        </is>
      </c>
      <c r="B6722" s="32" t="inlineStr">
        <is>
          <t>Pokemon Stats</t>
        </is>
      </c>
      <c r="C6722" s="32" t="inlineStr">
        <is>
          <t>Golem baseAttack</t>
        </is>
      </c>
      <c r="D6722" s="32" t="n">
        <v>120</v>
      </c>
      <c r="E6722" s="32" t="n">
        <v>130</v>
      </c>
      <c r="F6722" s="32" t="inlineStr">
        <is>
          <t>Differs from upstream baseline</t>
        </is>
      </c>
      <c r="G6722" s="32" t="inlineStr">
        <is>
          <t>species_info/gen_*_families.h</t>
        </is>
      </c>
    </row>
    <row r="6723">
      <c r="A6723" s="77" t="inlineStr">
        <is>
          <t>2026-10-05</t>
        </is>
      </c>
      <c r="B6723" s="77" t="inlineStr">
        <is>
          <t>Pokemon Stats</t>
        </is>
      </c>
      <c r="C6723" s="77" t="inlineStr">
        <is>
          <t>Golem baseDefense</t>
        </is>
      </c>
      <c r="D6723" s="77" t="n">
        <v>130</v>
      </c>
      <c r="E6723" s="77" t="n">
        <v>140</v>
      </c>
      <c r="F6723" s="77" t="inlineStr">
        <is>
          <t>Differs from upstream baseline</t>
        </is>
      </c>
      <c r="G6723" s="77" t="inlineStr">
        <is>
          <t>species_info/gen_*_families.h</t>
        </is>
      </c>
    </row>
    <row r="6724">
      <c r="A6724" s="32" t="inlineStr">
        <is>
          <t>2026-10-05</t>
        </is>
      </c>
      <c r="B6724" s="32" t="inlineStr">
        <is>
          <t>Abilities</t>
        </is>
      </c>
      <c r="C6724" s="32" t="inlineStr">
        <is>
          <t>Golem abilities</t>
        </is>
      </c>
      <c r="D6724" s="32" t="inlineStr">
        <is>
          <t>Rock Head / Sturdy / Sand Veil</t>
        </is>
      </c>
      <c r="E6724" s="32" t="inlineStr">
        <is>
          <t>Shell Armor / Shell Armor / Sand Veil</t>
        </is>
      </c>
      <c r="F6724" s="32" t="inlineStr">
        <is>
          <t>Differs from upstream baseline</t>
        </is>
      </c>
      <c r="G6724" s="32" t="inlineStr">
        <is>
          <t>species_info/gen_*_families.h</t>
        </is>
      </c>
    </row>
    <row r="6725">
      <c r="A6725" s="77" t="inlineStr">
        <is>
          <t>2026-10-05</t>
        </is>
      </c>
      <c r="B6725" s="77" t="inlineStr">
        <is>
          <t>Abilities</t>
        </is>
      </c>
      <c r="C6725" s="77" t="inlineStr">
        <is>
          <t>Golem abilities</t>
        </is>
      </c>
      <c r="D6725" s="77" t="inlineStr">
        <is>
          <t>Magnet Pull / Sturdy / Galvanize</t>
        </is>
      </c>
      <c r="E6725" s="77" t="inlineStr">
        <is>
          <t>Shell Armor / Shell Armor / Galvanize</t>
        </is>
      </c>
      <c r="F6725" s="77" t="inlineStr">
        <is>
          <t>Differs from upstream baseline</t>
        </is>
      </c>
      <c r="G6725" s="77" t="inlineStr">
        <is>
          <t>species_info/gen_*_families.h</t>
        </is>
      </c>
    </row>
    <row r="6726">
      <c r="A6726" s="32" t="inlineStr">
        <is>
          <t>2026-10-05</t>
        </is>
      </c>
      <c r="B6726" s="32" t="inlineStr">
        <is>
          <t>Pokemon Stats</t>
        </is>
      </c>
      <c r="C6726" s="32" t="inlineStr">
        <is>
          <t>Golett baseAttack</t>
        </is>
      </c>
      <c r="D6726" s="32" t="n">
        <v>74</v>
      </c>
      <c r="E6726" s="32" t="n">
        <v>79</v>
      </c>
      <c r="F6726" s="32" t="inlineStr">
        <is>
          <t>Differs from upstream baseline</t>
        </is>
      </c>
      <c r="G6726" s="32" t="inlineStr">
        <is>
          <t>species_info/gen_*_families.h</t>
        </is>
      </c>
    </row>
    <row r="6727">
      <c r="A6727" s="77" t="inlineStr">
        <is>
          <t>2026-10-05</t>
        </is>
      </c>
      <c r="B6727" s="77" t="inlineStr">
        <is>
          <t>Pokemon Stats</t>
        </is>
      </c>
      <c r="C6727" s="77" t="inlineStr">
        <is>
          <t>Golett baseSpAttack</t>
        </is>
      </c>
      <c r="D6727" s="77" t="n">
        <v>35</v>
      </c>
      <c r="E6727" s="77" t="n">
        <v>30</v>
      </c>
      <c r="F6727" s="77" t="inlineStr">
        <is>
          <t>Differs from upstream baseline</t>
        </is>
      </c>
      <c r="G6727" s="77" t="inlineStr">
        <is>
          <t>species_info/gen_*_families.h</t>
        </is>
      </c>
    </row>
    <row r="6728">
      <c r="A6728" s="32" t="inlineStr">
        <is>
          <t>2026-10-05</t>
        </is>
      </c>
      <c r="B6728" s="32" t="inlineStr">
        <is>
          <t>Pokemon Stats</t>
        </is>
      </c>
      <c r="C6728" s="32" t="inlineStr">
        <is>
          <t>Golett baseSpeed</t>
        </is>
      </c>
      <c r="D6728" s="32" t="n">
        <v>35</v>
      </c>
      <c r="E6728" s="32" t="n">
        <v>37</v>
      </c>
      <c r="F6728" s="32" t="inlineStr">
        <is>
          <t>Differs from upstream baseline</t>
        </is>
      </c>
      <c r="G6728" s="32" t="inlineStr">
        <is>
          <t>species_info/gen_*_families.h</t>
        </is>
      </c>
    </row>
    <row r="6729">
      <c r="A6729" s="77" t="inlineStr">
        <is>
          <t>2026-10-05</t>
        </is>
      </c>
      <c r="B6729" s="77" t="inlineStr">
        <is>
          <t>Pokemon Stats</t>
        </is>
      </c>
      <c r="C6729" s="77" t="inlineStr">
        <is>
          <t>Golurk baseHP</t>
        </is>
      </c>
      <c r="D6729" s="77" t="n">
        <v>89</v>
      </c>
      <c r="E6729" s="77" t="n">
        <v>99</v>
      </c>
      <c r="F6729" s="77" t="inlineStr">
        <is>
          <t>Differs from upstream baseline</t>
        </is>
      </c>
      <c r="G6729" s="77" t="inlineStr">
        <is>
          <t>species_info/gen_*_families.h</t>
        </is>
      </c>
    </row>
    <row r="6730">
      <c r="A6730" s="32" t="inlineStr">
        <is>
          <t>2026-10-05</t>
        </is>
      </c>
      <c r="B6730" s="32" t="inlineStr">
        <is>
          <t>Pokemon Stats</t>
        </is>
      </c>
      <c r="C6730" s="32" t="inlineStr">
        <is>
          <t>Golurk baseAttack</t>
        </is>
      </c>
      <c r="D6730" s="32" t="n">
        <v>124</v>
      </c>
      <c r="E6730" s="32" t="n">
        <v>148</v>
      </c>
      <c r="F6730" s="32" t="inlineStr">
        <is>
          <t>Differs from upstream baseline</t>
        </is>
      </c>
      <c r="G6730" s="32" t="inlineStr">
        <is>
          <t>species_info/gen_*_families.h</t>
        </is>
      </c>
    </row>
    <row r="6731">
      <c r="A6731" s="77" t="inlineStr">
        <is>
          <t>2026-10-05</t>
        </is>
      </c>
      <c r="B6731" s="77" t="inlineStr">
        <is>
          <t>Pokemon Stats</t>
        </is>
      </c>
      <c r="C6731" s="77" t="inlineStr">
        <is>
          <t>Golurk baseSpAttack</t>
        </is>
      </c>
      <c r="D6731" s="77" t="n">
        <v>55</v>
      </c>
      <c r="E6731" s="77" t="n">
        <v>30</v>
      </c>
      <c r="F6731" s="77" t="inlineStr">
        <is>
          <t>Differs from upstream baseline</t>
        </is>
      </c>
      <c r="G6731" s="77" t="inlineStr">
        <is>
          <t>species_info/gen_*_families.h</t>
        </is>
      </c>
    </row>
    <row r="6732">
      <c r="A6732" s="32" t="inlineStr">
        <is>
          <t>2026-10-05</t>
        </is>
      </c>
      <c r="B6732" s="32" t="inlineStr">
        <is>
          <t>Pokemon Stats</t>
        </is>
      </c>
      <c r="C6732" s="32" t="inlineStr">
        <is>
          <t>Golurk baseSpeed</t>
        </is>
      </c>
      <c r="D6732" s="32" t="n">
        <v>55</v>
      </c>
      <c r="E6732" s="32" t="n">
        <v>66</v>
      </c>
      <c r="F6732" s="32" t="inlineStr">
        <is>
          <t>Differs from upstream baseline</t>
        </is>
      </c>
      <c r="G6732" s="32" t="inlineStr">
        <is>
          <t>species_info/gen_*_families.h</t>
        </is>
      </c>
    </row>
    <row r="6733">
      <c r="A6733" s="77" t="inlineStr">
        <is>
          <t>2026-10-05</t>
        </is>
      </c>
      <c r="B6733" s="77" t="inlineStr">
        <is>
          <t>Pokemon Stats</t>
        </is>
      </c>
      <c r="C6733" s="77" t="inlineStr">
        <is>
          <t>Goodra baseDefense</t>
        </is>
      </c>
      <c r="D6733" s="77" t="n">
        <v>70</v>
      </c>
      <c r="E6733" s="77" t="n">
        <v>80</v>
      </c>
      <c r="F6733" s="77" t="inlineStr">
        <is>
          <t>Differs from upstream baseline</t>
        </is>
      </c>
      <c r="G6733" s="77" t="inlineStr">
        <is>
          <t>species_info/gen_*_families.h</t>
        </is>
      </c>
    </row>
    <row r="6734">
      <c r="A6734" s="32" t="inlineStr">
        <is>
          <t>2026-10-05</t>
        </is>
      </c>
      <c r="B6734" s="32" t="inlineStr">
        <is>
          <t>Pokemon Stats</t>
        </is>
      </c>
      <c r="C6734" s="32" t="inlineStr">
        <is>
          <t>Gothitelle baseHP</t>
        </is>
      </c>
      <c r="D6734" s="32" t="n">
        <v>70</v>
      </c>
      <c r="E6734" s="32" t="n">
        <v>90</v>
      </c>
      <c r="F6734" s="32" t="inlineStr">
        <is>
          <t>Differs from upstream baseline</t>
        </is>
      </c>
      <c r="G6734" s="32" t="inlineStr">
        <is>
          <t>species_info/gen_*_families.h</t>
        </is>
      </c>
    </row>
    <row r="6735">
      <c r="A6735" s="77" t="inlineStr">
        <is>
          <t>2026-10-05</t>
        </is>
      </c>
      <c r="B6735" s="77" t="inlineStr">
        <is>
          <t>Pokemon Stats</t>
        </is>
      </c>
      <c r="C6735" s="77" t="inlineStr">
        <is>
          <t>Gothitelle baseAttack</t>
        </is>
      </c>
      <c r="D6735" s="77" t="n">
        <v>55</v>
      </c>
      <c r="E6735" s="77" t="n">
        <v>62</v>
      </c>
      <c r="F6735" s="77" t="inlineStr">
        <is>
          <t>Differs from upstream baseline</t>
        </is>
      </c>
      <c r="G6735" s="77" t="inlineStr">
        <is>
          <t>species_info/gen_*_families.h</t>
        </is>
      </c>
    </row>
    <row r="6736">
      <c r="A6736" s="32" t="inlineStr">
        <is>
          <t>2026-10-05</t>
        </is>
      </c>
      <c r="B6736" s="32" t="inlineStr">
        <is>
          <t>Pokemon Stats</t>
        </is>
      </c>
      <c r="C6736" s="32" t="inlineStr">
        <is>
          <t>Gothitelle baseSpAttack</t>
        </is>
      </c>
      <c r="D6736" s="32" t="n">
        <v>95</v>
      </c>
      <c r="E6736" s="32" t="n">
        <v>105</v>
      </c>
      <c r="F6736" s="32" t="inlineStr">
        <is>
          <t>Differs from upstream baseline</t>
        </is>
      </c>
      <c r="G6736" s="32" t="inlineStr">
        <is>
          <t>species_info/gen_*_families.h</t>
        </is>
      </c>
    </row>
    <row r="6737">
      <c r="A6737" s="77" t="inlineStr">
        <is>
          <t>2026-10-05</t>
        </is>
      </c>
      <c r="B6737" s="77" t="inlineStr">
        <is>
          <t>Pokemon Stats</t>
        </is>
      </c>
      <c r="C6737" s="77" t="inlineStr">
        <is>
          <t>Gothitelle baseSpeed</t>
        </is>
      </c>
      <c r="D6737" s="77" t="n">
        <v>65</v>
      </c>
      <c r="E6737" s="77" t="n">
        <v>76</v>
      </c>
      <c r="F6737" s="77" t="inlineStr">
        <is>
          <t>Differs from upstream baseline</t>
        </is>
      </c>
      <c r="G6737" s="77" t="inlineStr">
        <is>
          <t>species_info/gen_*_families.h</t>
        </is>
      </c>
    </row>
    <row r="6738">
      <c r="A6738" s="32" t="inlineStr">
        <is>
          <t>2026-10-05</t>
        </is>
      </c>
      <c r="B6738" s="32" t="inlineStr">
        <is>
          <t>Pokemon Stats</t>
        </is>
      </c>
      <c r="C6738" s="32" t="inlineStr">
        <is>
          <t>Gothorita baseAttack</t>
        </is>
      </c>
      <c r="D6738" s="32" t="n">
        <v>45</v>
      </c>
      <c r="E6738" s="32" t="n">
        <v>30</v>
      </c>
      <c r="F6738" s="32" t="inlineStr">
        <is>
          <t>Differs from upstream baseline</t>
        </is>
      </c>
      <c r="G6738" s="32" t="inlineStr">
        <is>
          <t>species_info/gen_*_families.h</t>
        </is>
      </c>
    </row>
    <row r="6739">
      <c r="A6739" s="77" t="inlineStr">
        <is>
          <t>2026-10-05</t>
        </is>
      </c>
      <c r="B6739" s="77" t="inlineStr">
        <is>
          <t>Pokemon Stats</t>
        </is>
      </c>
      <c r="C6739" s="77" t="inlineStr">
        <is>
          <t>Gothorita baseSpAttack</t>
        </is>
      </c>
      <c r="D6739" s="77" t="n">
        <v>75</v>
      </c>
      <c r="E6739" s="77" t="n">
        <v>83</v>
      </c>
      <c r="F6739" s="77" t="inlineStr">
        <is>
          <t>Differs from upstream baseline</t>
        </is>
      </c>
      <c r="G6739" s="77" t="inlineStr">
        <is>
          <t>species_info/gen_*_families.h</t>
        </is>
      </c>
    </row>
    <row r="6740">
      <c r="A6740" s="32" t="inlineStr">
        <is>
          <t>2026-10-05</t>
        </is>
      </c>
      <c r="B6740" s="32" t="inlineStr">
        <is>
          <t>Pokemon Stats</t>
        </is>
      </c>
      <c r="C6740" s="32" t="inlineStr">
        <is>
          <t>Gothorita baseSpeed</t>
        </is>
      </c>
      <c r="D6740" s="32" t="n">
        <v>55</v>
      </c>
      <c r="E6740" s="32" t="n">
        <v>62</v>
      </c>
      <c r="F6740" s="32" t="inlineStr">
        <is>
          <t>Differs from upstream baseline</t>
        </is>
      </c>
      <c r="G6740" s="32" t="inlineStr">
        <is>
          <t>species_info/gen_*_families.h</t>
        </is>
      </c>
    </row>
    <row r="6741">
      <c r="A6741" s="77" t="inlineStr">
        <is>
          <t>2026-10-05</t>
        </is>
      </c>
      <c r="B6741" s="77" t="inlineStr">
        <is>
          <t>Pokemon Stats</t>
        </is>
      </c>
      <c r="C6741" s="77" t="inlineStr">
        <is>
          <t>Gourgeist baseHP</t>
        </is>
      </c>
      <c r="D6741" s="77" t="n">
        <v>65</v>
      </c>
      <c r="E6741" s="77" t="n">
        <v>75</v>
      </c>
      <c r="F6741" s="77" t="inlineStr">
        <is>
          <t>Differs from upstream baseline</t>
        </is>
      </c>
      <c r="G6741" s="77" t="inlineStr">
        <is>
          <t>species_info/gen_*_families.h</t>
        </is>
      </c>
    </row>
    <row r="6742">
      <c r="A6742" s="32" t="inlineStr">
        <is>
          <t>2026-10-05</t>
        </is>
      </c>
      <c r="B6742" s="32" t="inlineStr">
        <is>
          <t>Pokemon Stats</t>
        </is>
      </c>
      <c r="C6742" s="32" t="inlineStr">
        <is>
          <t>Gourgeist baseAttack</t>
        </is>
      </c>
      <c r="D6742" s="32" t="n">
        <v>90</v>
      </c>
      <c r="E6742" s="32" t="n">
        <v>100</v>
      </c>
      <c r="F6742" s="32" t="inlineStr">
        <is>
          <t>Differs from upstream baseline</t>
        </is>
      </c>
      <c r="G6742" s="32" t="inlineStr">
        <is>
          <t>species_info/gen_*_families.h</t>
        </is>
      </c>
    </row>
    <row r="6743">
      <c r="A6743" s="77" t="inlineStr">
        <is>
          <t>2026-10-05</t>
        </is>
      </c>
      <c r="B6743" s="77" t="inlineStr">
        <is>
          <t>Pokemon Stats</t>
        </is>
      </c>
      <c r="C6743" s="77" t="inlineStr">
        <is>
          <t>Gourgeist baseAttack</t>
        </is>
      </c>
      <c r="D6743" s="77" t="n">
        <v>95</v>
      </c>
      <c r="E6743" s="77" t="n">
        <v>110</v>
      </c>
      <c r="F6743" s="77" t="inlineStr">
        <is>
          <t>Differs from upstream baseline</t>
        </is>
      </c>
      <c r="G6743" s="77" t="inlineStr">
        <is>
          <t>species_info/gen_*_families.h</t>
        </is>
      </c>
    </row>
    <row r="6744">
      <c r="A6744" s="32" t="inlineStr">
        <is>
          <t>2026-10-05</t>
        </is>
      </c>
      <c r="B6744" s="32" t="inlineStr">
        <is>
          <t>Pokemon Stats</t>
        </is>
      </c>
      <c r="C6744" s="32" t="inlineStr">
        <is>
          <t>Gourgeist baseSpAttack</t>
        </is>
      </c>
      <c r="D6744" s="32" t="n">
        <v>58</v>
      </c>
      <c r="E6744" s="32" t="n">
        <v>30</v>
      </c>
      <c r="F6744" s="32" t="inlineStr">
        <is>
          <t>Differs from upstream baseline</t>
        </is>
      </c>
      <c r="G6744" s="32" t="inlineStr">
        <is>
          <t>species_info/gen_*_families.h</t>
        </is>
      </c>
    </row>
    <row r="6745">
      <c r="A6745" s="77" t="inlineStr">
        <is>
          <t>2026-10-05</t>
        </is>
      </c>
      <c r="B6745" s="77" t="inlineStr">
        <is>
          <t>Pokemon Stats</t>
        </is>
      </c>
      <c r="C6745" s="77" t="inlineStr">
        <is>
          <t>Gourgeist baseSpeed</t>
        </is>
      </c>
      <c r="D6745" s="77" t="n">
        <v>69</v>
      </c>
      <c r="E6745" s="77" t="n">
        <v>82</v>
      </c>
      <c r="F6745" s="77" t="inlineStr">
        <is>
          <t>Differs from upstream baseline</t>
        </is>
      </c>
      <c r="G6745" s="77" t="inlineStr">
        <is>
          <t>species_info/gen_*_families.h</t>
        </is>
      </c>
    </row>
    <row r="6746">
      <c r="A6746" s="32" t="inlineStr">
        <is>
          <t>2026-10-05</t>
        </is>
      </c>
      <c r="B6746" s="32" t="inlineStr">
        <is>
          <t>Pokemon Stats</t>
        </is>
      </c>
      <c r="C6746" s="32" t="inlineStr">
        <is>
          <t>Gourgeist baseAttack</t>
        </is>
      </c>
      <c r="D6746" s="32" t="n">
        <v>100</v>
      </c>
      <c r="E6746" s="32" t="n">
        <v>115</v>
      </c>
      <c r="F6746" s="32" t="inlineStr">
        <is>
          <t>Differs from upstream baseline</t>
        </is>
      </c>
      <c r="G6746" s="32" t="inlineStr">
        <is>
          <t>species_info/gen_*_families.h</t>
        </is>
      </c>
    </row>
    <row r="6747">
      <c r="A6747" s="77" t="inlineStr">
        <is>
          <t>2026-10-05</t>
        </is>
      </c>
      <c r="B6747" s="77" t="inlineStr">
        <is>
          <t>Pokemon Stats</t>
        </is>
      </c>
      <c r="C6747" s="77" t="inlineStr">
        <is>
          <t>Gourgeist baseSpeed</t>
        </is>
      </c>
      <c r="D6747" s="77" t="n">
        <v>54</v>
      </c>
      <c r="E6747" s="77" t="n">
        <v>67</v>
      </c>
      <c r="F6747" s="77" t="inlineStr">
        <is>
          <t>Differs from upstream baseline</t>
        </is>
      </c>
      <c r="G6747" s="77" t="inlineStr">
        <is>
          <t>species_info/gen_*_families.h</t>
        </is>
      </c>
    </row>
    <row r="6748">
      <c r="A6748" s="32" t="inlineStr">
        <is>
          <t>2026-10-05</t>
        </is>
      </c>
      <c r="B6748" s="32" t="inlineStr">
        <is>
          <t>Abilities</t>
        </is>
      </c>
      <c r="C6748" s="32" t="inlineStr">
        <is>
          <t>Granbull abilities</t>
        </is>
      </c>
      <c r="D6748" s="32" t="inlineStr">
        <is>
          <t>Intimidate / Quick Feet / Rattled</t>
        </is>
      </c>
      <c r="E6748" s="32" t="inlineStr">
        <is>
          <t>Intimidate / Intimidate / Rattled</t>
        </is>
      </c>
      <c r="F6748" s="32" t="inlineStr">
        <is>
          <t>Differs from upstream baseline</t>
        </is>
      </c>
      <c r="G6748" s="32" t="inlineStr">
        <is>
          <t>species_info/gen_*_families.h</t>
        </is>
      </c>
    </row>
    <row r="6749">
      <c r="A6749" s="77" t="inlineStr">
        <is>
          <t>2026-10-05</t>
        </is>
      </c>
      <c r="B6749" s="77" t="inlineStr">
        <is>
          <t>Pokemon Stats</t>
        </is>
      </c>
      <c r="C6749" s="77" t="inlineStr">
        <is>
          <t>Graveler baseHP</t>
        </is>
      </c>
      <c r="D6749" s="77" t="n">
        <v>55</v>
      </c>
      <c r="E6749" s="77" t="n">
        <v>75</v>
      </c>
      <c r="F6749" s="77" t="inlineStr">
        <is>
          <t>Differs from upstream baseline</t>
        </is>
      </c>
      <c r="G6749" s="77" t="inlineStr">
        <is>
          <t>species_info/gen_*_families.h</t>
        </is>
      </c>
    </row>
    <row r="6750">
      <c r="A6750" s="32" t="inlineStr">
        <is>
          <t>2026-10-05</t>
        </is>
      </c>
      <c r="B6750" s="32" t="inlineStr">
        <is>
          <t>Pokemon Stats</t>
        </is>
      </c>
      <c r="C6750" s="32" t="inlineStr">
        <is>
          <t>Graveler baseAttack</t>
        </is>
      </c>
      <c r="D6750" s="32" t="n">
        <v>95</v>
      </c>
      <c r="E6750" s="32" t="n">
        <v>110</v>
      </c>
      <c r="F6750" s="32" t="inlineStr">
        <is>
          <t>Differs from upstream baseline</t>
        </is>
      </c>
      <c r="G6750" s="32" t="inlineStr">
        <is>
          <t>species_info/gen_*_families.h</t>
        </is>
      </c>
    </row>
    <row r="6751">
      <c r="A6751" s="77" t="inlineStr">
        <is>
          <t>2026-10-05</t>
        </is>
      </c>
      <c r="B6751" s="77" t="inlineStr">
        <is>
          <t>Pokemon Stats</t>
        </is>
      </c>
      <c r="C6751" s="77" t="inlineStr">
        <is>
          <t>Graveler baseDefense</t>
        </is>
      </c>
      <c r="D6751" s="77" t="n">
        <v>115</v>
      </c>
      <c r="E6751" s="77" t="n">
        <v>130</v>
      </c>
      <c r="F6751" s="77" t="inlineStr">
        <is>
          <t>Differs from upstream baseline</t>
        </is>
      </c>
      <c r="G6751" s="77" t="inlineStr">
        <is>
          <t>species_info/gen_*_families.h</t>
        </is>
      </c>
    </row>
    <row r="6752">
      <c r="A6752" s="32" t="inlineStr">
        <is>
          <t>2026-10-05</t>
        </is>
      </c>
      <c r="B6752" s="32" t="inlineStr">
        <is>
          <t>Pokemon Stats</t>
        </is>
      </c>
      <c r="C6752" s="32" t="inlineStr">
        <is>
          <t>Graveler baseSpDefense</t>
        </is>
      </c>
      <c r="D6752" s="32" t="n">
        <v>45</v>
      </c>
      <c r="E6752" s="32" t="n">
        <v>65</v>
      </c>
      <c r="F6752" s="32" t="inlineStr">
        <is>
          <t>Differs from upstream baseline</t>
        </is>
      </c>
      <c r="G6752" s="32" t="inlineStr">
        <is>
          <t>species_info/gen_*_families.h</t>
        </is>
      </c>
    </row>
    <row r="6753">
      <c r="A6753" s="77" t="inlineStr">
        <is>
          <t>2026-10-05</t>
        </is>
      </c>
      <c r="B6753" s="77" t="inlineStr">
        <is>
          <t>Pokemon Stats</t>
        </is>
      </c>
      <c r="C6753" s="77" t="inlineStr">
        <is>
          <t>Graveler baseSpeed</t>
        </is>
      </c>
      <c r="D6753" s="77" t="n">
        <v>35</v>
      </c>
      <c r="E6753" s="77" t="n">
        <v>45</v>
      </c>
      <c r="F6753" s="77" t="inlineStr">
        <is>
          <t>Differs from upstream baseline</t>
        </is>
      </c>
      <c r="G6753" s="77" t="inlineStr">
        <is>
          <t>species_info/gen_*_families.h</t>
        </is>
      </c>
    </row>
    <row r="6754">
      <c r="A6754" s="32" t="inlineStr">
        <is>
          <t>2026-10-05</t>
        </is>
      </c>
      <c r="B6754" s="32" t="inlineStr">
        <is>
          <t>Abilities</t>
        </is>
      </c>
      <c r="C6754" s="32" t="inlineStr">
        <is>
          <t>Graveler abilities</t>
        </is>
      </c>
      <c r="D6754" s="32" t="inlineStr">
        <is>
          <t>Rock Head / Sturdy / Sand Veil</t>
        </is>
      </c>
      <c r="E6754" s="32" t="inlineStr">
        <is>
          <t>Rock Head / Rough Skin / Sand Veil</t>
        </is>
      </c>
      <c r="F6754" s="32" t="inlineStr">
        <is>
          <t>Differs from upstream baseline</t>
        </is>
      </c>
      <c r="G6754" s="32" t="inlineStr">
        <is>
          <t>species_info/gen_*_families.h</t>
        </is>
      </c>
    </row>
    <row r="6755">
      <c r="A6755" s="77" t="inlineStr">
        <is>
          <t>2026-10-05</t>
        </is>
      </c>
      <c r="B6755" s="77" t="inlineStr">
        <is>
          <t>Abilities</t>
        </is>
      </c>
      <c r="C6755" s="77" t="inlineStr">
        <is>
          <t>Graveler abilities</t>
        </is>
      </c>
      <c r="D6755" s="77" t="inlineStr">
        <is>
          <t>Magnet Pull / Sturdy / Galvanize</t>
        </is>
      </c>
      <c r="E6755" s="77" t="inlineStr">
        <is>
          <t>Rock Head / Rough Skin / Galvanize</t>
        </is>
      </c>
      <c r="F6755" s="77" t="inlineStr">
        <is>
          <t>Differs from upstream baseline</t>
        </is>
      </c>
      <c r="G6755" s="77" t="inlineStr">
        <is>
          <t>species_info/gen_*_families.h</t>
        </is>
      </c>
    </row>
    <row r="6756">
      <c r="A6756" s="32" t="inlineStr">
        <is>
          <t>2026-10-05</t>
        </is>
      </c>
      <c r="B6756" s="32" t="inlineStr">
        <is>
          <t>Pokemon Stats</t>
        </is>
      </c>
      <c r="C6756" s="32" t="inlineStr">
        <is>
          <t>Grimer baseSpDefense</t>
        </is>
      </c>
      <c r="D6756" s="32" t="n">
        <v>50</v>
      </c>
      <c r="E6756" s="32" t="n">
        <v>75</v>
      </c>
      <c r="F6756" s="32" t="inlineStr">
        <is>
          <t>Differs from upstream baseline</t>
        </is>
      </c>
      <c r="G6756" s="32" t="inlineStr">
        <is>
          <t>species_info/gen_*_families.h</t>
        </is>
      </c>
    </row>
    <row r="6757">
      <c r="A6757" s="77" t="inlineStr">
        <is>
          <t>2026-10-05</t>
        </is>
      </c>
      <c r="B6757" s="77" t="inlineStr">
        <is>
          <t>Abilities</t>
        </is>
      </c>
      <c r="C6757" s="77" t="inlineStr">
        <is>
          <t>Grimer abilities</t>
        </is>
      </c>
      <c r="D6757" s="77" t="inlineStr">
        <is>
          <t>Stench / Sticky Hold / Poison Touch</t>
        </is>
      </c>
      <c r="E6757" s="77" t="inlineStr">
        <is>
          <t>Aftermath / Aftermath / Poison Touch</t>
        </is>
      </c>
      <c r="F6757" s="77" t="inlineStr">
        <is>
          <t>Differs from upstream baseline</t>
        </is>
      </c>
      <c r="G6757" s="77" t="inlineStr">
        <is>
          <t>species_info/gen_*_families.h</t>
        </is>
      </c>
    </row>
    <row r="6758">
      <c r="A6758" s="32" t="inlineStr">
        <is>
          <t>2026-10-05</t>
        </is>
      </c>
      <c r="B6758" s="32" t="inlineStr">
        <is>
          <t>Abilities</t>
        </is>
      </c>
      <c r="C6758" s="32" t="inlineStr">
        <is>
          <t>Grimer abilities</t>
        </is>
      </c>
      <c r="D6758" s="32" t="inlineStr">
        <is>
          <t>Poison Touch / Gluttony / Power Of Alchemy</t>
        </is>
      </c>
      <c r="E6758" s="32" t="inlineStr">
        <is>
          <t>Aftermath / Aftermath / Power Of Alchemy</t>
        </is>
      </c>
      <c r="F6758" s="32" t="inlineStr">
        <is>
          <t>Differs from upstream baseline</t>
        </is>
      </c>
      <c r="G6758" s="32" t="inlineStr">
        <is>
          <t>species_info/gen_*_families.h</t>
        </is>
      </c>
    </row>
    <row r="6759">
      <c r="A6759" s="77" t="inlineStr">
        <is>
          <t>2026-10-05</t>
        </is>
      </c>
      <c r="B6759" s="77" t="inlineStr">
        <is>
          <t>Abilities</t>
        </is>
      </c>
      <c r="C6759" s="77" t="inlineStr">
        <is>
          <t>Grotle abilities</t>
        </is>
      </c>
      <c r="D6759" s="77" t="inlineStr">
        <is>
          <t>Overgrow / Shell Armor</t>
        </is>
      </c>
      <c r="E6759" s="77" t="inlineStr">
        <is>
          <t>Leaf Guard / Shell Armor / Shell Armor</t>
        </is>
      </c>
      <c r="F6759" s="77" t="inlineStr">
        <is>
          <t>Differs from upstream baseline</t>
        </is>
      </c>
      <c r="G6759" s="77" t="inlineStr">
        <is>
          <t>species_info/gen_*_families.h</t>
        </is>
      </c>
    </row>
    <row r="6760">
      <c r="A6760" s="32" t="inlineStr">
        <is>
          <t>2026-10-05</t>
        </is>
      </c>
      <c r="B6760" s="32" t="inlineStr">
        <is>
          <t>Abilities</t>
        </is>
      </c>
      <c r="C6760" s="32" t="inlineStr">
        <is>
          <t>Groudon abilities</t>
        </is>
      </c>
      <c r="D6760" s="32" t="inlineStr">
        <is>
          <t>Drought</t>
        </is>
      </c>
      <c r="E6760" s="32" t="inlineStr">
        <is>
          <t>Pressure</t>
        </is>
      </c>
      <c r="F6760" s="32" t="inlineStr">
        <is>
          <t>Differs from upstream baseline</t>
        </is>
      </c>
      <c r="G6760" s="32" t="inlineStr">
        <is>
          <t>species_info/gen_*_families.h</t>
        </is>
      </c>
    </row>
    <row r="6761">
      <c r="A6761" s="77" t="inlineStr">
        <is>
          <t>2026-10-05</t>
        </is>
      </c>
      <c r="B6761" s="77" t="inlineStr">
        <is>
          <t>Abilities</t>
        </is>
      </c>
      <c r="C6761" s="77" t="inlineStr">
        <is>
          <t>Groudon abilities</t>
        </is>
      </c>
      <c r="D6761" s="77" t="inlineStr">
        <is>
          <t>Desolate Land / Desolate Land</t>
        </is>
      </c>
      <c r="E6761" s="77" t="inlineStr">
        <is>
          <t>Solid Rock / Solid Rock</t>
        </is>
      </c>
      <c r="F6761" s="77" t="inlineStr">
        <is>
          <t>Differs from upstream baseline</t>
        </is>
      </c>
      <c r="G6761" s="77" t="inlineStr">
        <is>
          <t>species_info/gen_*_families.h</t>
        </is>
      </c>
    </row>
    <row r="6762">
      <c r="A6762" s="32" t="inlineStr">
        <is>
          <t>2026-10-05</t>
        </is>
      </c>
      <c r="B6762" s="32" t="inlineStr">
        <is>
          <t>Abilities</t>
        </is>
      </c>
      <c r="C6762" s="32" t="inlineStr">
        <is>
          <t>Growlithe abilities</t>
        </is>
      </c>
      <c r="D6762" s="32" t="inlineStr">
        <is>
          <t>Intimidate / Flash Fire / Justified</t>
        </is>
      </c>
      <c r="E6762" s="32" t="inlineStr">
        <is>
          <t>Intimidate / Intimidate / Justified</t>
        </is>
      </c>
      <c r="F6762" s="32" t="inlineStr">
        <is>
          <t>Differs from upstream baseline</t>
        </is>
      </c>
      <c r="G6762" s="32" t="inlineStr">
        <is>
          <t>species_info/gen_*_families.h</t>
        </is>
      </c>
    </row>
    <row r="6763">
      <c r="A6763" s="77" t="inlineStr">
        <is>
          <t>2026-10-05</t>
        </is>
      </c>
      <c r="B6763" s="77" t="inlineStr">
        <is>
          <t>Pokemon Stats</t>
        </is>
      </c>
      <c r="C6763" s="77" t="inlineStr">
        <is>
          <t>Grumpig baseAttack</t>
        </is>
      </c>
      <c r="D6763" s="77" t="n">
        <v>45</v>
      </c>
      <c r="E6763" s="77" t="n">
        <v>75</v>
      </c>
      <c r="F6763" s="77" t="inlineStr">
        <is>
          <t>Differs from upstream baseline</t>
        </is>
      </c>
      <c r="G6763" s="77" t="inlineStr">
        <is>
          <t>species_info/gen_*_families.h</t>
        </is>
      </c>
    </row>
    <row r="6764">
      <c r="A6764" s="32" t="inlineStr">
        <is>
          <t>2026-10-05</t>
        </is>
      </c>
      <c r="B6764" s="32" t="inlineStr">
        <is>
          <t>Abilities</t>
        </is>
      </c>
      <c r="C6764" s="32" t="inlineStr">
        <is>
          <t>Gulpin abilities</t>
        </is>
      </c>
      <c r="D6764" s="32" t="inlineStr">
        <is>
          <t>Liquid Ooze / Sticky Hold / Gluttony</t>
        </is>
      </c>
      <c r="E6764" s="32" t="inlineStr">
        <is>
          <t>Gluttony / Gluttony / Gluttony</t>
        </is>
      </c>
      <c r="F6764" s="32" t="inlineStr">
        <is>
          <t>Differs from upstream baseline</t>
        </is>
      </c>
      <c r="G6764" s="32" t="inlineStr">
        <is>
          <t>species_info/gen_*_families.h</t>
        </is>
      </c>
    </row>
    <row r="6765">
      <c r="A6765" s="77" t="inlineStr">
        <is>
          <t>2026-10-05</t>
        </is>
      </c>
      <c r="B6765" s="77" t="inlineStr">
        <is>
          <t>Pokemon Stats</t>
        </is>
      </c>
      <c r="C6765" s="77" t="inlineStr">
        <is>
          <t>Gurdurr baseAttack</t>
        </is>
      </c>
      <c r="D6765" s="77" t="n">
        <v>105</v>
      </c>
      <c r="E6765" s="77" t="n">
        <v>115</v>
      </c>
      <c r="F6765" s="77" t="inlineStr">
        <is>
          <t>Differs from upstream baseline</t>
        </is>
      </c>
      <c r="G6765" s="77" t="inlineStr">
        <is>
          <t>species_info/gen_*_families.h</t>
        </is>
      </c>
    </row>
    <row r="6766">
      <c r="A6766" s="32" t="inlineStr">
        <is>
          <t>2026-10-05</t>
        </is>
      </c>
      <c r="B6766" s="32" t="inlineStr">
        <is>
          <t>Pokemon Stats</t>
        </is>
      </c>
      <c r="C6766" s="32" t="inlineStr">
        <is>
          <t>Gurdurr baseSpAttack</t>
        </is>
      </c>
      <c r="D6766" s="32" t="n">
        <v>40</v>
      </c>
      <c r="E6766" s="32" t="n">
        <v>30</v>
      </c>
      <c r="F6766" s="32" t="inlineStr">
        <is>
          <t>Differs from upstream baseline</t>
        </is>
      </c>
      <c r="G6766" s="32" t="inlineStr">
        <is>
          <t>species_info/gen_*_families.h</t>
        </is>
      </c>
    </row>
    <row r="6767">
      <c r="A6767" s="77" t="inlineStr">
        <is>
          <t>2026-10-05</t>
        </is>
      </c>
      <c r="B6767" s="77" t="inlineStr">
        <is>
          <t>Pokemon Stats</t>
        </is>
      </c>
      <c r="C6767" s="77" t="inlineStr">
        <is>
          <t>Gyarados baseSpAttack</t>
        </is>
      </c>
      <c r="D6767" s="77" t="n">
        <v>60</v>
      </c>
      <c r="E6767" s="77" t="n">
        <v>75</v>
      </c>
      <c r="F6767" s="77" t="inlineStr">
        <is>
          <t>Differs from upstream baseline</t>
        </is>
      </c>
      <c r="G6767" s="77" t="inlineStr">
        <is>
          <t>species_info/gen_*_families.h</t>
        </is>
      </c>
    </row>
    <row r="6768">
      <c r="A6768" s="32" t="inlineStr">
        <is>
          <t>2026-10-05</t>
        </is>
      </c>
      <c r="B6768" s="32" t="inlineStr">
        <is>
          <t>Pokemon Stats</t>
        </is>
      </c>
      <c r="C6768" s="32" t="inlineStr">
        <is>
          <t>Gyarados baseSpAttack</t>
        </is>
      </c>
      <c r="D6768" s="32" t="n">
        <v>70</v>
      </c>
      <c r="E6768" s="32" t="n">
        <v>85</v>
      </c>
      <c r="F6768" s="32" t="inlineStr">
        <is>
          <t>Differs from upstream baseline</t>
        </is>
      </c>
      <c r="G6768" s="32" t="inlineStr">
        <is>
          <t>species_info/gen_*_families.h</t>
        </is>
      </c>
    </row>
    <row r="6769">
      <c r="A6769" s="77" t="inlineStr">
        <is>
          <t>2026-10-05</t>
        </is>
      </c>
      <c r="B6769" s="77" t="inlineStr">
        <is>
          <t>Abilities</t>
        </is>
      </c>
      <c r="C6769" s="77" t="inlineStr">
        <is>
          <t>Hariyama abilities</t>
        </is>
      </c>
      <c r="D6769" s="77" t="inlineStr">
        <is>
          <t>Thick Fat / Guts / Sheer Force</t>
        </is>
      </c>
      <c r="E6769" s="77" t="inlineStr">
        <is>
          <t>Guts / Guts / Sheer Force</t>
        </is>
      </c>
      <c r="F6769" s="77" t="inlineStr">
        <is>
          <t>Differs from upstream baseline</t>
        </is>
      </c>
      <c r="G6769" s="77" t="inlineStr">
        <is>
          <t>species_info/gen_*_families.h</t>
        </is>
      </c>
    </row>
    <row r="6770">
      <c r="A6770" s="32" t="inlineStr">
        <is>
          <t>2026-10-05</t>
        </is>
      </c>
      <c r="B6770" s="32" t="inlineStr">
        <is>
          <t>Pokemon Stats</t>
        </is>
      </c>
      <c r="C6770" s="32" t="inlineStr">
        <is>
          <t>Haunter baseHP</t>
        </is>
      </c>
      <c r="D6770" s="32" t="n">
        <v>45</v>
      </c>
      <c r="E6770" s="32" t="n">
        <v>60</v>
      </c>
      <c r="F6770" s="32" t="inlineStr">
        <is>
          <t>Differs from upstream baseline</t>
        </is>
      </c>
      <c r="G6770" s="32" t="inlineStr">
        <is>
          <t>species_info/gen_*_families.h</t>
        </is>
      </c>
    </row>
    <row r="6771">
      <c r="A6771" s="77" t="inlineStr">
        <is>
          <t>2026-10-05</t>
        </is>
      </c>
      <c r="B6771" s="77" t="inlineStr">
        <is>
          <t>Pokemon Stats</t>
        </is>
      </c>
      <c r="C6771" s="77" t="inlineStr">
        <is>
          <t>Haunter baseDefense</t>
        </is>
      </c>
      <c r="D6771" s="77" t="n">
        <v>45</v>
      </c>
      <c r="E6771" s="77" t="n">
        <v>60</v>
      </c>
      <c r="F6771" s="77" t="inlineStr">
        <is>
          <t>Differs from upstream baseline</t>
        </is>
      </c>
      <c r="G6771" s="77" t="inlineStr">
        <is>
          <t>species_info/gen_*_families.h</t>
        </is>
      </c>
    </row>
    <row r="6772">
      <c r="A6772" s="32" t="inlineStr">
        <is>
          <t>2026-10-05</t>
        </is>
      </c>
      <c r="B6772" s="32" t="inlineStr">
        <is>
          <t>Pokemon Stats</t>
        </is>
      </c>
      <c r="C6772" s="32" t="inlineStr">
        <is>
          <t>Haunter baseSpDefense</t>
        </is>
      </c>
      <c r="D6772" s="32" t="n">
        <v>55</v>
      </c>
      <c r="E6772" s="32" t="n">
        <v>75</v>
      </c>
      <c r="F6772" s="32" t="inlineStr">
        <is>
          <t>Differs from upstream baseline</t>
        </is>
      </c>
      <c r="G6772" s="32" t="inlineStr">
        <is>
          <t>species_info/gen_*_families.h</t>
        </is>
      </c>
    </row>
    <row r="6773">
      <c r="A6773" s="77" t="inlineStr">
        <is>
          <t>2026-10-05</t>
        </is>
      </c>
      <c r="B6773" s="77" t="inlineStr">
        <is>
          <t>Pokemon Stats</t>
        </is>
      </c>
      <c r="C6773" s="77" t="inlineStr">
        <is>
          <t>Haunter baseSpeed</t>
        </is>
      </c>
      <c r="D6773" s="77" t="n">
        <v>95</v>
      </c>
      <c r="E6773" s="77" t="n">
        <v>110</v>
      </c>
      <c r="F6773" s="77" t="inlineStr">
        <is>
          <t>Differs from upstream baseline</t>
        </is>
      </c>
      <c r="G6773" s="77" t="inlineStr">
        <is>
          <t>species_info/gen_*_families.h</t>
        </is>
      </c>
    </row>
    <row r="6774">
      <c r="A6774" s="32" t="inlineStr">
        <is>
          <t>2026-10-05</t>
        </is>
      </c>
      <c r="B6774" s="32" t="inlineStr">
        <is>
          <t>Pokemon Stats</t>
        </is>
      </c>
      <c r="C6774" s="32" t="inlineStr">
        <is>
          <t>Haxorus baseAttack</t>
        </is>
      </c>
      <c r="D6774" s="32" t="n">
        <v>147</v>
      </c>
      <c r="E6774" s="32" t="n">
        <v>163</v>
      </c>
      <c r="F6774" s="32" t="inlineStr">
        <is>
          <t>Differs from upstream baseline</t>
        </is>
      </c>
      <c r="G6774" s="32" t="inlineStr">
        <is>
          <t>species_info/gen_*_families.h</t>
        </is>
      </c>
    </row>
    <row r="6775">
      <c r="A6775" s="77" t="inlineStr">
        <is>
          <t>2026-10-05</t>
        </is>
      </c>
      <c r="B6775" s="77" t="inlineStr">
        <is>
          <t>Pokemon Stats</t>
        </is>
      </c>
      <c r="C6775" s="77" t="inlineStr">
        <is>
          <t>Haxorus baseSpAttack</t>
        </is>
      </c>
      <c r="D6775" s="77" t="n">
        <v>60</v>
      </c>
      <c r="E6775" s="77" t="n">
        <v>30</v>
      </c>
      <c r="F6775" s="77" t="inlineStr">
        <is>
          <t>Differs from upstream baseline</t>
        </is>
      </c>
      <c r="G6775" s="77" t="inlineStr">
        <is>
          <t>species_info/gen_*_families.h</t>
        </is>
      </c>
    </row>
    <row r="6776">
      <c r="A6776" s="32" t="inlineStr">
        <is>
          <t>2026-10-05</t>
        </is>
      </c>
      <c r="B6776" s="32" t="inlineStr">
        <is>
          <t>Pokemon Stats</t>
        </is>
      </c>
      <c r="C6776" s="32" t="inlineStr">
        <is>
          <t>Haxorus baseSpeed</t>
        </is>
      </c>
      <c r="D6776" s="32" t="n">
        <v>97</v>
      </c>
      <c r="E6776" s="32" t="n">
        <v>111</v>
      </c>
      <c r="F6776" s="32" t="inlineStr">
        <is>
          <t>Differs from upstream baseline</t>
        </is>
      </c>
      <c r="G6776" s="32" t="inlineStr">
        <is>
          <t>species_info/gen_*_families.h</t>
        </is>
      </c>
    </row>
    <row r="6777">
      <c r="A6777" s="77" t="inlineStr">
        <is>
          <t>2026-10-05</t>
        </is>
      </c>
      <c r="B6777" s="77" t="inlineStr">
        <is>
          <t>Pokemon Stats</t>
        </is>
      </c>
      <c r="C6777" s="77" t="inlineStr">
        <is>
          <t>Heatmor baseHP</t>
        </is>
      </c>
      <c r="D6777" s="77" t="n">
        <v>85</v>
      </c>
      <c r="E6777" s="77" t="n">
        <v>95</v>
      </c>
      <c r="F6777" s="77" t="inlineStr">
        <is>
          <t>Differs from upstream baseline</t>
        </is>
      </c>
      <c r="G6777" s="77" t="inlineStr">
        <is>
          <t>species_info/gen_*_families.h</t>
        </is>
      </c>
    </row>
    <row r="6778">
      <c r="A6778" s="32" t="inlineStr">
        <is>
          <t>2026-10-05</t>
        </is>
      </c>
      <c r="B6778" s="32" t="inlineStr">
        <is>
          <t>Pokemon Stats</t>
        </is>
      </c>
      <c r="C6778" s="32" t="inlineStr">
        <is>
          <t>Heatmor baseDefense</t>
        </is>
      </c>
      <c r="D6778" s="32" t="n">
        <v>66</v>
      </c>
      <c r="E6778" s="32" t="n">
        <v>69</v>
      </c>
      <c r="F6778" s="32" t="inlineStr">
        <is>
          <t>Differs from upstream baseline</t>
        </is>
      </c>
      <c r="G6778" s="32" t="inlineStr">
        <is>
          <t>species_info/gen_*_families.h</t>
        </is>
      </c>
    </row>
    <row r="6779">
      <c r="A6779" s="77" t="inlineStr">
        <is>
          <t>2026-10-05</t>
        </is>
      </c>
      <c r="B6779" s="77" t="inlineStr">
        <is>
          <t>Pokemon Stats</t>
        </is>
      </c>
      <c r="C6779" s="77" t="inlineStr">
        <is>
          <t>Heatmor baseSpAttack</t>
        </is>
      </c>
      <c r="D6779" s="77" t="n">
        <v>105</v>
      </c>
      <c r="E6779" s="77" t="n">
        <v>115</v>
      </c>
      <c r="F6779" s="77" t="inlineStr">
        <is>
          <t>Differs from upstream baseline</t>
        </is>
      </c>
      <c r="G6779" s="77" t="inlineStr">
        <is>
          <t>species_info/gen_*_families.h</t>
        </is>
      </c>
    </row>
    <row r="6780">
      <c r="A6780" s="32" t="inlineStr">
        <is>
          <t>2026-10-05</t>
        </is>
      </c>
      <c r="B6780" s="32" t="inlineStr">
        <is>
          <t>Pokemon Stats</t>
        </is>
      </c>
      <c r="C6780" s="32" t="inlineStr">
        <is>
          <t>Heatmor baseSpDefense</t>
        </is>
      </c>
      <c r="D6780" s="32" t="n">
        <v>66</v>
      </c>
      <c r="E6780" s="32" t="n">
        <v>69</v>
      </c>
      <c r="F6780" s="32" t="inlineStr">
        <is>
          <t>Differs from upstream baseline</t>
        </is>
      </c>
      <c r="G6780" s="32" t="inlineStr">
        <is>
          <t>species_info/gen_*_families.h</t>
        </is>
      </c>
    </row>
    <row r="6781">
      <c r="A6781" s="77" t="inlineStr">
        <is>
          <t>2026-10-05</t>
        </is>
      </c>
      <c r="B6781" s="77" t="inlineStr">
        <is>
          <t>Pokemon Stats</t>
        </is>
      </c>
      <c r="C6781" s="77" t="inlineStr">
        <is>
          <t>Heatmor baseSpeed</t>
        </is>
      </c>
      <c r="D6781" s="77" t="n">
        <v>65</v>
      </c>
      <c r="E6781" s="77" t="n">
        <v>80</v>
      </c>
      <c r="F6781" s="77" t="inlineStr">
        <is>
          <t>Differs from upstream baseline</t>
        </is>
      </c>
      <c r="G6781" s="77" t="inlineStr">
        <is>
          <t>species_info/gen_*_families.h</t>
        </is>
      </c>
    </row>
    <row r="6782">
      <c r="A6782" s="32" t="inlineStr">
        <is>
          <t>2026-10-05</t>
        </is>
      </c>
      <c r="B6782" s="32" t="inlineStr">
        <is>
          <t>Pokemon Stats</t>
        </is>
      </c>
      <c r="C6782" s="32" t="inlineStr">
        <is>
          <t>Heliolisk baseAttack</t>
        </is>
      </c>
      <c r="D6782" s="32" t="n">
        <v>55</v>
      </c>
      <c r="E6782" s="32" t="n">
        <v>30</v>
      </c>
      <c r="F6782" s="32" t="inlineStr">
        <is>
          <t>Differs from upstream baseline</t>
        </is>
      </c>
      <c r="G6782" s="32" t="inlineStr">
        <is>
          <t>species_info/gen_*_families.h</t>
        </is>
      </c>
    </row>
    <row r="6783">
      <c r="A6783" s="77" t="inlineStr">
        <is>
          <t>2026-10-05</t>
        </is>
      </c>
      <c r="B6783" s="77" t="inlineStr">
        <is>
          <t>Pokemon Stats</t>
        </is>
      </c>
      <c r="C6783" s="77" t="inlineStr">
        <is>
          <t>Heliolisk baseSpAttack</t>
        </is>
      </c>
      <c r="D6783" s="77" t="n">
        <v>109</v>
      </c>
      <c r="E6783" s="77" t="n">
        <v>133</v>
      </c>
      <c r="F6783" s="77" t="inlineStr">
        <is>
          <t>Differs from upstream baseline</t>
        </is>
      </c>
      <c r="G6783" s="77" t="inlineStr">
        <is>
          <t>species_info/gen_*_families.h</t>
        </is>
      </c>
    </row>
    <row r="6784">
      <c r="A6784" s="32" t="inlineStr">
        <is>
          <t>2026-10-05</t>
        </is>
      </c>
      <c r="B6784" s="32" t="inlineStr">
        <is>
          <t>Pokemon Stats</t>
        </is>
      </c>
      <c r="C6784" s="32" t="inlineStr">
        <is>
          <t>Heliolisk baseSpeed</t>
        </is>
      </c>
      <c r="D6784" s="32" t="n">
        <v>109</v>
      </c>
      <c r="E6784" s="32" t="n">
        <v>130</v>
      </c>
      <c r="F6784" s="32" t="inlineStr">
        <is>
          <t>Differs from upstream baseline</t>
        </is>
      </c>
      <c r="G6784" s="32" t="inlineStr">
        <is>
          <t>species_info/gen_*_families.h</t>
        </is>
      </c>
    </row>
    <row r="6785">
      <c r="A6785" s="77" t="inlineStr">
        <is>
          <t>2026-10-05</t>
        </is>
      </c>
      <c r="B6785" s="77" t="inlineStr">
        <is>
          <t>Pokemon Stats</t>
        </is>
      </c>
      <c r="C6785" s="77" t="inlineStr">
        <is>
          <t>Helioptile baseHP</t>
        </is>
      </c>
      <c r="D6785" s="77" t="n">
        <v>44</v>
      </c>
      <c r="E6785" s="77" t="n">
        <v>47</v>
      </c>
      <c r="F6785" s="77" t="inlineStr">
        <is>
          <t>Differs from upstream baseline</t>
        </is>
      </c>
      <c r="G6785" s="77" t="inlineStr">
        <is>
          <t>species_info/gen_*_families.h</t>
        </is>
      </c>
    </row>
    <row r="6786">
      <c r="A6786" s="32" t="inlineStr">
        <is>
          <t>2026-10-05</t>
        </is>
      </c>
      <c r="B6786" s="32" t="inlineStr">
        <is>
          <t>Pokemon Stats</t>
        </is>
      </c>
      <c r="C6786" s="32" t="inlineStr">
        <is>
          <t>Helioptile baseAttack</t>
        </is>
      </c>
      <c r="D6786" s="32" t="n">
        <v>38</v>
      </c>
      <c r="E6786" s="32" t="n">
        <v>40</v>
      </c>
      <c r="F6786" s="32" t="inlineStr">
        <is>
          <t>Differs from upstream baseline</t>
        </is>
      </c>
      <c r="G6786" s="32" t="inlineStr">
        <is>
          <t>species_info/gen_*_families.h</t>
        </is>
      </c>
    </row>
    <row r="6787">
      <c r="A6787" s="77" t="inlineStr">
        <is>
          <t>2026-10-05</t>
        </is>
      </c>
      <c r="B6787" s="77" t="inlineStr">
        <is>
          <t>Pokemon Stats</t>
        </is>
      </c>
      <c r="C6787" s="77" t="inlineStr">
        <is>
          <t>Helioptile baseDefense</t>
        </is>
      </c>
      <c r="D6787" s="77" t="n">
        <v>33</v>
      </c>
      <c r="E6787" s="77" t="n">
        <v>41</v>
      </c>
      <c r="F6787" s="77" t="inlineStr">
        <is>
          <t>Differs from upstream baseline</t>
        </is>
      </c>
      <c r="G6787" s="77" t="inlineStr">
        <is>
          <t>species_info/gen_*_families.h</t>
        </is>
      </c>
    </row>
    <row r="6788">
      <c r="A6788" s="32" t="inlineStr">
        <is>
          <t>2026-10-05</t>
        </is>
      </c>
      <c r="B6788" s="32" t="inlineStr">
        <is>
          <t>Pokemon Stats</t>
        </is>
      </c>
      <c r="C6788" s="32" t="inlineStr">
        <is>
          <t>Helioptile baseSpDefense</t>
        </is>
      </c>
      <c r="D6788" s="32" t="n">
        <v>43</v>
      </c>
      <c r="E6788" s="32" t="n">
        <v>46</v>
      </c>
      <c r="F6788" s="32" t="inlineStr">
        <is>
          <t>Differs from upstream baseline</t>
        </is>
      </c>
      <c r="G6788" s="32" t="inlineStr">
        <is>
          <t>species_info/gen_*_families.h</t>
        </is>
      </c>
    </row>
    <row r="6789">
      <c r="A6789" s="77" t="inlineStr">
        <is>
          <t>2026-10-05</t>
        </is>
      </c>
      <c r="B6789" s="77" t="inlineStr">
        <is>
          <t>Abilities</t>
        </is>
      </c>
      <c r="C6789" s="77" t="inlineStr">
        <is>
          <t>Heracross abilities</t>
        </is>
      </c>
      <c r="D6789" s="77" t="inlineStr">
        <is>
          <t>Swarm / Guts / Moxie</t>
        </is>
      </c>
      <c r="E6789" s="77" t="inlineStr">
        <is>
          <t>Guts / Guts / Moxie</t>
        </is>
      </c>
      <c r="F6789" s="77" t="inlineStr">
        <is>
          <t>Differs from upstream baseline</t>
        </is>
      </c>
      <c r="G6789" s="77" t="inlineStr">
        <is>
          <t>species_info/gen_*_families.h</t>
        </is>
      </c>
    </row>
    <row r="6790">
      <c r="A6790" s="32" t="inlineStr">
        <is>
          <t>2026-10-05</t>
        </is>
      </c>
      <c r="B6790" s="32" t="inlineStr">
        <is>
          <t>Pokemon Stats</t>
        </is>
      </c>
      <c r="C6790" s="32" t="inlineStr">
        <is>
          <t>Herdier baseAttack</t>
        </is>
      </c>
      <c r="D6790" s="32" t="n">
        <v>80</v>
      </c>
      <c r="E6790" s="32" t="n">
        <v>87</v>
      </c>
      <c r="F6790" s="32" t="inlineStr">
        <is>
          <t>Differs from upstream baseline</t>
        </is>
      </c>
      <c r="G6790" s="32" t="inlineStr">
        <is>
          <t>species_info/gen_*_families.h</t>
        </is>
      </c>
    </row>
    <row r="6791">
      <c r="A6791" s="77" t="inlineStr">
        <is>
          <t>2026-10-05</t>
        </is>
      </c>
      <c r="B6791" s="77" t="inlineStr">
        <is>
          <t>Pokemon Stats</t>
        </is>
      </c>
      <c r="C6791" s="77" t="inlineStr">
        <is>
          <t>Herdier baseSpAttack</t>
        </is>
      </c>
      <c r="D6791" s="77" t="n">
        <v>35</v>
      </c>
      <c r="E6791" s="77" t="n">
        <v>30</v>
      </c>
      <c r="F6791" s="77" t="inlineStr">
        <is>
          <t>Differs from upstream baseline</t>
        </is>
      </c>
      <c r="G6791" s="77" t="inlineStr">
        <is>
          <t>species_info/gen_*_families.h</t>
        </is>
      </c>
    </row>
    <row r="6792">
      <c r="A6792" s="32" t="inlineStr">
        <is>
          <t>2026-10-05</t>
        </is>
      </c>
      <c r="B6792" s="32" t="inlineStr">
        <is>
          <t>Pokemon Stats</t>
        </is>
      </c>
      <c r="C6792" s="32" t="inlineStr">
        <is>
          <t>Herdier baseSpeed</t>
        </is>
      </c>
      <c r="D6792" s="32" t="n">
        <v>60</v>
      </c>
      <c r="E6792" s="32" t="n">
        <v>66</v>
      </c>
      <c r="F6792" s="32" t="inlineStr">
        <is>
          <t>Differs from upstream baseline</t>
        </is>
      </c>
      <c r="G6792" s="32" t="inlineStr">
        <is>
          <t>species_info/gen_*_families.h</t>
        </is>
      </c>
    </row>
    <row r="6793">
      <c r="A6793" s="77" t="inlineStr">
        <is>
          <t>2026-10-05</t>
        </is>
      </c>
      <c r="B6793" s="77" t="inlineStr">
        <is>
          <t>Abilities</t>
        </is>
      </c>
      <c r="C6793" s="77" t="inlineStr">
        <is>
          <t>Hippopotas abilities</t>
        </is>
      </c>
      <c r="D6793" s="77" t="inlineStr">
        <is>
          <t>Sand Stream / Sand Force</t>
        </is>
      </c>
      <c r="E6793" s="77" t="inlineStr">
        <is>
          <t>Thick Fat / Thick Fat / Sand Force</t>
        </is>
      </c>
      <c r="F6793" s="77" t="inlineStr">
        <is>
          <t>Differs from upstream baseline</t>
        </is>
      </c>
      <c r="G6793" s="77" t="inlineStr">
        <is>
          <t>species_info/gen_*_families.h</t>
        </is>
      </c>
    </row>
    <row r="6794">
      <c r="A6794" s="32" t="inlineStr">
        <is>
          <t>2026-10-05</t>
        </is>
      </c>
      <c r="B6794" s="32" t="inlineStr">
        <is>
          <t>Abilities</t>
        </is>
      </c>
      <c r="C6794" s="32" t="inlineStr">
        <is>
          <t>Hippowdon abilities</t>
        </is>
      </c>
      <c r="D6794" s="32" t="inlineStr">
        <is>
          <t>Sand Stream / Sand Force</t>
        </is>
      </c>
      <c r="E6794" s="32" t="inlineStr">
        <is>
          <t>Thick Fat / Thick Fat / Sand Force</t>
        </is>
      </c>
      <c r="F6794" s="32" t="inlineStr">
        <is>
          <t>Differs from upstream baseline</t>
        </is>
      </c>
      <c r="G6794" s="32" t="inlineStr">
        <is>
          <t>species_info/gen_*_families.h</t>
        </is>
      </c>
    </row>
    <row r="6795">
      <c r="A6795" s="77" t="inlineStr">
        <is>
          <t>2026-10-05</t>
        </is>
      </c>
      <c r="B6795" s="77" t="inlineStr">
        <is>
          <t>Abilities</t>
        </is>
      </c>
      <c r="C6795" s="77" t="inlineStr">
        <is>
          <t>Hitmonchan abilities</t>
        </is>
      </c>
      <c r="D6795" s="77" t="inlineStr">
        <is>
          <t>Keen Eye / Iron Fist / Inner Focus</t>
        </is>
      </c>
      <c r="E6795" s="77" t="inlineStr">
        <is>
          <t>Scrappy / Scrappy / Inner Focus</t>
        </is>
      </c>
      <c r="F6795" s="77" t="inlineStr">
        <is>
          <t>Differs from upstream baseline</t>
        </is>
      </c>
      <c r="G6795" s="77" t="inlineStr">
        <is>
          <t>species_info/gen_*_families.h</t>
        </is>
      </c>
    </row>
    <row r="6796">
      <c r="A6796" s="32" t="inlineStr">
        <is>
          <t>2026-10-05</t>
        </is>
      </c>
      <c r="B6796" s="32" t="inlineStr">
        <is>
          <t>Abilities</t>
        </is>
      </c>
      <c r="C6796" s="32" t="inlineStr">
        <is>
          <t>Hitmonlee abilities</t>
        </is>
      </c>
      <c r="D6796" s="32" t="inlineStr">
        <is>
          <t>Limber / Reckless / Unburden</t>
        </is>
      </c>
      <c r="E6796" s="32" t="inlineStr">
        <is>
          <t>Quick Feet / Quick Feet / Unburden</t>
        </is>
      </c>
      <c r="F6796" s="32" t="inlineStr">
        <is>
          <t>Differs from upstream baseline</t>
        </is>
      </c>
      <c r="G6796" s="32" t="inlineStr">
        <is>
          <t>species_info/gen_*_families.h</t>
        </is>
      </c>
    </row>
    <row r="6797">
      <c r="A6797" s="77" t="inlineStr">
        <is>
          <t>2026-10-05</t>
        </is>
      </c>
      <c r="B6797" s="77" t="inlineStr">
        <is>
          <t>Abilities</t>
        </is>
      </c>
      <c r="C6797" s="77" t="inlineStr">
        <is>
          <t>Hitmontop abilities</t>
        </is>
      </c>
      <c r="D6797" s="77" t="inlineStr">
        <is>
          <t>Intimidate / Technician / Steadfast</t>
        </is>
      </c>
      <c r="E6797" s="77" t="inlineStr">
        <is>
          <t>Technician / Technician / Steadfast</t>
        </is>
      </c>
      <c r="F6797" s="77" t="inlineStr">
        <is>
          <t>Differs from upstream baseline</t>
        </is>
      </c>
      <c r="G6797" s="77" t="inlineStr">
        <is>
          <t>species_info/gen_*_families.h</t>
        </is>
      </c>
    </row>
    <row r="6798">
      <c r="A6798" s="32" t="inlineStr">
        <is>
          <t>2026-10-05</t>
        </is>
      </c>
      <c r="B6798" s="32" t="inlineStr">
        <is>
          <t>Pokemon Stats</t>
        </is>
      </c>
      <c r="C6798" s="32" t="inlineStr">
        <is>
          <t>Honchkrow baseDefense</t>
        </is>
      </c>
      <c r="D6798" s="32" t="n">
        <v>52</v>
      </c>
      <c r="E6798" s="32" t="n">
        <v>62</v>
      </c>
      <c r="F6798" s="32" t="inlineStr">
        <is>
          <t>Differs from upstream baseline</t>
        </is>
      </c>
      <c r="G6798" s="32" t="inlineStr">
        <is>
          <t>species_info/gen_*_families.h</t>
        </is>
      </c>
    </row>
    <row r="6799">
      <c r="A6799" s="77" t="inlineStr">
        <is>
          <t>2026-10-05</t>
        </is>
      </c>
      <c r="B6799" s="77" t="inlineStr">
        <is>
          <t>Pokemon Stats</t>
        </is>
      </c>
      <c r="C6799" s="77" t="inlineStr">
        <is>
          <t>Honchkrow baseSpAttack</t>
        </is>
      </c>
      <c r="D6799" s="77" t="n">
        <v>105</v>
      </c>
      <c r="E6799" s="77" t="n">
        <v>100</v>
      </c>
      <c r="F6799" s="77" t="inlineStr">
        <is>
          <t>Differs from upstream baseline</t>
        </is>
      </c>
      <c r="G6799" s="77" t="inlineStr">
        <is>
          <t>species_info/gen_*_families.h</t>
        </is>
      </c>
    </row>
    <row r="6800">
      <c r="A6800" s="32" t="inlineStr">
        <is>
          <t>2026-10-05</t>
        </is>
      </c>
      <c r="B6800" s="32" t="inlineStr">
        <is>
          <t>Pokemon Stats</t>
        </is>
      </c>
      <c r="C6800" s="32" t="inlineStr">
        <is>
          <t>Honchkrow baseSpDefense</t>
        </is>
      </c>
      <c r="D6800" s="32" t="n">
        <v>52</v>
      </c>
      <c r="E6800" s="32" t="n">
        <v>62</v>
      </c>
      <c r="F6800" s="32" t="inlineStr">
        <is>
          <t>Differs from upstream baseline</t>
        </is>
      </c>
      <c r="G6800" s="32" t="inlineStr">
        <is>
          <t>species_info/gen_*_families.h</t>
        </is>
      </c>
    </row>
    <row r="6801">
      <c r="A6801" s="77" t="inlineStr">
        <is>
          <t>2026-10-05</t>
        </is>
      </c>
      <c r="B6801" s="77" t="inlineStr">
        <is>
          <t>Pokemon Stats</t>
        </is>
      </c>
      <c r="C6801" s="77" t="inlineStr">
        <is>
          <t>Honchkrow baseSpeed</t>
        </is>
      </c>
      <c r="D6801" s="77" t="n">
        <v>71</v>
      </c>
      <c r="E6801" s="77" t="n">
        <v>91</v>
      </c>
      <c r="F6801" s="77" t="inlineStr">
        <is>
          <t>Differs from upstream baseline</t>
        </is>
      </c>
      <c r="G6801" s="77" t="inlineStr">
        <is>
          <t>species_info/gen_*_families.h</t>
        </is>
      </c>
    </row>
    <row r="6802">
      <c r="A6802" s="32" t="inlineStr">
        <is>
          <t>2026-10-05</t>
        </is>
      </c>
      <c r="B6802" s="32" t="inlineStr">
        <is>
          <t>Abilities</t>
        </is>
      </c>
      <c r="C6802" s="32" t="inlineStr">
        <is>
          <t>Honchkrow abilities</t>
        </is>
      </c>
      <c r="D6802" s="32" t="inlineStr">
        <is>
          <t>Insomnia / Super Luck / Moxie</t>
        </is>
      </c>
      <c r="E6802" s="32" t="inlineStr">
        <is>
          <t>Super Luck / Super Luck / Moxie</t>
        </is>
      </c>
      <c r="F6802" s="32" t="inlineStr">
        <is>
          <t>Differs from upstream baseline</t>
        </is>
      </c>
      <c r="G6802" s="32" t="inlineStr">
        <is>
          <t>species_info/gen_*_families.h</t>
        </is>
      </c>
    </row>
    <row r="6803">
      <c r="A6803" s="77" t="inlineStr">
        <is>
          <t>2026-10-05</t>
        </is>
      </c>
      <c r="B6803" s="77" t="inlineStr">
        <is>
          <t>Pokemon Stats</t>
        </is>
      </c>
      <c r="C6803" s="77" t="inlineStr">
        <is>
          <t>Honedge baseAttack</t>
        </is>
      </c>
      <c r="D6803" s="77" t="n">
        <v>80</v>
      </c>
      <c r="E6803" s="77" t="n">
        <v>85</v>
      </c>
      <c r="F6803" s="77" t="inlineStr">
        <is>
          <t>Differs from upstream baseline</t>
        </is>
      </c>
      <c r="G6803" s="77" t="inlineStr">
        <is>
          <t>species_info/gen_*_families.h</t>
        </is>
      </c>
    </row>
    <row r="6804">
      <c r="A6804" s="32" t="inlineStr">
        <is>
          <t>2026-10-05</t>
        </is>
      </c>
      <c r="B6804" s="32" t="inlineStr">
        <is>
          <t>Pokemon Stats</t>
        </is>
      </c>
      <c r="C6804" s="32" t="inlineStr">
        <is>
          <t>Honedge baseSpAttack</t>
        </is>
      </c>
      <c r="D6804" s="32" t="n">
        <v>35</v>
      </c>
      <c r="E6804" s="32" t="n">
        <v>30</v>
      </c>
      <c r="F6804" s="32" t="inlineStr">
        <is>
          <t>Differs from upstream baseline</t>
        </is>
      </c>
      <c r="G6804" s="32" t="inlineStr">
        <is>
          <t>species_info/gen_*_families.h</t>
        </is>
      </c>
    </row>
    <row r="6805">
      <c r="A6805" s="77" t="inlineStr">
        <is>
          <t>2026-10-05</t>
        </is>
      </c>
      <c r="B6805" s="77" t="inlineStr">
        <is>
          <t>Pokemon Stats</t>
        </is>
      </c>
      <c r="C6805" s="77" t="inlineStr">
        <is>
          <t>Hoothoot baseAttack</t>
        </is>
      </c>
      <c r="D6805" s="77" t="n">
        <v>30</v>
      </c>
      <c r="E6805" s="77" t="n">
        <v>36</v>
      </c>
      <c r="F6805" s="77" t="inlineStr">
        <is>
          <t>Differs from upstream baseline</t>
        </is>
      </c>
      <c r="G6805" s="77" t="inlineStr">
        <is>
          <t>species_info/gen_*_families.h</t>
        </is>
      </c>
    </row>
    <row r="6806">
      <c r="A6806" s="32" t="inlineStr">
        <is>
          <t>2026-10-05</t>
        </is>
      </c>
      <c r="B6806" s="32" t="inlineStr">
        <is>
          <t>Abilities</t>
        </is>
      </c>
      <c r="C6806" s="32" t="inlineStr">
        <is>
          <t>Hoothoot abilities</t>
        </is>
      </c>
      <c r="D6806" s="32" t="inlineStr">
        <is>
          <t>Insomnia / Keen Eye / Tinted Lens</t>
        </is>
      </c>
      <c r="E6806" s="32" t="inlineStr">
        <is>
          <t>Insomnia / Insomnia / Tinted Lens</t>
        </is>
      </c>
      <c r="F6806" s="32" t="inlineStr">
        <is>
          <t>Differs from upstream baseline</t>
        </is>
      </c>
      <c r="G6806" s="32" t="inlineStr">
        <is>
          <t>species_info/gen_*_families.h</t>
        </is>
      </c>
    </row>
    <row r="6807">
      <c r="A6807" s="77" t="inlineStr">
        <is>
          <t>2026-10-05</t>
        </is>
      </c>
      <c r="B6807" s="77" t="inlineStr">
        <is>
          <t>Abilities</t>
        </is>
      </c>
      <c r="C6807" s="77" t="inlineStr">
        <is>
          <t>Hoppip abilities</t>
        </is>
      </c>
      <c r="D6807" s="77" t="inlineStr">
        <is>
          <t>Chlorophyll / Leaf Guard / Infiltrator</t>
        </is>
      </c>
      <c r="E6807" s="77" t="inlineStr">
        <is>
          <t>Chlorophyll / Chlorophyll / Infiltrator</t>
        </is>
      </c>
      <c r="F6807" s="77" t="inlineStr">
        <is>
          <t>Differs from upstream baseline</t>
        </is>
      </c>
      <c r="G6807" s="77" t="inlineStr">
        <is>
          <t>species_info/gen_*_families.h</t>
        </is>
      </c>
    </row>
    <row r="6808">
      <c r="A6808" s="32" t="inlineStr">
        <is>
          <t>2026-10-05</t>
        </is>
      </c>
      <c r="B6808" s="32" t="inlineStr">
        <is>
          <t>Abilities</t>
        </is>
      </c>
      <c r="C6808" s="32" t="inlineStr">
        <is>
          <t>Horsea abilities</t>
        </is>
      </c>
      <c r="D6808" s="32" t="inlineStr">
        <is>
          <t>Swift Swim / Sniper / Damp</t>
        </is>
      </c>
      <c r="E6808" s="32" t="inlineStr">
        <is>
          <t>Swift Swim / Swift Swim / Damp</t>
        </is>
      </c>
      <c r="F6808" s="32" t="inlineStr">
        <is>
          <t>Differs from upstream baseline</t>
        </is>
      </c>
      <c r="G6808" s="32" t="inlineStr">
        <is>
          <t>species_info/gen_*_families.h</t>
        </is>
      </c>
    </row>
    <row r="6809">
      <c r="A6809" s="77" t="inlineStr">
        <is>
          <t>2026-10-05</t>
        </is>
      </c>
      <c r="B6809" s="77" t="inlineStr">
        <is>
          <t>Pokemon Stats</t>
        </is>
      </c>
      <c r="C6809" s="77" t="inlineStr">
        <is>
          <t>Houndoom baseSpAttack</t>
        </is>
      </c>
      <c r="D6809" s="77" t="n">
        <v>110</v>
      </c>
      <c r="E6809" s="77" t="n">
        <v>120</v>
      </c>
      <c r="F6809" s="77" t="inlineStr">
        <is>
          <t>Differs from upstream baseline</t>
        </is>
      </c>
      <c r="G6809" s="77" t="inlineStr">
        <is>
          <t>species_info/gen_*_families.h</t>
        </is>
      </c>
    </row>
    <row r="6810">
      <c r="A6810" s="32" t="inlineStr">
        <is>
          <t>2026-10-05</t>
        </is>
      </c>
      <c r="B6810" s="32" t="inlineStr">
        <is>
          <t>Pokemon Stats</t>
        </is>
      </c>
      <c r="C6810" s="32" t="inlineStr">
        <is>
          <t>Houndoom baseSpeed</t>
        </is>
      </c>
      <c r="D6810" s="32" t="n">
        <v>95</v>
      </c>
      <c r="E6810" s="32" t="n">
        <v>105</v>
      </c>
      <c r="F6810" s="32" t="inlineStr">
        <is>
          <t>Differs from upstream baseline</t>
        </is>
      </c>
      <c r="G6810" s="32" t="inlineStr">
        <is>
          <t>species_info/gen_*_families.h</t>
        </is>
      </c>
    </row>
    <row r="6811">
      <c r="A6811" s="77" t="inlineStr">
        <is>
          <t>2026-10-05</t>
        </is>
      </c>
      <c r="B6811" s="77" t="inlineStr">
        <is>
          <t>Abilities</t>
        </is>
      </c>
      <c r="C6811" s="77" t="inlineStr">
        <is>
          <t>Houndoom abilities</t>
        </is>
      </c>
      <c r="D6811" s="77" t="inlineStr">
        <is>
          <t>Early Bird / Flash Fire / Unnerve</t>
        </is>
      </c>
      <c r="E6811" s="77" t="inlineStr">
        <is>
          <t>Solar Power / Solar Power / Unnerve</t>
        </is>
      </c>
      <c r="F6811" s="77" t="inlineStr">
        <is>
          <t>Differs from upstream baseline</t>
        </is>
      </c>
      <c r="G6811" s="77" t="inlineStr">
        <is>
          <t>species_info/gen_*_families.h</t>
        </is>
      </c>
    </row>
    <row r="6812">
      <c r="A6812" s="32" t="inlineStr">
        <is>
          <t>2026-10-05</t>
        </is>
      </c>
      <c r="B6812" s="32" t="inlineStr">
        <is>
          <t>Pokemon Stats</t>
        </is>
      </c>
      <c r="C6812" s="32" t="inlineStr">
        <is>
          <t>Houndoom baseSpAttack</t>
        </is>
      </c>
      <c r="D6812" s="32" t="n">
        <v>140</v>
      </c>
      <c r="E6812" s="32" t="n">
        <v>150</v>
      </c>
      <c r="F6812" s="32" t="inlineStr">
        <is>
          <t>Differs from upstream baseline</t>
        </is>
      </c>
      <c r="G6812" s="32" t="inlineStr">
        <is>
          <t>species_info/gen_*_families.h</t>
        </is>
      </c>
    </row>
    <row r="6813">
      <c r="A6813" s="77" t="inlineStr">
        <is>
          <t>2026-10-05</t>
        </is>
      </c>
      <c r="B6813" s="77" t="inlineStr">
        <is>
          <t>Pokemon Stats</t>
        </is>
      </c>
      <c r="C6813" s="77" t="inlineStr">
        <is>
          <t>Houndoom baseSpeed</t>
        </is>
      </c>
      <c r="D6813" s="77" t="n">
        <v>115</v>
      </c>
      <c r="E6813" s="77" t="n">
        <v>125</v>
      </c>
      <c r="F6813" s="77" t="inlineStr">
        <is>
          <t>Differs from upstream baseline</t>
        </is>
      </c>
      <c r="G6813" s="77" t="inlineStr">
        <is>
          <t>species_info/gen_*_families.h</t>
        </is>
      </c>
    </row>
    <row r="6814">
      <c r="A6814" s="32" t="inlineStr">
        <is>
          <t>2026-10-05</t>
        </is>
      </c>
      <c r="B6814" s="32" t="inlineStr">
        <is>
          <t>Abilities</t>
        </is>
      </c>
      <c r="C6814" s="32" t="inlineStr">
        <is>
          <t>Houndour abilities</t>
        </is>
      </c>
      <c r="D6814" s="32" t="inlineStr">
        <is>
          <t>Early Bird / Flash Fire / Unnerve</t>
        </is>
      </c>
      <c r="E6814" s="32" t="inlineStr">
        <is>
          <t>Solar Power / Solar Power / Unnerve</t>
        </is>
      </c>
      <c r="F6814" s="32" t="inlineStr">
        <is>
          <t>Differs from upstream baseline</t>
        </is>
      </c>
      <c r="G6814" s="32" t="inlineStr">
        <is>
          <t>species_info/gen_*_families.h</t>
        </is>
      </c>
    </row>
    <row r="6815">
      <c r="A6815" s="77" t="inlineStr">
        <is>
          <t>2026-10-05</t>
        </is>
      </c>
      <c r="B6815" s="77" t="inlineStr">
        <is>
          <t>Abilities</t>
        </is>
      </c>
      <c r="C6815" s="77" t="inlineStr">
        <is>
          <t>Ho-Oh abilities</t>
        </is>
      </c>
      <c r="D6815" s="77" t="inlineStr">
        <is>
          <t>Pressure / Regenerator</t>
        </is>
      </c>
      <c r="E6815" s="77" t="inlineStr">
        <is>
          <t>Magic Guard / Regenerator</t>
        </is>
      </c>
      <c r="F6815" s="77" t="inlineStr">
        <is>
          <t>Differs from upstream baseline</t>
        </is>
      </c>
      <c r="G6815" s="77" t="inlineStr">
        <is>
          <t>species_info/gen_*_families.h</t>
        </is>
      </c>
    </row>
    <row r="6816">
      <c r="A6816" s="32" t="inlineStr">
        <is>
          <t>2026-10-05</t>
        </is>
      </c>
      <c r="B6816" s="32" t="inlineStr">
        <is>
          <t>Pokemon Stats</t>
        </is>
      </c>
      <c r="C6816" s="32" t="inlineStr">
        <is>
          <t>Huntail baseAttack</t>
        </is>
      </c>
      <c r="D6816" s="32" t="n">
        <v>104</v>
      </c>
      <c r="E6816" s="32" t="n">
        <v>114</v>
      </c>
      <c r="F6816" s="32" t="inlineStr">
        <is>
          <t>Differs from upstream baseline</t>
        </is>
      </c>
      <c r="G6816" s="32" t="inlineStr">
        <is>
          <t>species_info/gen_*_families.h</t>
        </is>
      </c>
    </row>
    <row r="6817">
      <c r="A6817" s="77" t="inlineStr">
        <is>
          <t>2026-10-05</t>
        </is>
      </c>
      <c r="B6817" s="77" t="inlineStr">
        <is>
          <t>Pokemon Stats</t>
        </is>
      </c>
      <c r="C6817" s="77" t="inlineStr">
        <is>
          <t>Huntail baseSpAttack</t>
        </is>
      </c>
      <c r="D6817" s="77" t="n">
        <v>94</v>
      </c>
      <c r="E6817" s="77" t="n">
        <v>84</v>
      </c>
      <c r="F6817" s="77" t="inlineStr">
        <is>
          <t>Differs from upstream baseline</t>
        </is>
      </c>
      <c r="G6817" s="77" t="inlineStr">
        <is>
          <t>species_info/gen_*_families.h</t>
        </is>
      </c>
    </row>
    <row r="6818">
      <c r="A6818" s="32" t="inlineStr">
        <is>
          <t>2026-10-05</t>
        </is>
      </c>
      <c r="B6818" s="32" t="inlineStr">
        <is>
          <t>Pokemon Stats</t>
        </is>
      </c>
      <c r="C6818" s="32" t="inlineStr">
        <is>
          <t>Hypno baseAttack</t>
        </is>
      </c>
      <c r="D6818" s="32" t="n">
        <v>73</v>
      </c>
      <c r="E6818" s="32" t="n">
        <v>93</v>
      </c>
      <c r="F6818" s="32" t="inlineStr">
        <is>
          <t>Differs from upstream baseline</t>
        </is>
      </c>
      <c r="G6818" s="32" t="inlineStr">
        <is>
          <t>species_info/gen_*_families.h</t>
        </is>
      </c>
    </row>
    <row r="6819">
      <c r="A6819" s="77" t="inlineStr">
        <is>
          <t>2026-10-05</t>
        </is>
      </c>
      <c r="B6819" s="77" t="inlineStr">
        <is>
          <t>Pokemon Stats</t>
        </is>
      </c>
      <c r="C6819" s="77" t="inlineStr">
        <is>
          <t>Hypno baseSpAttack</t>
        </is>
      </c>
      <c r="D6819" s="77" t="n">
        <v>73</v>
      </c>
      <c r="E6819" s="77" t="n">
        <v>93</v>
      </c>
      <c r="F6819" s="77" t="inlineStr">
        <is>
          <t>Differs from upstream baseline</t>
        </is>
      </c>
      <c r="G6819" s="77" t="inlineStr">
        <is>
          <t>species_info/gen_*_families.h</t>
        </is>
      </c>
    </row>
    <row r="6820">
      <c r="A6820" s="32" t="inlineStr">
        <is>
          <t>2026-10-05</t>
        </is>
      </c>
      <c r="B6820" s="32" t="inlineStr">
        <is>
          <t>Abilities</t>
        </is>
      </c>
      <c r="C6820" s="32" t="inlineStr">
        <is>
          <t>Hypno abilities</t>
        </is>
      </c>
      <c r="D6820" s="32" t="inlineStr">
        <is>
          <t>Insomnia / Forewarn / Inner Focus</t>
        </is>
      </c>
      <c r="E6820" s="32" t="inlineStr">
        <is>
          <t>Bad Dreams / Bad Dreams / Inner Focus</t>
        </is>
      </c>
      <c r="F6820" s="32" t="inlineStr">
        <is>
          <t>Differs from upstream baseline</t>
        </is>
      </c>
      <c r="G6820" s="32" t="inlineStr">
        <is>
          <t>species_info/gen_*_families.h</t>
        </is>
      </c>
    </row>
    <row r="6821">
      <c r="A6821" s="77" t="inlineStr">
        <is>
          <t>2026-10-05</t>
        </is>
      </c>
      <c r="B6821" s="77" t="inlineStr">
        <is>
          <t>Pokemon Stats</t>
        </is>
      </c>
      <c r="C6821" s="77" t="inlineStr">
        <is>
          <t>Igglybuff baseAttack</t>
        </is>
      </c>
      <c r="D6821" s="77" t="n">
        <v>30</v>
      </c>
      <c r="E6821" s="77" t="n">
        <v>45</v>
      </c>
      <c r="F6821" s="77" t="inlineStr">
        <is>
          <t>Differs from upstream baseline</t>
        </is>
      </c>
      <c r="G6821" s="77" t="inlineStr">
        <is>
          <t>species_info/gen_*_families.h</t>
        </is>
      </c>
    </row>
    <row r="6822">
      <c r="A6822" s="32" t="inlineStr">
        <is>
          <t>2026-10-05</t>
        </is>
      </c>
      <c r="B6822" s="32" t="inlineStr">
        <is>
          <t>Pokemon Stats</t>
        </is>
      </c>
      <c r="C6822" s="32" t="inlineStr">
        <is>
          <t>Igglybuff baseDefense</t>
        </is>
      </c>
      <c r="D6822" s="32" t="n">
        <v>15</v>
      </c>
      <c r="E6822" s="32" t="n">
        <v>20</v>
      </c>
      <c r="F6822" s="32" t="inlineStr">
        <is>
          <t>Differs from upstream baseline</t>
        </is>
      </c>
      <c r="G6822" s="32" t="inlineStr">
        <is>
          <t>species_info/gen_*_families.h</t>
        </is>
      </c>
    </row>
    <row r="6823">
      <c r="A6823" s="77" t="inlineStr">
        <is>
          <t>2026-10-05</t>
        </is>
      </c>
      <c r="B6823" s="77" t="inlineStr">
        <is>
          <t>Pokemon Stats</t>
        </is>
      </c>
      <c r="C6823" s="77" t="inlineStr">
        <is>
          <t>Igglybuff baseSpAttack</t>
        </is>
      </c>
      <c r="D6823" s="77" t="n">
        <v>40</v>
      </c>
      <c r="E6823" s="77" t="n">
        <v>45</v>
      </c>
      <c r="F6823" s="77" t="inlineStr">
        <is>
          <t>Differs from upstream baseline</t>
        </is>
      </c>
      <c r="G6823" s="77" t="inlineStr">
        <is>
          <t>species_info/gen_*_families.h</t>
        </is>
      </c>
    </row>
    <row r="6824">
      <c r="A6824" s="32" t="inlineStr">
        <is>
          <t>2026-10-05</t>
        </is>
      </c>
      <c r="B6824" s="32" t="inlineStr">
        <is>
          <t>Pokemon Stats</t>
        </is>
      </c>
      <c r="C6824" s="32" t="inlineStr">
        <is>
          <t>Igglybuff baseSpDefense</t>
        </is>
      </c>
      <c r="D6824" s="32" t="n">
        <v>20</v>
      </c>
      <c r="E6824" s="32" t="n">
        <v>25</v>
      </c>
      <c r="F6824" s="32" t="inlineStr">
        <is>
          <t>Differs from upstream baseline</t>
        </is>
      </c>
      <c r="G6824" s="32" t="inlineStr">
        <is>
          <t>species_info/gen_*_families.h</t>
        </is>
      </c>
    </row>
    <row r="6825">
      <c r="A6825" s="77" t="inlineStr">
        <is>
          <t>2026-10-05</t>
        </is>
      </c>
      <c r="B6825" s="77" t="inlineStr">
        <is>
          <t>Pokemon Stats</t>
        </is>
      </c>
      <c r="C6825" s="77" t="inlineStr">
        <is>
          <t>Igglybuff baseSpeed</t>
        </is>
      </c>
      <c r="D6825" s="77" t="n">
        <v>15</v>
      </c>
      <c r="E6825" s="77" t="n">
        <v>20</v>
      </c>
      <c r="F6825" s="77" t="inlineStr">
        <is>
          <t>Differs from upstream baseline</t>
        </is>
      </c>
      <c r="G6825" s="77" t="inlineStr">
        <is>
          <t>species_info/gen_*_families.h</t>
        </is>
      </c>
    </row>
    <row r="6826">
      <c r="A6826" s="32" t="inlineStr">
        <is>
          <t>2026-10-05</t>
        </is>
      </c>
      <c r="B6826" s="32" t="inlineStr">
        <is>
          <t>Abilities</t>
        </is>
      </c>
      <c r="C6826" s="32" t="inlineStr">
        <is>
          <t>Igglybuff abilities</t>
        </is>
      </c>
      <c r="D6826" s="32" t="inlineStr">
        <is>
          <t>Cute Charm / Competitive / Friend Guard</t>
        </is>
      </c>
      <c r="E6826" s="32" t="inlineStr">
        <is>
          <t>Cute Charm / Friend Guard</t>
        </is>
      </c>
      <c r="F6826" s="32" t="inlineStr">
        <is>
          <t>Differs from upstream baseline</t>
        </is>
      </c>
      <c r="G6826" s="32" t="inlineStr">
        <is>
          <t>species_info/gen_*_families.h</t>
        </is>
      </c>
    </row>
    <row r="6827">
      <c r="A6827" s="77" t="inlineStr">
        <is>
          <t>2026-10-05</t>
        </is>
      </c>
      <c r="B6827" s="77" t="inlineStr">
        <is>
          <t>Evolutions</t>
        </is>
      </c>
      <c r="C6827" s="77" t="inlineStr">
        <is>
          <t>Igglybuff evolution</t>
        </is>
      </c>
      <c r="D6827" s="77" t="inlineStr">
        <is>
          <t>Friendship -&gt; Jigglypuff</t>
        </is>
      </c>
      <c r="E6827" s="77" t="inlineStr">
        <is>
          <t>Lv 15 -&gt; Jigglypuff</t>
        </is>
      </c>
      <c r="F6827" s="77" t="inlineStr">
        <is>
          <t>Differs from upstream baseline</t>
        </is>
      </c>
      <c r="G6827" s="77" t="inlineStr">
        <is>
          <t>species_info/gen_*_families.h</t>
        </is>
      </c>
    </row>
    <row r="6828">
      <c r="A6828" s="32" t="inlineStr">
        <is>
          <t>2026-10-05</t>
        </is>
      </c>
      <c r="B6828" s="32" t="inlineStr">
        <is>
          <t>Pokemon Stats</t>
        </is>
      </c>
      <c r="C6828" s="32" t="inlineStr">
        <is>
          <t>Illumise baseAttack</t>
        </is>
      </c>
      <c r="D6828" s="32" t="n">
        <v>47</v>
      </c>
      <c r="E6828" s="32" t="n">
        <v>77</v>
      </c>
      <c r="F6828" s="32" t="inlineStr">
        <is>
          <t>Differs from upstream baseline</t>
        </is>
      </c>
      <c r="G6828" s="32" t="inlineStr">
        <is>
          <t>species_info/gen_*_families.h</t>
        </is>
      </c>
    </row>
    <row r="6829">
      <c r="A6829" s="77" t="inlineStr">
        <is>
          <t>2026-10-05</t>
        </is>
      </c>
      <c r="B6829" s="77" t="inlineStr">
        <is>
          <t>Pokemon Stats</t>
        </is>
      </c>
      <c r="C6829" s="77" t="inlineStr">
        <is>
          <t>Illumise baseDefense</t>
        </is>
      </c>
      <c r="D6829" s="77" t="n">
        <v>75</v>
      </c>
      <c r="E6829" s="77" t="n">
        <v>55</v>
      </c>
      <c r="F6829" s="77" t="inlineStr">
        <is>
          <t>Differs from upstream baseline</t>
        </is>
      </c>
      <c r="G6829" s="77" t="inlineStr">
        <is>
          <t>species_info/gen_*_families.h</t>
        </is>
      </c>
    </row>
    <row r="6830">
      <c r="A6830" s="32" t="inlineStr">
        <is>
          <t>2026-10-05</t>
        </is>
      </c>
      <c r="B6830" s="32" t="inlineStr">
        <is>
          <t>Pokemon Stats</t>
        </is>
      </c>
      <c r="C6830" s="32" t="inlineStr">
        <is>
          <t>Illumise baseSpDefense</t>
        </is>
      </c>
      <c r="D6830" s="32" t="n">
        <v>85</v>
      </c>
      <c r="E6830" s="32" t="n">
        <v>75</v>
      </c>
      <c r="F6830" s="32" t="inlineStr">
        <is>
          <t>Differs from upstream baseline</t>
        </is>
      </c>
      <c r="G6830" s="32" t="inlineStr">
        <is>
          <t>species_info/gen_*_families.h</t>
        </is>
      </c>
    </row>
    <row r="6831">
      <c r="A6831" s="77" t="inlineStr">
        <is>
          <t>2026-10-05</t>
        </is>
      </c>
      <c r="B6831" s="77" t="inlineStr">
        <is>
          <t>Abilities</t>
        </is>
      </c>
      <c r="C6831" s="77" t="inlineStr">
        <is>
          <t>Illumise abilities</t>
        </is>
      </c>
      <c r="D6831" s="77" t="inlineStr">
        <is>
          <t>Oblivious / Tinted Lens / Prankster</t>
        </is>
      </c>
      <c r="E6831" s="77" t="inlineStr">
        <is>
          <t>Tinted Lens / Tinted Lens / Prankster</t>
        </is>
      </c>
      <c r="F6831" s="77" t="inlineStr">
        <is>
          <t>Differs from upstream baseline</t>
        </is>
      </c>
      <c r="G6831" s="77" t="inlineStr">
        <is>
          <t>species_info/gen_*_families.h</t>
        </is>
      </c>
    </row>
    <row r="6832">
      <c r="A6832" s="32" t="inlineStr">
        <is>
          <t>2026-10-05</t>
        </is>
      </c>
      <c r="B6832" s="32" t="inlineStr">
        <is>
          <t>Pokemon Stats</t>
        </is>
      </c>
      <c r="C6832" s="32" t="inlineStr">
        <is>
          <t>Infernape baseHP</t>
        </is>
      </c>
      <c r="D6832" s="32" t="n">
        <v>76</v>
      </c>
      <c r="E6832" s="32" t="n">
        <v>77</v>
      </c>
      <c r="F6832" s="32" t="inlineStr">
        <is>
          <t>Differs from upstream baseline</t>
        </is>
      </c>
      <c r="G6832" s="32" t="inlineStr">
        <is>
          <t>species_info/gen_*_families.h</t>
        </is>
      </c>
    </row>
    <row r="6833">
      <c r="A6833" s="77" t="inlineStr">
        <is>
          <t>2026-10-05</t>
        </is>
      </c>
      <c r="B6833" s="77" t="inlineStr">
        <is>
          <t>Abilities</t>
        </is>
      </c>
      <c r="C6833" s="77" t="inlineStr">
        <is>
          <t>Infernape abilities</t>
        </is>
      </c>
      <c r="D6833" s="77" t="inlineStr">
        <is>
          <t>Blaze / Iron Fist</t>
        </is>
      </c>
      <c r="E6833" s="77" t="inlineStr">
        <is>
          <t>Iron Fist / Blaze / Iron Fist</t>
        </is>
      </c>
      <c r="F6833" s="77" t="inlineStr">
        <is>
          <t>Differs from upstream baseline</t>
        </is>
      </c>
      <c r="G6833" s="77" t="inlineStr">
        <is>
          <t>species_info/gen_*_families.h</t>
        </is>
      </c>
    </row>
    <row r="6834">
      <c r="A6834" s="32" t="inlineStr">
        <is>
          <t>2026-10-05</t>
        </is>
      </c>
      <c r="B6834" s="32" t="inlineStr">
        <is>
          <t>Pokemon Stats</t>
        </is>
      </c>
      <c r="C6834" s="32" t="inlineStr">
        <is>
          <t>Inkay baseAttack</t>
        </is>
      </c>
      <c r="D6834" s="32" t="n">
        <v>54</v>
      </c>
      <c r="E6834" s="32" t="n">
        <v>55</v>
      </c>
      <c r="F6834" s="32" t="inlineStr">
        <is>
          <t>Differs from upstream baseline</t>
        </is>
      </c>
      <c r="G6834" s="32" t="inlineStr">
        <is>
          <t>species_info/gen_*_families.h</t>
        </is>
      </c>
    </row>
    <row r="6835">
      <c r="A6835" s="77" t="inlineStr">
        <is>
          <t>2026-10-05</t>
        </is>
      </c>
      <c r="B6835" s="77" t="inlineStr">
        <is>
          <t>Pokemon Stats</t>
        </is>
      </c>
      <c r="C6835" s="77" t="inlineStr">
        <is>
          <t>Inkay baseSpAttack</t>
        </is>
      </c>
      <c r="D6835" s="77" t="n">
        <v>37</v>
      </c>
      <c r="E6835" s="77" t="n">
        <v>39</v>
      </c>
      <c r="F6835" s="77" t="inlineStr">
        <is>
          <t>Differs from upstream baseline</t>
        </is>
      </c>
      <c r="G6835" s="77" t="inlineStr">
        <is>
          <t>species_info/gen_*_families.h</t>
        </is>
      </c>
    </row>
    <row r="6836">
      <c r="A6836" s="32" t="inlineStr">
        <is>
          <t>2026-10-05</t>
        </is>
      </c>
      <c r="B6836" s="32" t="inlineStr">
        <is>
          <t>Pokemon Stats</t>
        </is>
      </c>
      <c r="C6836" s="32" t="inlineStr">
        <is>
          <t>Inkay baseSpDefense</t>
        </is>
      </c>
      <c r="D6836" s="32" t="n">
        <v>46</v>
      </c>
      <c r="E6836" s="32" t="n">
        <v>50</v>
      </c>
      <c r="F6836" s="32" t="inlineStr">
        <is>
          <t>Differs from upstream baseline</t>
        </is>
      </c>
      <c r="G6836" s="32" t="inlineStr">
        <is>
          <t>species_info/gen_*_families.h</t>
        </is>
      </c>
    </row>
    <row r="6837">
      <c r="A6837" s="77" t="inlineStr">
        <is>
          <t>2026-10-05</t>
        </is>
      </c>
      <c r="B6837" s="77" t="inlineStr">
        <is>
          <t>Pokemon Stats</t>
        </is>
      </c>
      <c r="C6837" s="77" t="inlineStr">
        <is>
          <t>Inkay baseSpeed</t>
        </is>
      </c>
      <c r="D6837" s="77" t="n">
        <v>45</v>
      </c>
      <c r="E6837" s="77" t="n">
        <v>55</v>
      </c>
      <c r="F6837" s="77" t="inlineStr">
        <is>
          <t>Differs from upstream baseline</t>
        </is>
      </c>
      <c r="G6837" s="77" t="inlineStr">
        <is>
          <t>species_info/gen_*_families.h</t>
        </is>
      </c>
    </row>
    <row r="6838">
      <c r="A6838" s="32" t="inlineStr">
        <is>
          <t>2026-10-05</t>
        </is>
      </c>
      <c r="B6838" s="32" t="inlineStr">
        <is>
          <t>Abilities</t>
        </is>
      </c>
      <c r="C6838" s="32" t="inlineStr">
        <is>
          <t>Ivysaur abilities</t>
        </is>
      </c>
      <c r="D6838" s="32" t="inlineStr">
        <is>
          <t>Overgrow / Chlorophyll</t>
        </is>
      </c>
      <c r="E6838" s="32" t="inlineStr">
        <is>
          <t>Overgrow / Overgrow / Chlorophyll</t>
        </is>
      </c>
      <c r="F6838" s="32" t="inlineStr">
        <is>
          <t>Differs from upstream baseline</t>
        </is>
      </c>
      <c r="G6838" s="32" t="inlineStr">
        <is>
          <t>species_info/gen_*_families.h</t>
        </is>
      </c>
    </row>
    <row r="6839">
      <c r="A6839" s="77" t="inlineStr">
        <is>
          <t>2026-10-05</t>
        </is>
      </c>
      <c r="B6839" s="77" t="inlineStr">
        <is>
          <t>Pokemon Stats</t>
        </is>
      </c>
      <c r="C6839" s="77" t="inlineStr">
        <is>
          <t>Jellicent baseSpAttack</t>
        </is>
      </c>
      <c r="D6839" s="77" t="n">
        <v>85</v>
      </c>
      <c r="E6839" s="77" t="n">
        <v>95</v>
      </c>
      <c r="F6839" s="77" t="inlineStr">
        <is>
          <t>Differs from upstream baseline</t>
        </is>
      </c>
      <c r="G6839" s="77" t="inlineStr">
        <is>
          <t>species_info/gen_*_families.h</t>
        </is>
      </c>
    </row>
    <row r="6840">
      <c r="A6840" s="32" t="inlineStr">
        <is>
          <t>2026-10-05</t>
        </is>
      </c>
      <c r="B6840" s="32" t="inlineStr">
        <is>
          <t>Pokemon Stats</t>
        </is>
      </c>
      <c r="C6840" s="32" t="inlineStr">
        <is>
          <t>Jigglypuff baseDefense</t>
        </is>
      </c>
      <c r="D6840" s="32" t="n">
        <v>20</v>
      </c>
      <c r="E6840" s="32" t="n">
        <v>38</v>
      </c>
      <c r="F6840" s="32" t="inlineStr">
        <is>
          <t>Differs from upstream baseline</t>
        </is>
      </c>
      <c r="G6840" s="32" t="inlineStr">
        <is>
          <t>species_info/gen_*_families.h</t>
        </is>
      </c>
    </row>
    <row r="6841">
      <c r="A6841" s="77" t="inlineStr">
        <is>
          <t>2026-10-05</t>
        </is>
      </c>
      <c r="B6841" s="77" t="inlineStr">
        <is>
          <t>Pokemon Stats</t>
        </is>
      </c>
      <c r="C6841" s="77" t="inlineStr">
        <is>
          <t>Jigglypuff baseSpAttack</t>
        </is>
      </c>
      <c r="D6841" s="77" t="n">
        <v>45</v>
      </c>
      <c r="E6841" s="77" t="n">
        <v>60</v>
      </c>
      <c r="F6841" s="77" t="inlineStr">
        <is>
          <t>Differs from upstream baseline</t>
        </is>
      </c>
      <c r="G6841" s="77" t="inlineStr">
        <is>
          <t>species_info/gen_*_families.h</t>
        </is>
      </c>
    </row>
    <row r="6842">
      <c r="A6842" s="32" t="inlineStr">
        <is>
          <t>2026-10-05</t>
        </is>
      </c>
      <c r="B6842" s="32" t="inlineStr">
        <is>
          <t>Pokemon Stats</t>
        </is>
      </c>
      <c r="C6842" s="32" t="inlineStr">
        <is>
          <t>Jigglypuff baseSpDefense</t>
        </is>
      </c>
      <c r="D6842" s="32" t="n">
        <v>25</v>
      </c>
      <c r="E6842" s="32" t="n">
        <v>55</v>
      </c>
      <c r="F6842" s="32" t="inlineStr">
        <is>
          <t>Differs from upstream baseline</t>
        </is>
      </c>
      <c r="G6842" s="32" t="inlineStr">
        <is>
          <t>species_info/gen_*_families.h</t>
        </is>
      </c>
    </row>
    <row r="6843">
      <c r="A6843" s="77" t="inlineStr">
        <is>
          <t>2026-10-05</t>
        </is>
      </c>
      <c r="B6843" s="77" t="inlineStr">
        <is>
          <t>Abilities</t>
        </is>
      </c>
      <c r="C6843" s="77" t="inlineStr">
        <is>
          <t>Jigglypuff abilities</t>
        </is>
      </c>
      <c r="D6843" s="77" t="inlineStr">
        <is>
          <t>Cute Charm / Competitive / Friend Guard</t>
        </is>
      </c>
      <c r="E6843" s="77" t="inlineStr">
        <is>
          <t>Aftermath / Friend Guard</t>
        </is>
      </c>
      <c r="F6843" s="77" t="inlineStr">
        <is>
          <t>Differs from upstream baseline</t>
        </is>
      </c>
      <c r="G6843" s="77" t="inlineStr">
        <is>
          <t>species_info/gen_*_families.h</t>
        </is>
      </c>
    </row>
    <row r="6844">
      <c r="A6844" s="32" t="inlineStr">
        <is>
          <t>2026-10-05</t>
        </is>
      </c>
      <c r="B6844" s="32" t="inlineStr">
        <is>
          <t>Abilities</t>
        </is>
      </c>
      <c r="C6844" s="32" t="inlineStr">
        <is>
          <t>Jolteon abilities</t>
        </is>
      </c>
      <c r="D6844" s="32" t="inlineStr">
        <is>
          <t>Volt Absorb / Volt Absorb / Quick Feet</t>
        </is>
      </c>
      <c r="E6844" s="32" t="inlineStr">
        <is>
          <t>Static / Rough Skin / Quick Feet</t>
        </is>
      </c>
      <c r="F6844" s="32" t="inlineStr">
        <is>
          <t>Differs from upstream baseline</t>
        </is>
      </c>
      <c r="G6844" s="32" t="inlineStr">
        <is>
          <t>species_info/gen_*_families.h</t>
        </is>
      </c>
    </row>
    <row r="6845">
      <c r="A6845" s="77" t="inlineStr">
        <is>
          <t>2026-10-05</t>
        </is>
      </c>
      <c r="B6845" s="77" t="inlineStr">
        <is>
          <t>Pokemon Stats</t>
        </is>
      </c>
      <c r="C6845" s="77" t="inlineStr">
        <is>
          <t>Jumpluff baseSpDefense</t>
        </is>
      </c>
      <c r="D6845" s="77" t="n">
        <v>95</v>
      </c>
      <c r="E6845" s="77" t="n">
        <v>85</v>
      </c>
      <c r="F6845" s="77" t="inlineStr">
        <is>
          <t>Differs from upstream baseline</t>
        </is>
      </c>
      <c r="G6845" s="77" t="inlineStr">
        <is>
          <t>species_info/gen_*_families.h</t>
        </is>
      </c>
    </row>
    <row r="6846">
      <c r="A6846" s="32" t="inlineStr">
        <is>
          <t>2026-10-05</t>
        </is>
      </c>
      <c r="B6846" s="32" t="inlineStr">
        <is>
          <t>Abilities</t>
        </is>
      </c>
      <c r="C6846" s="32" t="inlineStr">
        <is>
          <t>Jumpluff abilities</t>
        </is>
      </c>
      <c r="D6846" s="32" t="inlineStr">
        <is>
          <t>Chlorophyll / Leaf Guard / Infiltrator</t>
        </is>
      </c>
      <c r="E6846" s="32" t="inlineStr">
        <is>
          <t>Chlorophyll / Chlorophyll / Infiltrator</t>
        </is>
      </c>
      <c r="F6846" s="32" t="inlineStr">
        <is>
          <t>Differs from upstream baseline</t>
        </is>
      </c>
      <c r="G6846" s="32" t="inlineStr">
        <is>
          <t>species_info/gen_*_families.h</t>
        </is>
      </c>
    </row>
    <row r="6847">
      <c r="A6847" s="77" t="inlineStr">
        <is>
          <t>2026-10-05</t>
        </is>
      </c>
      <c r="B6847" s="77" t="inlineStr">
        <is>
          <t>Pokemon Stats</t>
        </is>
      </c>
      <c r="C6847" s="77" t="inlineStr">
        <is>
          <t>Jynx baseDefense</t>
        </is>
      </c>
      <c r="D6847" s="77" t="n">
        <v>35</v>
      </c>
      <c r="E6847" s="77" t="n">
        <v>57</v>
      </c>
      <c r="F6847" s="77" t="inlineStr">
        <is>
          <t>Differs from upstream baseline</t>
        </is>
      </c>
      <c r="G6847" s="77" t="inlineStr">
        <is>
          <t>species_info/gen_*_families.h</t>
        </is>
      </c>
    </row>
    <row r="6848">
      <c r="A6848" s="32" t="inlineStr">
        <is>
          <t>2026-10-05</t>
        </is>
      </c>
      <c r="B6848" s="32" t="inlineStr">
        <is>
          <t>Pokemon Stats</t>
        </is>
      </c>
      <c r="C6848" s="32" t="inlineStr">
        <is>
          <t>Jynx baseSpDefense</t>
        </is>
      </c>
      <c r="D6848" s="32" t="n">
        <v>95</v>
      </c>
      <c r="E6848" s="32" t="n">
        <v>113</v>
      </c>
      <c r="F6848" s="32" t="inlineStr">
        <is>
          <t>Differs from upstream baseline</t>
        </is>
      </c>
      <c r="G6848" s="32" t="inlineStr">
        <is>
          <t>species_info/gen_*_families.h</t>
        </is>
      </c>
    </row>
    <row r="6849">
      <c r="A6849" s="77" t="inlineStr">
        <is>
          <t>2026-10-05</t>
        </is>
      </c>
      <c r="B6849" s="77" t="inlineStr">
        <is>
          <t>Abilities</t>
        </is>
      </c>
      <c r="C6849" s="77" t="inlineStr">
        <is>
          <t>Jynx abilities</t>
        </is>
      </c>
      <c r="D6849" s="77" t="inlineStr">
        <is>
          <t>Oblivious / Forewarn / Dry Skin</t>
        </is>
      </c>
      <c r="E6849" s="77" t="inlineStr">
        <is>
          <t>Snow Cloak / Snow Cloak / Dry Skin</t>
        </is>
      </c>
      <c r="F6849" s="77" t="inlineStr">
        <is>
          <t>Differs from upstream baseline</t>
        </is>
      </c>
      <c r="G6849" s="77" t="inlineStr">
        <is>
          <t>species_info/gen_*_families.h</t>
        </is>
      </c>
    </row>
    <row r="6850">
      <c r="A6850" s="32" t="inlineStr">
        <is>
          <t>2026-10-05</t>
        </is>
      </c>
      <c r="B6850" s="32" t="inlineStr">
        <is>
          <t>Pokemon Stats</t>
        </is>
      </c>
      <c r="C6850" s="32" t="inlineStr">
        <is>
          <t>Kadabra baseHP</t>
        </is>
      </c>
      <c r="D6850" s="32" t="n">
        <v>40</v>
      </c>
      <c r="E6850" s="32" t="n">
        <v>55</v>
      </c>
      <c r="F6850" s="32" t="inlineStr">
        <is>
          <t>Differs from upstream baseline</t>
        </is>
      </c>
      <c r="G6850" s="32" t="inlineStr">
        <is>
          <t>species_info/gen_*_families.h</t>
        </is>
      </c>
    </row>
    <row r="6851">
      <c r="A6851" s="77" t="inlineStr">
        <is>
          <t>2026-10-05</t>
        </is>
      </c>
      <c r="B6851" s="77" t="inlineStr">
        <is>
          <t>Pokemon Stats</t>
        </is>
      </c>
      <c r="C6851" s="77" t="inlineStr">
        <is>
          <t>Kadabra baseDefense</t>
        </is>
      </c>
      <c r="D6851" s="77" t="n">
        <v>30</v>
      </c>
      <c r="E6851" s="77" t="n">
        <v>45</v>
      </c>
      <c r="F6851" s="77" t="inlineStr">
        <is>
          <t>Differs from upstream baseline</t>
        </is>
      </c>
      <c r="G6851" s="77" t="inlineStr">
        <is>
          <t>species_info/gen_*_families.h</t>
        </is>
      </c>
    </row>
    <row r="6852">
      <c r="A6852" s="32" t="inlineStr">
        <is>
          <t>2026-10-05</t>
        </is>
      </c>
      <c r="B6852" s="32" t="inlineStr">
        <is>
          <t>Pokemon Stats</t>
        </is>
      </c>
      <c r="C6852" s="32" t="inlineStr">
        <is>
          <t>Kadabra baseSpDefense</t>
        </is>
      </c>
      <c r="D6852" s="32" t="n">
        <v>70</v>
      </c>
      <c r="E6852" s="32" t="n">
        <v>85</v>
      </c>
      <c r="F6852" s="32" t="inlineStr">
        <is>
          <t>Differs from upstream baseline</t>
        </is>
      </c>
      <c r="G6852" s="32" t="inlineStr">
        <is>
          <t>species_info/gen_*_families.h</t>
        </is>
      </c>
    </row>
    <row r="6853">
      <c r="A6853" s="77" t="inlineStr">
        <is>
          <t>2026-10-05</t>
        </is>
      </c>
      <c r="B6853" s="77" t="inlineStr">
        <is>
          <t>Pokemon Stats</t>
        </is>
      </c>
      <c r="C6853" s="77" t="inlineStr">
        <is>
          <t>Kadabra baseSpeed</t>
        </is>
      </c>
      <c r="D6853" s="77" t="n">
        <v>105</v>
      </c>
      <c r="E6853" s="77" t="n">
        <v>120</v>
      </c>
      <c r="F6853" s="77" t="inlineStr">
        <is>
          <t>Differs from upstream baseline</t>
        </is>
      </c>
      <c r="G6853" s="77" t="inlineStr">
        <is>
          <t>species_info/gen_*_families.h</t>
        </is>
      </c>
    </row>
    <row r="6854">
      <c r="A6854" s="32" t="inlineStr">
        <is>
          <t>2026-10-05</t>
        </is>
      </c>
      <c r="B6854" s="32" t="inlineStr">
        <is>
          <t>Abilities</t>
        </is>
      </c>
      <c r="C6854" s="32" t="inlineStr">
        <is>
          <t>Kadabra abilities</t>
        </is>
      </c>
      <c r="D6854" s="32" t="inlineStr">
        <is>
          <t>Synchronize / Inner Focus / Magic Guard</t>
        </is>
      </c>
      <c r="E6854" s="32" t="inlineStr">
        <is>
          <t>Magic Guard / Inner Focus / Magic Guard</t>
        </is>
      </c>
      <c r="F6854" s="32" t="inlineStr">
        <is>
          <t>Differs from upstream baseline</t>
        </is>
      </c>
      <c r="G6854" s="32" t="inlineStr">
        <is>
          <t>species_info/gen_*_families.h</t>
        </is>
      </c>
    </row>
    <row r="6855">
      <c r="A6855" s="77" t="inlineStr">
        <is>
          <t>2026-10-05</t>
        </is>
      </c>
      <c r="B6855" s="77" t="inlineStr">
        <is>
          <t>Pokemon Stats</t>
        </is>
      </c>
      <c r="C6855" s="77" t="inlineStr">
        <is>
          <t>Kakuna baseSpDefense</t>
        </is>
      </c>
      <c r="D6855" s="77" t="n">
        <v>25</v>
      </c>
      <c r="E6855" s="77" t="n">
        <v>55</v>
      </c>
      <c r="F6855" s="77" t="inlineStr">
        <is>
          <t>Differs from upstream baseline</t>
        </is>
      </c>
      <c r="G6855" s="77" t="inlineStr">
        <is>
          <t>species_info/gen_*_families.h</t>
        </is>
      </c>
    </row>
    <row r="6856">
      <c r="A6856" s="32" t="inlineStr">
        <is>
          <t>2026-10-05</t>
        </is>
      </c>
      <c r="B6856" s="32" t="inlineStr">
        <is>
          <t>Abilities</t>
        </is>
      </c>
      <c r="C6856" s="32" t="inlineStr">
        <is>
          <t>Kangaskhan abilities</t>
        </is>
      </c>
      <c r="D6856" s="32" t="inlineStr">
        <is>
          <t>Early Bird / Scrappy / Inner Focus</t>
        </is>
      </c>
      <c r="E6856" s="32" t="inlineStr">
        <is>
          <t>Scrappy / Scrappy / Inner Focus</t>
        </is>
      </c>
      <c r="F6856" s="32" t="inlineStr">
        <is>
          <t>Differs from upstream baseline</t>
        </is>
      </c>
      <c r="G6856" s="32" t="inlineStr">
        <is>
          <t>species_info/gen_*_families.h</t>
        </is>
      </c>
    </row>
    <row r="6857">
      <c r="A6857" s="77" t="inlineStr">
        <is>
          <t>2026-10-05</t>
        </is>
      </c>
      <c r="B6857" s="77" t="inlineStr">
        <is>
          <t>Pokemon Stats</t>
        </is>
      </c>
      <c r="C6857" s="77" t="inlineStr">
        <is>
          <t>Karrablast baseHP</t>
        </is>
      </c>
      <c r="D6857" s="77" t="n">
        <v>50</v>
      </c>
      <c r="E6857" s="77" t="n">
        <v>66</v>
      </c>
      <c r="F6857" s="77" t="inlineStr">
        <is>
          <t>Differs from upstream baseline</t>
        </is>
      </c>
      <c r="G6857" s="77" t="inlineStr">
        <is>
          <t>species_info/gen_*_families.h</t>
        </is>
      </c>
    </row>
    <row r="6858">
      <c r="A6858" s="32" t="inlineStr">
        <is>
          <t>2026-10-05</t>
        </is>
      </c>
      <c r="B6858" s="32" t="inlineStr">
        <is>
          <t>Pokemon Stats</t>
        </is>
      </c>
      <c r="C6858" s="32" t="inlineStr">
        <is>
          <t>Karrablast baseAttack</t>
        </is>
      </c>
      <c r="D6858" s="32" t="n">
        <v>75</v>
      </c>
      <c r="E6858" s="32" t="n">
        <v>84</v>
      </c>
      <c r="F6858" s="32" t="inlineStr">
        <is>
          <t>Differs from upstream baseline</t>
        </is>
      </c>
      <c r="G6858" s="32" t="inlineStr">
        <is>
          <t>species_info/gen_*_families.h</t>
        </is>
      </c>
    </row>
    <row r="6859">
      <c r="A6859" s="77" t="inlineStr">
        <is>
          <t>2026-10-05</t>
        </is>
      </c>
      <c r="B6859" s="77" t="inlineStr">
        <is>
          <t>Pokemon Stats</t>
        </is>
      </c>
      <c r="C6859" s="77" t="inlineStr">
        <is>
          <t>Karrablast baseDefense</t>
        </is>
      </c>
      <c r="D6859" s="77" t="n">
        <v>45</v>
      </c>
      <c r="E6859" s="77" t="n">
        <v>63</v>
      </c>
      <c r="F6859" s="77" t="inlineStr">
        <is>
          <t>Differs from upstream baseline</t>
        </is>
      </c>
      <c r="G6859" s="77" t="inlineStr">
        <is>
          <t>species_info/gen_*_families.h</t>
        </is>
      </c>
    </row>
    <row r="6860">
      <c r="A6860" s="32" t="inlineStr">
        <is>
          <t>2026-10-05</t>
        </is>
      </c>
      <c r="B6860" s="32" t="inlineStr">
        <is>
          <t>Pokemon Stats</t>
        </is>
      </c>
      <c r="C6860" s="32" t="inlineStr">
        <is>
          <t>Karrablast baseSpAttack</t>
        </is>
      </c>
      <c r="D6860" s="32" t="n">
        <v>40</v>
      </c>
      <c r="E6860" s="32" t="n">
        <v>30</v>
      </c>
      <c r="F6860" s="32" t="inlineStr">
        <is>
          <t>Differs from upstream baseline</t>
        </is>
      </c>
      <c r="G6860" s="32" t="inlineStr">
        <is>
          <t>species_info/gen_*_families.h</t>
        </is>
      </c>
    </row>
    <row r="6861">
      <c r="A6861" s="77" t="inlineStr">
        <is>
          <t>2026-10-05</t>
        </is>
      </c>
      <c r="B6861" s="77" t="inlineStr">
        <is>
          <t>Pokemon Stats</t>
        </is>
      </c>
      <c r="C6861" s="77" t="inlineStr">
        <is>
          <t>Karrablast baseSpDefense</t>
        </is>
      </c>
      <c r="D6861" s="77" t="n">
        <v>45</v>
      </c>
      <c r="E6861" s="77" t="n">
        <v>68</v>
      </c>
      <c r="F6861" s="77" t="inlineStr">
        <is>
          <t>Differs from upstream baseline</t>
        </is>
      </c>
      <c r="G6861" s="77" t="inlineStr">
        <is>
          <t>species_info/gen_*_families.h</t>
        </is>
      </c>
    </row>
    <row r="6862">
      <c r="A6862" s="32" t="inlineStr">
        <is>
          <t>2026-10-05</t>
        </is>
      </c>
      <c r="B6862" s="32" t="inlineStr">
        <is>
          <t>Pokemon Stats</t>
        </is>
      </c>
      <c r="C6862" s="32" t="inlineStr">
        <is>
          <t>Karrablast baseSpeed</t>
        </is>
      </c>
      <c r="D6862" s="32" t="n">
        <v>60</v>
      </c>
      <c r="E6862" s="32" t="n">
        <v>67</v>
      </c>
      <c r="F6862" s="32" t="inlineStr">
        <is>
          <t>Differs from upstream baseline</t>
        </is>
      </c>
      <c r="G6862" s="32" t="inlineStr">
        <is>
          <t>species_info/gen_*_families.h</t>
        </is>
      </c>
    </row>
    <row r="6863">
      <c r="A6863" s="77" t="inlineStr">
        <is>
          <t>2026-10-05</t>
        </is>
      </c>
      <c r="B6863" s="77" t="inlineStr">
        <is>
          <t>Evolutions</t>
        </is>
      </c>
      <c r="C6863" s="77" t="inlineStr">
        <is>
          <t>Karrablast evolution</t>
        </is>
      </c>
      <c r="D6863" s="77" t="inlineStr">
        <is>
          <t>Trade Specific Mon SPECIES_SHELMET -&gt; Escavalier</t>
        </is>
      </c>
      <c r="E6863" s="77" t="inlineStr">
        <is>
          <t>Lv 34 -&gt; Escavalier</t>
        </is>
      </c>
      <c r="F6863" s="77" t="inlineStr">
        <is>
          <t>Differs from upstream baseline</t>
        </is>
      </c>
      <c r="G6863" s="77" t="inlineStr">
        <is>
          <t>species_info/gen_*_families.h</t>
        </is>
      </c>
    </row>
    <row r="6864">
      <c r="A6864" s="32" t="inlineStr">
        <is>
          <t>2026-10-05</t>
        </is>
      </c>
      <c r="B6864" s="32" t="inlineStr">
        <is>
          <t>Pokemon Stats</t>
        </is>
      </c>
      <c r="C6864" s="32" t="inlineStr">
        <is>
          <t>Kecleon baseHP</t>
        </is>
      </c>
      <c r="D6864" s="32" t="n">
        <v>60</v>
      </c>
      <c r="E6864" s="32" t="n">
        <v>65</v>
      </c>
      <c r="F6864" s="32" t="inlineStr">
        <is>
          <t>Differs from upstream baseline</t>
        </is>
      </c>
      <c r="G6864" s="32" t="inlineStr">
        <is>
          <t>species_info/gen_*_families.h</t>
        </is>
      </c>
    </row>
    <row r="6865">
      <c r="A6865" s="77" t="inlineStr">
        <is>
          <t>2026-10-05</t>
        </is>
      </c>
      <c r="B6865" s="77" t="inlineStr">
        <is>
          <t>Pokemon Stats</t>
        </is>
      </c>
      <c r="C6865" s="77" t="inlineStr">
        <is>
          <t>Kecleon baseDefense</t>
        </is>
      </c>
      <c r="D6865" s="77" t="n">
        <v>70</v>
      </c>
      <c r="E6865" s="77" t="n">
        <v>135</v>
      </c>
      <c r="F6865" s="77" t="inlineStr">
        <is>
          <t>Differs from upstream baseline</t>
        </is>
      </c>
      <c r="G6865" s="77" t="inlineStr">
        <is>
          <t>species_info/gen_*_families.h</t>
        </is>
      </c>
    </row>
    <row r="6866">
      <c r="A6866" s="32" t="inlineStr">
        <is>
          <t>2026-10-05</t>
        </is>
      </c>
      <c r="B6866" s="32" t="inlineStr">
        <is>
          <t>Pokemon Stats</t>
        </is>
      </c>
      <c r="C6866" s="32" t="inlineStr">
        <is>
          <t>Kecleon baseSpDefense</t>
        </is>
      </c>
      <c r="D6866" s="32" t="n">
        <v>120</v>
      </c>
      <c r="E6866" s="32" t="n">
        <v>135</v>
      </c>
      <c r="F6866" s="32" t="inlineStr">
        <is>
          <t>Differs from upstream baseline</t>
        </is>
      </c>
      <c r="G6866" s="32" t="inlineStr">
        <is>
          <t>species_info/gen_*_families.h</t>
        </is>
      </c>
    </row>
    <row r="6867">
      <c r="A6867" s="77" t="inlineStr">
        <is>
          <t>2026-10-05</t>
        </is>
      </c>
      <c r="B6867" s="77" t="inlineStr">
        <is>
          <t>Abilities</t>
        </is>
      </c>
      <c r="C6867" s="77" t="inlineStr">
        <is>
          <t>Kecleon abilities</t>
        </is>
      </c>
      <c r="D6867" s="77" t="inlineStr">
        <is>
          <t>Color Change / Protean</t>
        </is>
      </c>
      <c r="E6867" s="77" t="inlineStr">
        <is>
          <t>Adaptability / Color Change / Protean</t>
        </is>
      </c>
      <c r="F6867" s="77" t="inlineStr">
        <is>
          <t>Differs from upstream baseline</t>
        </is>
      </c>
      <c r="G6867" s="77" t="inlineStr">
        <is>
          <t>species_info/gen_*_families.h</t>
        </is>
      </c>
    </row>
    <row r="6868">
      <c r="A6868" s="32" t="inlineStr">
        <is>
          <t>2026-10-05</t>
        </is>
      </c>
      <c r="B6868" s="32" t="inlineStr">
        <is>
          <t>Pokemon Stats</t>
        </is>
      </c>
      <c r="C6868" s="32" t="inlineStr">
        <is>
          <t>Keldeo baseAttack</t>
        </is>
      </c>
      <c r="D6868" s="32" t="n">
        <v>72</v>
      </c>
      <c r="E6868" s="32" t="n">
        <v>32</v>
      </c>
      <c r="F6868" s="32" t="inlineStr">
        <is>
          <t>Differs from upstream baseline</t>
        </is>
      </c>
      <c r="G6868" s="32" t="inlineStr">
        <is>
          <t>species_info/gen_*_families.h</t>
        </is>
      </c>
    </row>
    <row r="6869">
      <c r="A6869" s="77" t="inlineStr">
        <is>
          <t>2026-10-05</t>
        </is>
      </c>
      <c r="B6869" s="77" t="inlineStr">
        <is>
          <t>Pokemon Stats</t>
        </is>
      </c>
      <c r="C6869" s="77" t="inlineStr">
        <is>
          <t>Keldeo baseSpAttack</t>
        </is>
      </c>
      <c r="D6869" s="77" t="n">
        <v>129</v>
      </c>
      <c r="E6869" s="77" t="n">
        <v>151</v>
      </c>
      <c r="F6869" s="77" t="inlineStr">
        <is>
          <t>Differs from upstream baseline</t>
        </is>
      </c>
      <c r="G6869" s="77" t="inlineStr">
        <is>
          <t>species_info/gen_*_families.h</t>
        </is>
      </c>
    </row>
    <row r="6870">
      <c r="A6870" s="32" t="inlineStr">
        <is>
          <t>2026-10-05</t>
        </is>
      </c>
      <c r="B6870" s="32" t="inlineStr">
        <is>
          <t>Pokemon Stats</t>
        </is>
      </c>
      <c r="C6870" s="32" t="inlineStr">
        <is>
          <t>Keldeo baseSpeed</t>
        </is>
      </c>
      <c r="D6870" s="32" t="n">
        <v>108</v>
      </c>
      <c r="E6870" s="32" t="n">
        <v>126</v>
      </c>
      <c r="F6870" s="32" t="inlineStr">
        <is>
          <t>Differs from upstream baseline</t>
        </is>
      </c>
      <c r="G6870" s="32" t="inlineStr">
        <is>
          <t>species_info/gen_*_families.h</t>
        </is>
      </c>
    </row>
    <row r="6871">
      <c r="A6871" s="77" t="inlineStr">
        <is>
          <t>2026-10-05</t>
        </is>
      </c>
      <c r="B6871" s="77" t="inlineStr">
        <is>
          <t>Pokemon Stats</t>
        </is>
      </c>
      <c r="C6871" s="77" t="inlineStr">
        <is>
          <t>Kingambit baseAttack</t>
        </is>
      </c>
      <c r="D6871" s="77" t="n">
        <v>135</v>
      </c>
      <c r="E6871" s="77" t="n">
        <v>151</v>
      </c>
      <c r="F6871" s="77" t="inlineStr">
        <is>
          <t>Differs from upstream baseline</t>
        </is>
      </c>
      <c r="G6871" s="77" t="inlineStr">
        <is>
          <t>species_info/gen_*_families.h</t>
        </is>
      </c>
    </row>
    <row r="6872">
      <c r="A6872" s="32" t="inlineStr">
        <is>
          <t>2026-10-05</t>
        </is>
      </c>
      <c r="B6872" s="32" t="inlineStr">
        <is>
          <t>Pokemon Stats</t>
        </is>
      </c>
      <c r="C6872" s="32" t="inlineStr">
        <is>
          <t>Kingambit baseSpAttack</t>
        </is>
      </c>
      <c r="D6872" s="32" t="n">
        <v>60</v>
      </c>
      <c r="E6872" s="32" t="n">
        <v>30</v>
      </c>
      <c r="F6872" s="32" t="inlineStr">
        <is>
          <t>Differs from upstream baseline</t>
        </is>
      </c>
      <c r="G6872" s="32" t="inlineStr">
        <is>
          <t>species_info/gen_*_families.h</t>
        </is>
      </c>
    </row>
    <row r="6873">
      <c r="A6873" s="77" t="inlineStr">
        <is>
          <t>2026-10-05</t>
        </is>
      </c>
      <c r="B6873" s="77" t="inlineStr">
        <is>
          <t>Pokemon Stats</t>
        </is>
      </c>
      <c r="C6873" s="77" t="inlineStr">
        <is>
          <t>Kingambit baseSpeed</t>
        </is>
      </c>
      <c r="D6873" s="77" t="n">
        <v>50</v>
      </c>
      <c r="E6873" s="77" t="n">
        <v>64</v>
      </c>
      <c r="F6873" s="77" t="inlineStr">
        <is>
          <t>Differs from upstream baseline</t>
        </is>
      </c>
      <c r="G6873" s="77" t="inlineStr">
        <is>
          <t>species_info/gen_*_families.h</t>
        </is>
      </c>
    </row>
    <row r="6874">
      <c r="A6874" s="32" t="inlineStr">
        <is>
          <t>2026-10-05</t>
        </is>
      </c>
      <c r="B6874" s="32" t="inlineStr">
        <is>
          <t>Abilities</t>
        </is>
      </c>
      <c r="C6874" s="32" t="inlineStr">
        <is>
          <t>Kingdra abilities</t>
        </is>
      </c>
      <c r="D6874" s="32" t="inlineStr">
        <is>
          <t>Swift Swim / Sniper / Damp</t>
        </is>
      </c>
      <c r="E6874" s="32" t="inlineStr">
        <is>
          <t>Swift Swim / Swift Swim / Damp</t>
        </is>
      </c>
      <c r="F6874" s="32" t="inlineStr">
        <is>
          <t>Differs from upstream baseline</t>
        </is>
      </c>
      <c r="G6874" s="32" t="inlineStr">
        <is>
          <t>species_info/gen_*_families.h</t>
        </is>
      </c>
    </row>
    <row r="6875">
      <c r="A6875" s="77" t="inlineStr">
        <is>
          <t>2026-10-05</t>
        </is>
      </c>
      <c r="B6875" s="77" t="inlineStr">
        <is>
          <t>Abilities</t>
        </is>
      </c>
      <c r="C6875" s="77" t="inlineStr">
        <is>
          <t>Kingler abilities</t>
        </is>
      </c>
      <c r="D6875" s="77" t="inlineStr">
        <is>
          <t>Hyper Cutter / Shell Armor / Sheer Force</t>
        </is>
      </c>
      <c r="E6875" s="77" t="inlineStr">
        <is>
          <t>Swift Swim / Hyper Cutter / Sheer Force</t>
        </is>
      </c>
      <c r="F6875" s="77" t="inlineStr">
        <is>
          <t>Differs from upstream baseline</t>
        </is>
      </c>
      <c r="G6875" s="77" t="inlineStr">
        <is>
          <t>species_info/gen_*_families.h</t>
        </is>
      </c>
    </row>
    <row r="6876">
      <c r="A6876" s="32" t="inlineStr">
        <is>
          <t>2026-10-05</t>
        </is>
      </c>
      <c r="B6876" s="32" t="inlineStr">
        <is>
          <t>Abilities</t>
        </is>
      </c>
      <c r="C6876" s="32" t="inlineStr">
        <is>
          <t>Kirlia abilities</t>
        </is>
      </c>
      <c r="D6876" s="32" t="inlineStr">
        <is>
          <t>Synchronize / Trace / Telepathy</t>
        </is>
      </c>
      <c r="E6876" s="32" t="inlineStr">
        <is>
          <t>Trace / Trace / Telepathy</t>
        </is>
      </c>
      <c r="F6876" s="32" t="inlineStr">
        <is>
          <t>Differs from upstream baseline</t>
        </is>
      </c>
      <c r="G6876" s="32" t="inlineStr">
        <is>
          <t>species_info/gen_*_families.h</t>
        </is>
      </c>
    </row>
    <row r="6877">
      <c r="A6877" s="77" t="inlineStr">
        <is>
          <t>2026-10-05</t>
        </is>
      </c>
      <c r="B6877" s="77" t="inlineStr">
        <is>
          <t>Evolutions</t>
        </is>
      </c>
      <c r="C6877" s="77" t="inlineStr">
        <is>
          <t>Klang evolution</t>
        </is>
      </c>
      <c r="D6877" s="77" t="inlineStr">
        <is>
          <t>Lv 49 -&gt; Klinklang</t>
        </is>
      </c>
      <c r="E6877" s="77" t="inlineStr">
        <is>
          <t>Lv 45 -&gt; Klinklang</t>
        </is>
      </c>
      <c r="F6877" s="77" t="inlineStr">
        <is>
          <t>Differs from upstream baseline</t>
        </is>
      </c>
      <c r="G6877" s="77" t="inlineStr">
        <is>
          <t>species_info/gen_*_families.h</t>
        </is>
      </c>
    </row>
    <row r="6878">
      <c r="A6878" s="32" t="inlineStr">
        <is>
          <t>2026-10-05</t>
        </is>
      </c>
      <c r="B6878" s="32" t="inlineStr">
        <is>
          <t>Pokemon Stats</t>
        </is>
      </c>
      <c r="C6878" s="32" t="inlineStr">
        <is>
          <t>Kleavor baseAttack</t>
        </is>
      </c>
      <c r="D6878" s="32" t="n">
        <v>135</v>
      </c>
      <c r="E6878" s="32" t="n">
        <v>143</v>
      </c>
      <c r="F6878" s="32" t="inlineStr">
        <is>
          <t>Differs from upstream baseline</t>
        </is>
      </c>
      <c r="G6878" s="32" t="inlineStr">
        <is>
          <t>species_info/gen_*_families.h</t>
        </is>
      </c>
    </row>
    <row r="6879">
      <c r="A6879" s="77" t="inlineStr">
        <is>
          <t>2026-10-05</t>
        </is>
      </c>
      <c r="B6879" s="77" t="inlineStr">
        <is>
          <t>Pokemon Stats</t>
        </is>
      </c>
      <c r="C6879" s="77" t="inlineStr">
        <is>
          <t>Kleavor baseSpAttack</t>
        </is>
      </c>
      <c r="D6879" s="77" t="n">
        <v>45</v>
      </c>
      <c r="E6879" s="77" t="n">
        <v>30</v>
      </c>
      <c r="F6879" s="77" t="inlineStr">
        <is>
          <t>Differs from upstream baseline</t>
        </is>
      </c>
      <c r="G6879" s="77" t="inlineStr">
        <is>
          <t>species_info/gen_*_families.h</t>
        </is>
      </c>
    </row>
    <row r="6880">
      <c r="A6880" s="32" t="inlineStr">
        <is>
          <t>2026-10-05</t>
        </is>
      </c>
      <c r="B6880" s="32" t="inlineStr">
        <is>
          <t>Pokemon Stats</t>
        </is>
      </c>
      <c r="C6880" s="32" t="inlineStr">
        <is>
          <t>Kleavor baseSpeed</t>
        </is>
      </c>
      <c r="D6880" s="32" t="n">
        <v>85</v>
      </c>
      <c r="E6880" s="32" t="n">
        <v>92</v>
      </c>
      <c r="F6880" s="32" t="inlineStr">
        <is>
          <t>Differs from upstream baseline</t>
        </is>
      </c>
      <c r="G6880" s="32" t="inlineStr">
        <is>
          <t>species_info/gen_*_families.h</t>
        </is>
      </c>
    </row>
    <row r="6881">
      <c r="A6881" s="77" t="inlineStr">
        <is>
          <t>2026-10-05</t>
        </is>
      </c>
      <c r="B6881" s="77" t="inlineStr">
        <is>
          <t>Pokemon Stats</t>
        </is>
      </c>
      <c r="C6881" s="77" t="inlineStr">
        <is>
          <t>Klefki baseHP</t>
        </is>
      </c>
      <c r="D6881" s="77" t="n">
        <v>57</v>
      </c>
      <c r="E6881" s="77" t="n">
        <v>65</v>
      </c>
      <c r="F6881" s="77" t="inlineStr">
        <is>
          <t>Differs from upstream baseline</t>
        </is>
      </c>
      <c r="G6881" s="77" t="inlineStr">
        <is>
          <t>species_info/gen_*_families.h</t>
        </is>
      </c>
    </row>
    <row r="6882">
      <c r="A6882" s="32" t="inlineStr">
        <is>
          <t>2026-10-05</t>
        </is>
      </c>
      <c r="B6882" s="32" t="inlineStr">
        <is>
          <t>Pokemon Stats</t>
        </is>
      </c>
      <c r="C6882" s="32" t="inlineStr">
        <is>
          <t>Klefki baseAttack</t>
        </is>
      </c>
      <c r="D6882" s="32" t="n">
        <v>80</v>
      </c>
      <c r="E6882" s="32" t="n">
        <v>87</v>
      </c>
      <c r="F6882" s="32" t="inlineStr">
        <is>
          <t>Differs from upstream baseline</t>
        </is>
      </c>
      <c r="G6882" s="32" t="inlineStr">
        <is>
          <t>species_info/gen_*_families.h</t>
        </is>
      </c>
    </row>
    <row r="6883">
      <c r="A6883" s="77" t="inlineStr">
        <is>
          <t>2026-10-05</t>
        </is>
      </c>
      <c r="B6883" s="77" t="inlineStr">
        <is>
          <t>Pokemon Stats</t>
        </is>
      </c>
      <c r="C6883" s="77" t="inlineStr">
        <is>
          <t>Klefki baseSpeed</t>
        </is>
      </c>
      <c r="D6883" s="77" t="n">
        <v>75</v>
      </c>
      <c r="E6883" s="77" t="n">
        <v>85</v>
      </c>
      <c r="F6883" s="77" t="inlineStr">
        <is>
          <t>Differs from upstream baseline</t>
        </is>
      </c>
      <c r="G6883" s="77" t="inlineStr">
        <is>
          <t>species_info/gen_*_families.h</t>
        </is>
      </c>
    </row>
    <row r="6884">
      <c r="A6884" s="32" t="inlineStr">
        <is>
          <t>2026-10-05</t>
        </is>
      </c>
      <c r="B6884" s="32" t="inlineStr">
        <is>
          <t>Pokemon Stats</t>
        </is>
      </c>
      <c r="C6884" s="32" t="inlineStr">
        <is>
          <t>Klinklang baseHP</t>
        </is>
      </c>
      <c r="D6884" s="32" t="n">
        <v>60</v>
      </c>
      <c r="E6884" s="32" t="n">
        <v>70</v>
      </c>
      <c r="F6884" s="32" t="inlineStr">
        <is>
          <t>Differs from upstream baseline</t>
        </is>
      </c>
      <c r="G6884" s="32" t="inlineStr">
        <is>
          <t>species_info/gen_*_families.h</t>
        </is>
      </c>
    </row>
    <row r="6885">
      <c r="A6885" s="77" t="inlineStr">
        <is>
          <t>2026-10-05</t>
        </is>
      </c>
      <c r="B6885" s="77" t="inlineStr">
        <is>
          <t>Pokemon Stats</t>
        </is>
      </c>
      <c r="C6885" s="77" t="inlineStr">
        <is>
          <t>Klinklang baseSpAttack</t>
        </is>
      </c>
      <c r="D6885" s="77" t="n">
        <v>70</v>
      </c>
      <c r="E6885" s="77" t="n">
        <v>80</v>
      </c>
      <c r="F6885" s="77" t="inlineStr">
        <is>
          <t>Differs from upstream baseline</t>
        </is>
      </c>
      <c r="G6885" s="77" t="inlineStr">
        <is>
          <t>species_info/gen_*_families.h</t>
        </is>
      </c>
    </row>
    <row r="6886">
      <c r="A6886" s="32" t="inlineStr">
        <is>
          <t>2026-10-05</t>
        </is>
      </c>
      <c r="B6886" s="32" t="inlineStr">
        <is>
          <t>Abilities</t>
        </is>
      </c>
      <c r="C6886" s="32" t="inlineStr">
        <is>
          <t>Koffing abilities</t>
        </is>
      </c>
      <c r="D6886" s="32" t="inlineStr">
        <is>
          <t>Levitate / Neutralizing Gas / Stench</t>
        </is>
      </c>
      <c r="E6886" s="32" t="inlineStr">
        <is>
          <t>Levitate / Stench</t>
        </is>
      </c>
      <c r="F6886" s="32" t="inlineStr">
        <is>
          <t>Differs from upstream baseline</t>
        </is>
      </c>
      <c r="G6886" s="32" t="inlineStr">
        <is>
          <t>species_info/gen_*_families.h</t>
        </is>
      </c>
    </row>
    <row r="6887">
      <c r="A6887" s="77" t="inlineStr">
        <is>
          <t>2026-10-05</t>
        </is>
      </c>
      <c r="B6887" s="77" t="inlineStr">
        <is>
          <t>Abilities</t>
        </is>
      </c>
      <c r="C6887" s="77" t="inlineStr">
        <is>
          <t>Koraidon abilities</t>
        </is>
      </c>
      <c r="D6887" s="77" t="inlineStr">
        <is>
          <t>Orichalcum Pulse</t>
        </is>
      </c>
      <c r="E6887" s="77" t="inlineStr">
        <is>
          <t>Pressure</t>
        </is>
      </c>
      <c r="F6887" s="77" t="inlineStr">
        <is>
          <t>Differs from upstream baseline</t>
        </is>
      </c>
      <c r="G6887" s="77" t="inlineStr">
        <is>
          <t>species_info/gen_*_families.h</t>
        </is>
      </c>
    </row>
    <row r="6888">
      <c r="A6888" s="32" t="inlineStr">
        <is>
          <t>2026-10-05</t>
        </is>
      </c>
      <c r="B6888" s="32" t="inlineStr">
        <is>
          <t>Abilities</t>
        </is>
      </c>
      <c r="C6888" s="32" t="inlineStr">
        <is>
          <t>Krabby abilities</t>
        </is>
      </c>
      <c r="D6888" s="32" t="inlineStr">
        <is>
          <t>Hyper Cutter / Shell Armor / Sheer Force</t>
        </is>
      </c>
      <c r="E6888" s="32" t="inlineStr">
        <is>
          <t>Hyper Cutter / Hyper Cutter / Sheer Force</t>
        </is>
      </c>
      <c r="F6888" s="32" t="inlineStr">
        <is>
          <t>Differs from upstream baseline</t>
        </is>
      </c>
      <c r="G6888" s="32" t="inlineStr">
        <is>
          <t>species_info/gen_*_families.h</t>
        </is>
      </c>
    </row>
    <row r="6889">
      <c r="A6889" s="77" t="inlineStr">
        <is>
          <t>2026-10-05</t>
        </is>
      </c>
      <c r="B6889" s="77" t="inlineStr">
        <is>
          <t>Abilities</t>
        </is>
      </c>
      <c r="C6889" s="77" t="inlineStr">
        <is>
          <t>Kricketune abilities</t>
        </is>
      </c>
      <c r="D6889" s="77" t="inlineStr">
        <is>
          <t>Swarm / Technician</t>
        </is>
      </c>
      <c r="E6889" s="77" t="inlineStr">
        <is>
          <t>Hyper Cutter / Technician</t>
        </is>
      </c>
      <c r="F6889" s="77" t="inlineStr">
        <is>
          <t>Differs from upstream baseline</t>
        </is>
      </c>
      <c r="G6889" s="77" t="inlineStr">
        <is>
          <t>species_info/gen_*_families.h</t>
        </is>
      </c>
    </row>
    <row r="6890">
      <c r="A6890" s="32" t="inlineStr">
        <is>
          <t>2026-10-05</t>
        </is>
      </c>
      <c r="B6890" s="32" t="inlineStr">
        <is>
          <t>Pokemon Stats</t>
        </is>
      </c>
      <c r="C6890" s="32" t="inlineStr">
        <is>
          <t>Krokorok baseHP</t>
        </is>
      </c>
      <c r="D6890" s="32" t="n">
        <v>60</v>
      </c>
      <c r="E6890" s="32" t="n">
        <v>63</v>
      </c>
      <c r="F6890" s="32" t="inlineStr">
        <is>
          <t>Differs from upstream baseline</t>
        </is>
      </c>
      <c r="G6890" s="32" t="inlineStr">
        <is>
          <t>species_info/gen_*_families.h</t>
        </is>
      </c>
    </row>
    <row r="6891">
      <c r="A6891" s="77" t="inlineStr">
        <is>
          <t>2026-10-05</t>
        </is>
      </c>
      <c r="B6891" s="77" t="inlineStr">
        <is>
          <t>Pokemon Stats</t>
        </is>
      </c>
      <c r="C6891" s="77" t="inlineStr">
        <is>
          <t>Krokorok baseAttack</t>
        </is>
      </c>
      <c r="D6891" s="77" t="n">
        <v>82</v>
      </c>
      <c r="E6891" s="77" t="n">
        <v>91</v>
      </c>
      <c r="F6891" s="77" t="inlineStr">
        <is>
          <t>Differs from upstream baseline</t>
        </is>
      </c>
      <c r="G6891" s="77" t="inlineStr">
        <is>
          <t>species_info/gen_*_families.h</t>
        </is>
      </c>
    </row>
    <row r="6892">
      <c r="A6892" s="32" t="inlineStr">
        <is>
          <t>2026-10-05</t>
        </is>
      </c>
      <c r="B6892" s="32" t="inlineStr">
        <is>
          <t>Pokemon Stats</t>
        </is>
      </c>
      <c r="C6892" s="32" t="inlineStr">
        <is>
          <t>Krokorok baseDefense</t>
        </is>
      </c>
      <c r="D6892" s="32" t="n">
        <v>45</v>
      </c>
      <c r="E6892" s="32" t="n">
        <v>55</v>
      </c>
      <c r="F6892" s="32" t="inlineStr">
        <is>
          <t>Differs from upstream baseline</t>
        </is>
      </c>
      <c r="G6892" s="32" t="inlineStr">
        <is>
          <t>species_info/gen_*_families.h</t>
        </is>
      </c>
    </row>
    <row r="6893">
      <c r="A6893" s="77" t="inlineStr">
        <is>
          <t>2026-10-05</t>
        </is>
      </c>
      <c r="B6893" s="77" t="inlineStr">
        <is>
          <t>Pokemon Stats</t>
        </is>
      </c>
      <c r="C6893" s="77" t="inlineStr">
        <is>
          <t>Krokorok baseSpAttack</t>
        </is>
      </c>
      <c r="D6893" s="77" t="n">
        <v>45</v>
      </c>
      <c r="E6893" s="77" t="n">
        <v>30</v>
      </c>
      <c r="F6893" s="77" t="inlineStr">
        <is>
          <t>Differs from upstream baseline</t>
        </is>
      </c>
      <c r="G6893" s="77" t="inlineStr">
        <is>
          <t>species_info/gen_*_families.h</t>
        </is>
      </c>
    </row>
    <row r="6894">
      <c r="A6894" s="32" t="inlineStr">
        <is>
          <t>2026-10-05</t>
        </is>
      </c>
      <c r="B6894" s="32" t="inlineStr">
        <is>
          <t>Pokemon Stats</t>
        </is>
      </c>
      <c r="C6894" s="32" t="inlineStr">
        <is>
          <t>Krokorok baseSpDefense</t>
        </is>
      </c>
      <c r="D6894" s="32" t="n">
        <v>45</v>
      </c>
      <c r="E6894" s="32" t="n">
        <v>57</v>
      </c>
      <c r="F6894" s="32" t="inlineStr">
        <is>
          <t>Differs from upstream baseline</t>
        </is>
      </c>
      <c r="G6894" s="32" t="inlineStr">
        <is>
          <t>species_info/gen_*_families.h</t>
        </is>
      </c>
    </row>
    <row r="6895">
      <c r="A6895" s="77" t="inlineStr">
        <is>
          <t>2026-10-05</t>
        </is>
      </c>
      <c r="B6895" s="77" t="inlineStr">
        <is>
          <t>Pokemon Stats</t>
        </is>
      </c>
      <c r="C6895" s="77" t="inlineStr">
        <is>
          <t>Krokorok baseSpeed</t>
        </is>
      </c>
      <c r="D6895" s="77" t="n">
        <v>74</v>
      </c>
      <c r="E6895" s="77" t="n">
        <v>82</v>
      </c>
      <c r="F6895" s="77" t="inlineStr">
        <is>
          <t>Differs from upstream baseline</t>
        </is>
      </c>
      <c r="G6895" s="77" t="inlineStr">
        <is>
          <t>species_info/gen_*_families.h</t>
        </is>
      </c>
    </row>
    <row r="6896">
      <c r="A6896" s="32" t="inlineStr">
        <is>
          <t>2026-10-05</t>
        </is>
      </c>
      <c r="B6896" s="32" t="inlineStr">
        <is>
          <t>Pokemon Stats</t>
        </is>
      </c>
      <c r="C6896" s="32" t="inlineStr">
        <is>
          <t>Krookodile baseAttack</t>
        </is>
      </c>
      <c r="D6896" s="32" t="n">
        <v>117</v>
      </c>
      <c r="E6896" s="32" t="n">
        <v>136</v>
      </c>
      <c r="F6896" s="32" t="inlineStr">
        <is>
          <t>Differs from upstream baseline</t>
        </is>
      </c>
      <c r="G6896" s="32" t="inlineStr">
        <is>
          <t>species_info/gen_*_families.h</t>
        </is>
      </c>
    </row>
    <row r="6897">
      <c r="A6897" s="77" t="inlineStr">
        <is>
          <t>2026-10-05</t>
        </is>
      </c>
      <c r="B6897" s="77" t="inlineStr">
        <is>
          <t>Pokemon Stats</t>
        </is>
      </c>
      <c r="C6897" s="77" t="inlineStr">
        <is>
          <t>Krookodile baseSpAttack</t>
        </is>
      </c>
      <c r="D6897" s="77" t="n">
        <v>65</v>
      </c>
      <c r="E6897" s="77" t="n">
        <v>30</v>
      </c>
      <c r="F6897" s="77" t="inlineStr">
        <is>
          <t>Differs from upstream baseline</t>
        </is>
      </c>
      <c r="G6897" s="77" t="inlineStr">
        <is>
          <t>species_info/gen_*_families.h</t>
        </is>
      </c>
    </row>
    <row r="6898">
      <c r="A6898" s="32" t="inlineStr">
        <is>
          <t>2026-10-05</t>
        </is>
      </c>
      <c r="B6898" s="32" t="inlineStr">
        <is>
          <t>Pokemon Stats</t>
        </is>
      </c>
      <c r="C6898" s="32" t="inlineStr">
        <is>
          <t>Krookodile baseSpeed</t>
        </is>
      </c>
      <c r="D6898" s="32" t="n">
        <v>92</v>
      </c>
      <c r="E6898" s="32" t="n">
        <v>108</v>
      </c>
      <c r="F6898" s="32" t="inlineStr">
        <is>
          <t>Differs from upstream baseline</t>
        </is>
      </c>
      <c r="G6898" s="32" t="inlineStr">
        <is>
          <t>species_info/gen_*_families.h</t>
        </is>
      </c>
    </row>
    <row r="6899">
      <c r="A6899" s="77" t="inlineStr">
        <is>
          <t>2026-10-05</t>
        </is>
      </c>
      <c r="B6899" s="77" t="inlineStr">
        <is>
          <t>Abilities</t>
        </is>
      </c>
      <c r="C6899" s="77" t="inlineStr">
        <is>
          <t>Kyogre abilities</t>
        </is>
      </c>
      <c r="D6899" s="77" t="inlineStr">
        <is>
          <t>Drizzle</t>
        </is>
      </c>
      <c r="E6899" s="77" t="inlineStr">
        <is>
          <t>Pressure</t>
        </is>
      </c>
      <c r="F6899" s="77" t="inlineStr">
        <is>
          <t>Differs from upstream baseline</t>
        </is>
      </c>
      <c r="G6899" s="77" t="inlineStr">
        <is>
          <t>species_info/gen_*_families.h</t>
        </is>
      </c>
    </row>
    <row r="6900">
      <c r="A6900" s="32" t="inlineStr">
        <is>
          <t>2026-10-05</t>
        </is>
      </c>
      <c r="B6900" s="32" t="inlineStr">
        <is>
          <t>Abilities</t>
        </is>
      </c>
      <c r="C6900" s="32" t="inlineStr">
        <is>
          <t>Kyogre abilities</t>
        </is>
      </c>
      <c r="D6900" s="32" t="inlineStr">
        <is>
          <t>Primordial Sea / Primordial Sea</t>
        </is>
      </c>
      <c r="E6900" s="32" t="inlineStr">
        <is>
          <t>Water Bubble / Water Bubble</t>
        </is>
      </c>
      <c r="F6900" s="32" t="inlineStr">
        <is>
          <t>Differs from upstream baseline</t>
        </is>
      </c>
      <c r="G6900" s="32" t="inlineStr">
        <is>
          <t>species_info/gen_*_families.h</t>
        </is>
      </c>
    </row>
    <row r="6901">
      <c r="A6901" s="77" t="inlineStr">
        <is>
          <t>2026-10-05</t>
        </is>
      </c>
      <c r="B6901" s="77" t="inlineStr">
        <is>
          <t>Abilities</t>
        </is>
      </c>
      <c r="C6901" s="77" t="inlineStr">
        <is>
          <t>Lairon abilities</t>
        </is>
      </c>
      <c r="D6901" s="77" t="inlineStr">
        <is>
          <t>Sturdy / Rock Head / Heavy Metal</t>
        </is>
      </c>
      <c r="E6901" s="77" t="inlineStr">
        <is>
          <t>Rock Head / Rock Head / Heavy Metal</t>
        </is>
      </c>
      <c r="F6901" s="77" t="inlineStr">
        <is>
          <t>Differs from upstream baseline</t>
        </is>
      </c>
      <c r="G6901" s="77" t="inlineStr">
        <is>
          <t>species_info/gen_*_families.h</t>
        </is>
      </c>
    </row>
    <row r="6902">
      <c r="A6902" s="32" t="inlineStr">
        <is>
          <t>2026-10-05</t>
        </is>
      </c>
      <c r="B6902" s="32" t="inlineStr">
        <is>
          <t>Pokemon Stats</t>
        </is>
      </c>
      <c r="C6902" s="32" t="inlineStr">
        <is>
          <t>Lampent baseHP</t>
        </is>
      </c>
      <c r="D6902" s="32" t="n">
        <v>60</v>
      </c>
      <c r="E6902" s="32" t="n">
        <v>62</v>
      </c>
      <c r="F6902" s="32" t="inlineStr">
        <is>
          <t>Differs from upstream baseline</t>
        </is>
      </c>
      <c r="G6902" s="32" t="inlineStr">
        <is>
          <t>species_info/gen_*_families.h</t>
        </is>
      </c>
    </row>
    <row r="6903">
      <c r="A6903" s="77" t="inlineStr">
        <is>
          <t>2026-10-05</t>
        </is>
      </c>
      <c r="B6903" s="77" t="inlineStr">
        <is>
          <t>Pokemon Stats</t>
        </is>
      </c>
      <c r="C6903" s="77" t="inlineStr">
        <is>
          <t>Lampent baseAttack</t>
        </is>
      </c>
      <c r="D6903" s="77" t="n">
        <v>40</v>
      </c>
      <c r="E6903" s="77" t="n">
        <v>30</v>
      </c>
      <c r="F6903" s="77" t="inlineStr">
        <is>
          <t>Differs from upstream baseline</t>
        </is>
      </c>
      <c r="G6903" s="77" t="inlineStr">
        <is>
          <t>species_info/gen_*_families.h</t>
        </is>
      </c>
    </row>
    <row r="6904">
      <c r="A6904" s="32" t="inlineStr">
        <is>
          <t>2026-10-05</t>
        </is>
      </c>
      <c r="B6904" s="32" t="inlineStr">
        <is>
          <t>Pokemon Stats</t>
        </is>
      </c>
      <c r="C6904" s="32" t="inlineStr">
        <is>
          <t>Lampent baseSpAttack</t>
        </is>
      </c>
      <c r="D6904" s="32" t="n">
        <v>95</v>
      </c>
      <c r="E6904" s="32" t="n">
        <v>102</v>
      </c>
      <c r="F6904" s="32" t="inlineStr">
        <is>
          <t>Differs from upstream baseline</t>
        </is>
      </c>
      <c r="G6904" s="32" t="inlineStr">
        <is>
          <t>species_info/gen_*_families.h</t>
        </is>
      </c>
    </row>
    <row r="6905">
      <c r="A6905" s="77" t="inlineStr">
        <is>
          <t>2026-10-05</t>
        </is>
      </c>
      <c r="B6905" s="77" t="inlineStr">
        <is>
          <t>Pokemon Stats</t>
        </is>
      </c>
      <c r="C6905" s="77" t="inlineStr">
        <is>
          <t>Lampent baseSpDefense</t>
        </is>
      </c>
      <c r="D6905" s="77" t="n">
        <v>60</v>
      </c>
      <c r="E6905" s="77" t="n">
        <v>62</v>
      </c>
      <c r="F6905" s="77" t="inlineStr">
        <is>
          <t>Differs from upstream baseline</t>
        </is>
      </c>
      <c r="G6905" s="77" t="inlineStr">
        <is>
          <t>species_info/gen_*_families.h</t>
        </is>
      </c>
    </row>
    <row r="6906">
      <c r="A6906" s="32" t="inlineStr">
        <is>
          <t>2026-10-05</t>
        </is>
      </c>
      <c r="B6906" s="32" t="inlineStr">
        <is>
          <t>Pokemon Stats</t>
        </is>
      </c>
      <c r="C6906" s="32" t="inlineStr">
        <is>
          <t>Lampent baseSpeed</t>
        </is>
      </c>
      <c r="D6906" s="32" t="n">
        <v>55</v>
      </c>
      <c r="E6906" s="32" t="n">
        <v>62</v>
      </c>
      <c r="F6906" s="32" t="inlineStr">
        <is>
          <t>Differs from upstream baseline</t>
        </is>
      </c>
      <c r="G6906" s="32" t="inlineStr">
        <is>
          <t>species_info/gen_*_families.h</t>
        </is>
      </c>
    </row>
    <row r="6907">
      <c r="A6907" s="77" t="inlineStr">
        <is>
          <t>2026-10-05</t>
        </is>
      </c>
      <c r="B6907" s="77" t="inlineStr">
        <is>
          <t>Abilities</t>
        </is>
      </c>
      <c r="C6907" s="77" t="inlineStr">
        <is>
          <t>Lanturn abilities</t>
        </is>
      </c>
      <c r="D6907" s="77" t="inlineStr">
        <is>
          <t>Volt Absorb / Illuminate / Water Absorb</t>
        </is>
      </c>
      <c r="E6907" s="77" t="inlineStr">
        <is>
          <t>Volt Absorb / Volt Absorb / Water Absorb</t>
        </is>
      </c>
      <c r="F6907" s="77" t="inlineStr">
        <is>
          <t>Differs from upstream baseline</t>
        </is>
      </c>
      <c r="G6907" s="77" t="inlineStr">
        <is>
          <t>species_info/gen_*_families.h</t>
        </is>
      </c>
    </row>
    <row r="6908">
      <c r="A6908" s="32" t="inlineStr">
        <is>
          <t>2026-10-05</t>
        </is>
      </c>
      <c r="B6908" s="32" t="inlineStr">
        <is>
          <t>Pokemon Stats</t>
        </is>
      </c>
      <c r="C6908" s="32" t="inlineStr">
        <is>
          <t>Lapras baseAttack</t>
        </is>
      </c>
      <c r="D6908" s="32" t="n">
        <v>85</v>
      </c>
      <c r="E6908" s="32" t="n">
        <v>95</v>
      </c>
      <c r="F6908" s="32" t="inlineStr">
        <is>
          <t>Differs from upstream baseline</t>
        </is>
      </c>
      <c r="G6908" s="32" t="inlineStr">
        <is>
          <t>species_info/gen_*_families.h</t>
        </is>
      </c>
    </row>
    <row r="6909">
      <c r="A6909" s="77" t="inlineStr">
        <is>
          <t>2026-10-05</t>
        </is>
      </c>
      <c r="B6909" s="77" t="inlineStr">
        <is>
          <t>Pokemon Stats</t>
        </is>
      </c>
      <c r="C6909" s="77" t="inlineStr">
        <is>
          <t>Lapras baseSpAttack</t>
        </is>
      </c>
      <c r="D6909" s="77" t="n">
        <v>85</v>
      </c>
      <c r="E6909" s="77" t="n">
        <v>95</v>
      </c>
      <c r="F6909" s="77" t="inlineStr">
        <is>
          <t>Differs from upstream baseline</t>
        </is>
      </c>
      <c r="G6909" s="77" t="inlineStr">
        <is>
          <t>species_info/gen_*_families.h</t>
        </is>
      </c>
    </row>
    <row r="6910">
      <c r="A6910" s="32" t="inlineStr">
        <is>
          <t>2026-10-05</t>
        </is>
      </c>
      <c r="B6910" s="32" t="inlineStr">
        <is>
          <t>Abilities</t>
        </is>
      </c>
      <c r="C6910" s="32" t="inlineStr">
        <is>
          <t>Lapras abilities</t>
        </is>
      </c>
      <c r="D6910" s="32" t="inlineStr">
        <is>
          <t>Water Absorb / Shell Armor / Hydration</t>
        </is>
      </c>
      <c r="E6910" s="32" t="inlineStr">
        <is>
          <t>Serene Grace / Shell Armor / Hydration</t>
        </is>
      </c>
      <c r="F6910" s="32" t="inlineStr">
        <is>
          <t>Differs from upstream baseline</t>
        </is>
      </c>
      <c r="G6910" s="32" t="inlineStr">
        <is>
          <t>species_info/gen_*_families.h</t>
        </is>
      </c>
    </row>
    <row r="6911">
      <c r="A6911" s="77" t="inlineStr">
        <is>
          <t>2026-10-05</t>
        </is>
      </c>
      <c r="B6911" s="77" t="inlineStr">
        <is>
          <t>Pokemon Stats</t>
        </is>
      </c>
      <c r="C6911" s="77" t="inlineStr">
        <is>
          <t>Larvesta baseAttack</t>
        </is>
      </c>
      <c r="D6911" s="77" t="n">
        <v>85</v>
      </c>
      <c r="E6911" s="77" t="n">
        <v>96</v>
      </c>
      <c r="F6911" s="77" t="inlineStr">
        <is>
          <t>Differs from upstream baseline</t>
        </is>
      </c>
      <c r="G6911" s="77" t="inlineStr">
        <is>
          <t>species_info/gen_*_families.h</t>
        </is>
      </c>
    </row>
    <row r="6912">
      <c r="A6912" s="32" t="inlineStr">
        <is>
          <t>2026-10-05</t>
        </is>
      </c>
      <c r="B6912" s="32" t="inlineStr">
        <is>
          <t>Pokemon Stats</t>
        </is>
      </c>
      <c r="C6912" s="32" t="inlineStr">
        <is>
          <t>Larvesta baseSpAttack</t>
        </is>
      </c>
      <c r="D6912" s="32" t="n">
        <v>50</v>
      </c>
      <c r="E6912" s="32" t="n">
        <v>30</v>
      </c>
      <c r="F6912" s="32" t="inlineStr">
        <is>
          <t>Differs from upstream baseline</t>
        </is>
      </c>
      <c r="G6912" s="32" t="inlineStr">
        <is>
          <t>species_info/gen_*_families.h</t>
        </is>
      </c>
    </row>
    <row r="6913">
      <c r="A6913" s="77" t="inlineStr">
        <is>
          <t>2026-10-05</t>
        </is>
      </c>
      <c r="B6913" s="77" t="inlineStr">
        <is>
          <t>Pokemon Stats</t>
        </is>
      </c>
      <c r="C6913" s="77" t="inlineStr">
        <is>
          <t>Larvesta baseSpeed</t>
        </is>
      </c>
      <c r="D6913" s="77" t="n">
        <v>60</v>
      </c>
      <c r="E6913" s="77" t="n">
        <v>69</v>
      </c>
      <c r="F6913" s="77" t="inlineStr">
        <is>
          <t>Differs from upstream baseline</t>
        </is>
      </c>
      <c r="G6913" s="77" t="inlineStr">
        <is>
          <t>species_info/gen_*_families.h</t>
        </is>
      </c>
    </row>
    <row r="6914">
      <c r="A6914" s="32" t="inlineStr">
        <is>
          <t>2026-10-05</t>
        </is>
      </c>
      <c r="B6914" s="32" t="inlineStr">
        <is>
          <t>Evolutions</t>
        </is>
      </c>
      <c r="C6914" s="32" t="inlineStr">
        <is>
          <t>Larvesta evolution</t>
        </is>
      </c>
      <c r="D6914" s="32" t="inlineStr">
        <is>
          <t>Lv 59 -&gt; Volcarona</t>
        </is>
      </c>
      <c r="E6914" s="32" t="inlineStr">
        <is>
          <t>Lv 48 -&gt; Volcarona</t>
        </is>
      </c>
      <c r="F6914" s="32" t="inlineStr">
        <is>
          <t>Differs from upstream baseline</t>
        </is>
      </c>
      <c r="G6914" s="32" t="inlineStr">
        <is>
          <t>species_info/gen_*_families.h</t>
        </is>
      </c>
    </row>
    <row r="6915">
      <c r="A6915" s="77" t="inlineStr">
        <is>
          <t>2026-10-05</t>
        </is>
      </c>
      <c r="B6915" s="77" t="inlineStr">
        <is>
          <t>Abilities</t>
        </is>
      </c>
      <c r="C6915" s="77" t="inlineStr">
        <is>
          <t>Larvitar abilities</t>
        </is>
      </c>
      <c r="D6915" s="77" t="inlineStr">
        <is>
          <t>Guts / Sand Veil</t>
        </is>
      </c>
      <c r="E6915" s="77" t="inlineStr">
        <is>
          <t>Guts / Guts / Sand Veil</t>
        </is>
      </c>
      <c r="F6915" s="77" t="inlineStr">
        <is>
          <t>Differs from upstream baseline</t>
        </is>
      </c>
      <c r="G6915" s="77" t="inlineStr">
        <is>
          <t>species_info/gen_*_families.h</t>
        </is>
      </c>
    </row>
    <row r="6916">
      <c r="A6916" s="32" t="inlineStr">
        <is>
          <t>2026-10-05</t>
        </is>
      </c>
      <c r="B6916" s="32" t="inlineStr">
        <is>
          <t>Abilities</t>
        </is>
      </c>
      <c r="C6916" s="32" t="inlineStr">
        <is>
          <t>Leafeon abilities</t>
        </is>
      </c>
      <c r="D6916" s="32" t="inlineStr">
        <is>
          <t>Leaf Guard / Leaf Guard / Chlorophyll</t>
        </is>
      </c>
      <c r="E6916" s="32" t="inlineStr">
        <is>
          <t>Magic Guard / Natural Cure / Chlorophyll</t>
        </is>
      </c>
      <c r="F6916" s="32" t="inlineStr">
        <is>
          <t>Differs from upstream baseline</t>
        </is>
      </c>
      <c r="G6916" s="32" t="inlineStr">
        <is>
          <t>species_info/gen_*_families.h</t>
        </is>
      </c>
    </row>
    <row r="6917">
      <c r="A6917" s="77" t="inlineStr">
        <is>
          <t>2026-10-05</t>
        </is>
      </c>
      <c r="B6917" s="77" t="inlineStr">
        <is>
          <t>Pokemon Stats</t>
        </is>
      </c>
      <c r="C6917" s="77" t="inlineStr">
        <is>
          <t>Leavanny baseHP</t>
        </is>
      </c>
      <c r="D6917" s="77" t="n">
        <v>75</v>
      </c>
      <c r="E6917" s="77" t="n">
        <v>82</v>
      </c>
      <c r="F6917" s="77" t="inlineStr">
        <is>
          <t>Differs from upstream baseline</t>
        </is>
      </c>
      <c r="G6917" s="77" t="inlineStr">
        <is>
          <t>species_info/gen_*_families.h</t>
        </is>
      </c>
    </row>
    <row r="6918">
      <c r="A6918" s="32" t="inlineStr">
        <is>
          <t>2026-10-05</t>
        </is>
      </c>
      <c r="B6918" s="32" t="inlineStr">
        <is>
          <t>Pokemon Stats</t>
        </is>
      </c>
      <c r="C6918" s="32" t="inlineStr">
        <is>
          <t>Leavanny baseAttack</t>
        </is>
      </c>
      <c r="D6918" s="32" t="n">
        <v>103</v>
      </c>
      <c r="E6918" s="32" t="n">
        <v>113</v>
      </c>
      <c r="F6918" s="32" t="inlineStr">
        <is>
          <t>Differs from upstream baseline</t>
        </is>
      </c>
      <c r="G6918" s="32" t="inlineStr">
        <is>
          <t>species_info/gen_*_families.h</t>
        </is>
      </c>
    </row>
    <row r="6919">
      <c r="A6919" s="77" t="inlineStr">
        <is>
          <t>2026-10-05</t>
        </is>
      </c>
      <c r="B6919" s="77" t="inlineStr">
        <is>
          <t>Pokemon Stats</t>
        </is>
      </c>
      <c r="C6919" s="77" t="inlineStr">
        <is>
          <t>Leavanny baseSpAttack</t>
        </is>
      </c>
      <c r="D6919" s="77" t="n">
        <v>70</v>
      </c>
      <c r="E6919" s="77" t="n">
        <v>76</v>
      </c>
      <c r="F6919" s="77" t="inlineStr">
        <is>
          <t>Differs from upstream baseline</t>
        </is>
      </c>
      <c r="G6919" s="77" t="inlineStr">
        <is>
          <t>species_info/gen_*_families.h</t>
        </is>
      </c>
    </row>
    <row r="6920">
      <c r="A6920" s="32" t="inlineStr">
        <is>
          <t>2026-10-05</t>
        </is>
      </c>
      <c r="B6920" s="32" t="inlineStr">
        <is>
          <t>Pokemon Stats</t>
        </is>
      </c>
      <c r="C6920" s="32" t="inlineStr">
        <is>
          <t>Leavanny baseSpDefense</t>
        </is>
      </c>
      <c r="D6920" s="32" t="n">
        <v>80</v>
      </c>
      <c r="E6920" s="32" t="n">
        <v>85</v>
      </c>
      <c r="F6920" s="32" t="inlineStr">
        <is>
          <t>Differs from upstream baseline</t>
        </is>
      </c>
      <c r="G6920" s="32" t="inlineStr">
        <is>
          <t>species_info/gen_*_families.h</t>
        </is>
      </c>
    </row>
    <row r="6921">
      <c r="A6921" s="77" t="inlineStr">
        <is>
          <t>2026-10-05</t>
        </is>
      </c>
      <c r="B6921" s="77" t="inlineStr">
        <is>
          <t>Pokemon Stats</t>
        </is>
      </c>
      <c r="C6921" s="77" t="inlineStr">
        <is>
          <t>Leavanny baseSpeed</t>
        </is>
      </c>
      <c r="D6921" s="77" t="n">
        <v>92</v>
      </c>
      <c r="E6921" s="77" t="n">
        <v>102</v>
      </c>
      <c r="F6921" s="77" t="inlineStr">
        <is>
          <t>Differs from upstream baseline</t>
        </is>
      </c>
      <c r="G6921" s="77" t="inlineStr">
        <is>
          <t>species_info/gen_*_families.h</t>
        </is>
      </c>
    </row>
    <row r="6922">
      <c r="A6922" s="32" t="inlineStr">
        <is>
          <t>2026-10-05</t>
        </is>
      </c>
      <c r="B6922" s="32" t="inlineStr">
        <is>
          <t>Abilities</t>
        </is>
      </c>
      <c r="C6922" s="32" t="inlineStr">
        <is>
          <t>Leavanny abilities</t>
        </is>
      </c>
      <c r="D6922" s="32" t="inlineStr">
        <is>
          <t>Swarm / Chlorophyll / Overcoat</t>
        </is>
      </c>
      <c r="E6922" s="32" t="inlineStr">
        <is>
          <t>Swarm / Chlorophyll / Sharpness</t>
        </is>
      </c>
      <c r="F6922" s="32" t="inlineStr">
        <is>
          <t>Differs from upstream baseline</t>
        </is>
      </c>
      <c r="G6922" s="32" t="inlineStr">
        <is>
          <t>species_info/gen_*_families.h</t>
        </is>
      </c>
    </row>
    <row r="6923">
      <c r="A6923" s="77" t="inlineStr">
        <is>
          <t>2026-10-05</t>
        </is>
      </c>
      <c r="B6923" s="77" t="inlineStr">
        <is>
          <t>Pokemon Stats</t>
        </is>
      </c>
      <c r="C6923" s="77" t="inlineStr">
        <is>
          <t>Ledian baseAttack</t>
        </is>
      </c>
      <c r="D6923" s="77" t="n">
        <v>35</v>
      </c>
      <c r="E6923" s="77" t="n">
        <v>85</v>
      </c>
      <c r="F6923" s="77" t="inlineStr">
        <is>
          <t>Differs from upstream baseline</t>
        </is>
      </c>
      <c r="G6923" s="77" t="inlineStr">
        <is>
          <t>species_info/gen_*_families.h</t>
        </is>
      </c>
    </row>
    <row r="6924">
      <c r="A6924" s="32" t="inlineStr">
        <is>
          <t>2026-10-05</t>
        </is>
      </c>
      <c r="B6924" s="32" t="inlineStr">
        <is>
          <t>Abilities</t>
        </is>
      </c>
      <c r="C6924" s="32" t="inlineStr">
        <is>
          <t>Ledian abilities</t>
        </is>
      </c>
      <c r="D6924" s="32" t="inlineStr">
        <is>
          <t>Swarm / Early Bird / Iron Fist</t>
        </is>
      </c>
      <c r="E6924" s="32" t="inlineStr">
        <is>
          <t>Iron Fist / Iron Fist / Iron Fist</t>
        </is>
      </c>
      <c r="F6924" s="32" t="inlineStr">
        <is>
          <t>Differs from upstream baseline</t>
        </is>
      </c>
      <c r="G6924" s="32" t="inlineStr">
        <is>
          <t>species_info/gen_*_families.h</t>
        </is>
      </c>
    </row>
    <row r="6925">
      <c r="A6925" s="77" t="inlineStr">
        <is>
          <t>2026-10-05</t>
        </is>
      </c>
      <c r="B6925" s="77" t="inlineStr">
        <is>
          <t>Pokemon Stats</t>
        </is>
      </c>
      <c r="C6925" s="77" t="inlineStr">
        <is>
          <t>Ledyba baseAttack</t>
        </is>
      </c>
      <c r="D6925" s="77" t="n">
        <v>20</v>
      </c>
      <c r="E6925" s="77" t="n">
        <v>50</v>
      </c>
      <c r="F6925" s="77" t="inlineStr">
        <is>
          <t>Differs from upstream baseline</t>
        </is>
      </c>
      <c r="G6925" s="77" t="inlineStr">
        <is>
          <t>species_info/gen_*_families.h</t>
        </is>
      </c>
    </row>
    <row r="6926">
      <c r="A6926" s="32" t="inlineStr">
        <is>
          <t>2026-10-05</t>
        </is>
      </c>
      <c r="B6926" s="32" t="inlineStr">
        <is>
          <t>Abilities</t>
        </is>
      </c>
      <c r="C6926" s="32" t="inlineStr">
        <is>
          <t>Ledyba abilities</t>
        </is>
      </c>
      <c r="D6926" s="32" t="inlineStr">
        <is>
          <t>Swarm / Early Bird / Rattled</t>
        </is>
      </c>
      <c r="E6926" s="32" t="inlineStr">
        <is>
          <t>Swarm / Swarm / Rattled</t>
        </is>
      </c>
      <c r="F6926" s="32" t="inlineStr">
        <is>
          <t>Differs from upstream baseline</t>
        </is>
      </c>
      <c r="G6926" s="32" t="inlineStr">
        <is>
          <t>species_info/gen_*_families.h</t>
        </is>
      </c>
    </row>
    <row r="6927">
      <c r="A6927" s="77" t="inlineStr">
        <is>
          <t>2026-10-05</t>
        </is>
      </c>
      <c r="B6927" s="77" t="inlineStr">
        <is>
          <t>Abilities</t>
        </is>
      </c>
      <c r="C6927" s="77" t="inlineStr">
        <is>
          <t>Lickilicky abilities</t>
        </is>
      </c>
      <c r="D6927" s="77" t="inlineStr">
        <is>
          <t>Own Tempo / Oblivious / Cloud Nine</t>
        </is>
      </c>
      <c r="E6927" s="77" t="inlineStr">
        <is>
          <t>Poison Heal / Guts / Cloud Nine</t>
        </is>
      </c>
      <c r="F6927" s="77" t="inlineStr">
        <is>
          <t>Differs from upstream baseline</t>
        </is>
      </c>
      <c r="G6927" s="77" t="inlineStr">
        <is>
          <t>species_info/gen_*_families.h</t>
        </is>
      </c>
    </row>
    <row r="6928">
      <c r="A6928" s="32" t="inlineStr">
        <is>
          <t>2026-10-05</t>
        </is>
      </c>
      <c r="B6928" s="32" t="inlineStr">
        <is>
          <t>Pokemon Stats</t>
        </is>
      </c>
      <c r="C6928" s="32" t="inlineStr">
        <is>
          <t>Lickitung baseAttack</t>
        </is>
      </c>
      <c r="D6928" s="32" t="n">
        <v>55</v>
      </c>
      <c r="E6928" s="32" t="n">
        <v>60</v>
      </c>
      <c r="F6928" s="32" t="inlineStr">
        <is>
          <t>Differs from upstream baseline</t>
        </is>
      </c>
      <c r="G6928" s="32" t="inlineStr">
        <is>
          <t>species_info/gen_*_families.h</t>
        </is>
      </c>
    </row>
    <row r="6929">
      <c r="A6929" s="77" t="inlineStr">
        <is>
          <t>2026-10-05</t>
        </is>
      </c>
      <c r="B6929" s="77" t="inlineStr">
        <is>
          <t>Abilities</t>
        </is>
      </c>
      <c r="C6929" s="77" t="inlineStr">
        <is>
          <t>Lickitung abilities</t>
        </is>
      </c>
      <c r="D6929" s="77" t="inlineStr">
        <is>
          <t>Own Tempo / Oblivious / Cloud Nine</t>
        </is>
      </c>
      <c r="E6929" s="77" t="inlineStr">
        <is>
          <t>Gluttony / Gluttony / Cloud Nine</t>
        </is>
      </c>
      <c r="F6929" s="77" t="inlineStr">
        <is>
          <t>Differs from upstream baseline</t>
        </is>
      </c>
      <c r="G6929" s="77" t="inlineStr">
        <is>
          <t>species_info/gen_*_families.h</t>
        </is>
      </c>
    </row>
    <row r="6930">
      <c r="A6930" s="32" t="inlineStr">
        <is>
          <t>2026-10-05</t>
        </is>
      </c>
      <c r="B6930" s="32" t="inlineStr">
        <is>
          <t>Pokemon Stats</t>
        </is>
      </c>
      <c r="C6930" s="32" t="inlineStr">
        <is>
          <t>Liepard baseHP</t>
        </is>
      </c>
      <c r="D6930" s="32" t="n">
        <v>64</v>
      </c>
      <c r="E6930" s="32" t="n">
        <v>66</v>
      </c>
      <c r="F6930" s="32" t="inlineStr">
        <is>
          <t>Differs from upstream baseline</t>
        </is>
      </c>
      <c r="G6930" s="32" t="inlineStr">
        <is>
          <t>species_info/gen_*_families.h</t>
        </is>
      </c>
    </row>
    <row r="6931">
      <c r="A6931" s="77" t="inlineStr">
        <is>
          <t>2026-10-05</t>
        </is>
      </c>
      <c r="B6931" s="77" t="inlineStr">
        <is>
          <t>Pokemon Stats</t>
        </is>
      </c>
      <c r="C6931" s="77" t="inlineStr">
        <is>
          <t>Liepard baseAttack</t>
        </is>
      </c>
      <c r="D6931" s="77" t="n">
        <v>88</v>
      </c>
      <c r="E6931" s="77" t="n">
        <v>98</v>
      </c>
      <c r="F6931" s="77" t="inlineStr">
        <is>
          <t>Differs from upstream baseline</t>
        </is>
      </c>
      <c r="G6931" s="77" t="inlineStr">
        <is>
          <t>species_info/gen_*_families.h</t>
        </is>
      </c>
    </row>
    <row r="6932">
      <c r="A6932" s="32" t="inlineStr">
        <is>
          <t>2026-10-05</t>
        </is>
      </c>
      <c r="B6932" s="32" t="inlineStr">
        <is>
          <t>Pokemon Stats</t>
        </is>
      </c>
      <c r="C6932" s="32" t="inlineStr">
        <is>
          <t>Liepard baseDefense</t>
        </is>
      </c>
      <c r="D6932" s="32" t="n">
        <v>50</v>
      </c>
      <c r="E6932" s="32" t="n">
        <v>59</v>
      </c>
      <c r="F6932" s="32" t="inlineStr">
        <is>
          <t>Differs from upstream baseline</t>
        </is>
      </c>
      <c r="G6932" s="32" t="inlineStr">
        <is>
          <t>species_info/gen_*_families.h</t>
        </is>
      </c>
    </row>
    <row r="6933">
      <c r="A6933" s="77" t="inlineStr">
        <is>
          <t>2026-10-05</t>
        </is>
      </c>
      <c r="B6933" s="77" t="inlineStr">
        <is>
          <t>Pokemon Stats</t>
        </is>
      </c>
      <c r="C6933" s="77" t="inlineStr">
        <is>
          <t>Liepard baseSpDefense</t>
        </is>
      </c>
      <c r="D6933" s="77" t="n">
        <v>50</v>
      </c>
      <c r="E6933" s="77" t="n">
        <v>60</v>
      </c>
      <c r="F6933" s="77" t="inlineStr">
        <is>
          <t>Differs from upstream baseline</t>
        </is>
      </c>
      <c r="G6933" s="77" t="inlineStr">
        <is>
          <t>species_info/gen_*_families.h</t>
        </is>
      </c>
    </row>
    <row r="6934">
      <c r="A6934" s="32" t="inlineStr">
        <is>
          <t>2026-10-05</t>
        </is>
      </c>
      <c r="B6934" s="32" t="inlineStr">
        <is>
          <t>Pokemon Stats</t>
        </is>
      </c>
      <c r="C6934" s="32" t="inlineStr">
        <is>
          <t>Liepard baseSpeed</t>
        </is>
      </c>
      <c r="D6934" s="32" t="n">
        <v>106</v>
      </c>
      <c r="E6934" s="32" t="n">
        <v>116</v>
      </c>
      <c r="F6934" s="32" t="inlineStr">
        <is>
          <t>Differs from upstream baseline</t>
        </is>
      </c>
      <c r="G6934" s="32" t="inlineStr">
        <is>
          <t>species_info/gen_*_families.h</t>
        </is>
      </c>
    </row>
    <row r="6935">
      <c r="A6935" s="77" t="inlineStr">
        <is>
          <t>2026-10-05</t>
        </is>
      </c>
      <c r="B6935" s="77" t="inlineStr">
        <is>
          <t>Abilities</t>
        </is>
      </c>
      <c r="C6935" s="77" t="inlineStr">
        <is>
          <t>Lileep abilities</t>
        </is>
      </c>
      <c r="D6935" s="77" t="inlineStr">
        <is>
          <t>Suction Cups / Storm Drain</t>
        </is>
      </c>
      <c r="E6935" s="77" t="inlineStr">
        <is>
          <t>Solid Rock / Storm Drain</t>
        </is>
      </c>
      <c r="F6935" s="77" t="inlineStr">
        <is>
          <t>Differs from upstream baseline</t>
        </is>
      </c>
      <c r="G6935" s="77" t="inlineStr">
        <is>
          <t>species_info/gen_*_families.h</t>
        </is>
      </c>
    </row>
    <row r="6936">
      <c r="A6936" s="32" t="inlineStr">
        <is>
          <t>2026-10-05</t>
        </is>
      </c>
      <c r="B6936" s="32" t="inlineStr">
        <is>
          <t>Pokemon Stats</t>
        </is>
      </c>
      <c r="C6936" s="32" t="inlineStr">
        <is>
          <t>Lilligant baseAttack</t>
        </is>
      </c>
      <c r="D6936" s="32" t="n">
        <v>60</v>
      </c>
      <c r="E6936" s="32" t="n">
        <v>30</v>
      </c>
      <c r="F6936" s="32" t="inlineStr">
        <is>
          <t>Differs from upstream baseline</t>
        </is>
      </c>
      <c r="G6936" s="32" t="inlineStr">
        <is>
          <t>species_info/gen_*_families.h</t>
        </is>
      </c>
    </row>
    <row r="6937">
      <c r="A6937" s="77" t="inlineStr">
        <is>
          <t>2026-10-05</t>
        </is>
      </c>
      <c r="B6937" s="77" t="inlineStr">
        <is>
          <t>Pokemon Stats</t>
        </is>
      </c>
      <c r="C6937" s="77" t="inlineStr">
        <is>
          <t>Lilligant baseSpAttack</t>
        </is>
      </c>
      <c r="D6937" s="77" t="n">
        <v>110</v>
      </c>
      <c r="E6937" s="77" t="n">
        <v>126</v>
      </c>
      <c r="F6937" s="77" t="inlineStr">
        <is>
          <t>Differs from upstream baseline</t>
        </is>
      </c>
      <c r="G6937" s="77" t="inlineStr">
        <is>
          <t>species_info/gen_*_families.h</t>
        </is>
      </c>
    </row>
    <row r="6938">
      <c r="A6938" s="32" t="inlineStr">
        <is>
          <t>2026-10-05</t>
        </is>
      </c>
      <c r="B6938" s="32" t="inlineStr">
        <is>
          <t>Pokemon Stats</t>
        </is>
      </c>
      <c r="C6938" s="32" t="inlineStr">
        <is>
          <t>Lilligant baseSpeed</t>
        </is>
      </c>
      <c r="D6938" s="32" t="n">
        <v>90</v>
      </c>
      <c r="E6938" s="32" t="n">
        <v>114</v>
      </c>
      <c r="F6938" s="32" t="inlineStr">
        <is>
          <t>Differs from upstream baseline</t>
        </is>
      </c>
      <c r="G6938" s="32" t="inlineStr">
        <is>
          <t>species_info/gen_*_families.h</t>
        </is>
      </c>
    </row>
    <row r="6939">
      <c r="A6939" s="77" t="inlineStr">
        <is>
          <t>2026-10-05</t>
        </is>
      </c>
      <c r="B6939" s="77" t="inlineStr">
        <is>
          <t>Pokemon Stats</t>
        </is>
      </c>
      <c r="C6939" s="77" t="inlineStr">
        <is>
          <t>Lilligant baseAttack</t>
        </is>
      </c>
      <c r="D6939" s="77" t="n">
        <v>105</v>
      </c>
      <c r="E6939" s="77" t="n">
        <v>116</v>
      </c>
      <c r="F6939" s="77" t="inlineStr">
        <is>
          <t>Differs from upstream baseline</t>
        </is>
      </c>
      <c r="G6939" s="77" t="inlineStr">
        <is>
          <t>species_info/gen_*_families.h</t>
        </is>
      </c>
    </row>
    <row r="6940">
      <c r="A6940" s="32" t="inlineStr">
        <is>
          <t>2026-10-05</t>
        </is>
      </c>
      <c r="B6940" s="32" t="inlineStr">
        <is>
          <t>Pokemon Stats</t>
        </is>
      </c>
      <c r="C6940" s="32" t="inlineStr">
        <is>
          <t>Lilligant baseSpAttack</t>
        </is>
      </c>
      <c r="D6940" s="32" t="n">
        <v>50</v>
      </c>
      <c r="E6940" s="32" t="n">
        <v>30</v>
      </c>
      <c r="F6940" s="32" t="inlineStr">
        <is>
          <t>Differs from upstream baseline</t>
        </is>
      </c>
      <c r="G6940" s="32" t="inlineStr">
        <is>
          <t>species_info/gen_*_families.h</t>
        </is>
      </c>
    </row>
    <row r="6941">
      <c r="A6941" s="77" t="inlineStr">
        <is>
          <t>2026-10-05</t>
        </is>
      </c>
      <c r="B6941" s="77" t="inlineStr">
        <is>
          <t>Pokemon Stats</t>
        </is>
      </c>
      <c r="C6941" s="77" t="inlineStr">
        <is>
          <t>Lilligant baseSpeed</t>
        </is>
      </c>
      <c r="D6941" s="77" t="n">
        <v>105</v>
      </c>
      <c r="E6941" s="77" t="n">
        <v>114</v>
      </c>
      <c r="F6941" s="77" t="inlineStr">
        <is>
          <t>Differs from upstream baseline</t>
        </is>
      </c>
      <c r="G6941" s="77" t="inlineStr">
        <is>
          <t>species_info/gen_*_families.h</t>
        </is>
      </c>
    </row>
    <row r="6942">
      <c r="A6942" s="32" t="inlineStr">
        <is>
          <t>2026-10-05</t>
        </is>
      </c>
      <c r="B6942" s="32" t="inlineStr">
        <is>
          <t>Abilities</t>
        </is>
      </c>
      <c r="C6942" s="32" t="inlineStr">
        <is>
          <t>Linoone abilities</t>
        </is>
      </c>
      <c r="D6942" s="32" t="inlineStr">
        <is>
          <t>Pickup / Gluttony / Quick Feet</t>
        </is>
      </c>
      <c r="E6942" s="32" t="inlineStr">
        <is>
          <t>Gluttony / Gluttony / Quick Feet</t>
        </is>
      </c>
      <c r="F6942" s="32" t="inlineStr">
        <is>
          <t>Differs from upstream baseline</t>
        </is>
      </c>
      <c r="G6942" s="32" t="inlineStr">
        <is>
          <t>species_info/gen_*_families.h</t>
        </is>
      </c>
    </row>
    <row r="6943">
      <c r="A6943" s="77" t="inlineStr">
        <is>
          <t>2026-10-05</t>
        </is>
      </c>
      <c r="B6943" s="77" t="inlineStr">
        <is>
          <t>Pokemon Stats</t>
        </is>
      </c>
      <c r="C6943" s="77" t="inlineStr">
        <is>
          <t>Lopunny baseAttack</t>
        </is>
      </c>
      <c r="D6943" s="77" t="n">
        <v>76</v>
      </c>
      <c r="E6943" s="77" t="n">
        <v>86</v>
      </c>
      <c r="F6943" s="77" t="inlineStr">
        <is>
          <t>Differs from upstream baseline</t>
        </is>
      </c>
      <c r="G6943" s="77" t="inlineStr">
        <is>
          <t>species_info/gen_*_families.h</t>
        </is>
      </c>
    </row>
    <row r="6944">
      <c r="A6944" s="32" t="inlineStr">
        <is>
          <t>2026-10-05</t>
        </is>
      </c>
      <c r="B6944" s="32" t="inlineStr">
        <is>
          <t>Pokemon Stats</t>
        </is>
      </c>
      <c r="C6944" s="32" t="inlineStr">
        <is>
          <t>Lopunny baseSpDefense</t>
        </is>
      </c>
      <c r="D6944" s="32" t="n">
        <v>96</v>
      </c>
      <c r="E6944" s="32" t="n">
        <v>116</v>
      </c>
      <c r="F6944" s="32" t="inlineStr">
        <is>
          <t>Differs from upstream baseline</t>
        </is>
      </c>
      <c r="G6944" s="32" t="inlineStr">
        <is>
          <t>species_info/gen_*_families.h</t>
        </is>
      </c>
    </row>
    <row r="6945">
      <c r="A6945" s="77" t="inlineStr">
        <is>
          <t>2026-10-05</t>
        </is>
      </c>
      <c r="B6945" s="77" t="inlineStr">
        <is>
          <t>Abilities</t>
        </is>
      </c>
      <c r="C6945" s="77" t="inlineStr">
        <is>
          <t>Lopunny abilities</t>
        </is>
      </c>
      <c r="D6945" s="77" t="inlineStr">
        <is>
          <t>Cute Charm / Klutz / Limber</t>
        </is>
      </c>
      <c r="E6945" s="77" t="inlineStr">
        <is>
          <t>Scrappy / Scrappy / Limber</t>
        </is>
      </c>
      <c r="F6945" s="77" t="inlineStr">
        <is>
          <t>Differs from upstream baseline</t>
        </is>
      </c>
      <c r="G6945" s="77" t="inlineStr">
        <is>
          <t>species_info/gen_*_families.h</t>
        </is>
      </c>
    </row>
    <row r="6946">
      <c r="A6946" s="32" t="inlineStr">
        <is>
          <t>2026-10-05</t>
        </is>
      </c>
      <c r="B6946" s="32" t="inlineStr">
        <is>
          <t>Pokemon Stats</t>
        </is>
      </c>
      <c r="C6946" s="32" t="inlineStr">
        <is>
          <t>Lopunny baseAttack</t>
        </is>
      </c>
      <c r="D6946" s="32" t="n">
        <v>136</v>
      </c>
      <c r="E6946" s="32" t="n">
        <v>146</v>
      </c>
      <c r="F6946" s="32" t="inlineStr">
        <is>
          <t>Differs from upstream baseline</t>
        </is>
      </c>
      <c r="G6946" s="32" t="inlineStr">
        <is>
          <t>species_info/gen_*_families.h</t>
        </is>
      </c>
    </row>
    <row r="6947">
      <c r="A6947" s="77" t="inlineStr">
        <is>
          <t>2026-10-05</t>
        </is>
      </c>
      <c r="B6947" s="77" t="inlineStr">
        <is>
          <t>Abilities</t>
        </is>
      </c>
      <c r="C6947" s="77" t="inlineStr">
        <is>
          <t>Loudred abilities</t>
        </is>
      </c>
      <c r="D6947" s="77" t="inlineStr">
        <is>
          <t>Soundproof / Scrappy</t>
        </is>
      </c>
      <c r="E6947" s="77" t="inlineStr">
        <is>
          <t>Scrappy / Soundproof / Scrappy</t>
        </is>
      </c>
      <c r="F6947" s="77" t="inlineStr">
        <is>
          <t>Differs from upstream baseline</t>
        </is>
      </c>
      <c r="G6947" s="77" t="inlineStr">
        <is>
          <t>species_info/gen_*_families.h</t>
        </is>
      </c>
    </row>
    <row r="6948">
      <c r="A6948" s="32" t="inlineStr">
        <is>
          <t>2026-10-05</t>
        </is>
      </c>
      <c r="B6948" s="32" t="inlineStr">
        <is>
          <t>Abilities</t>
        </is>
      </c>
      <c r="C6948" s="32" t="inlineStr">
        <is>
          <t>Lucario abilities</t>
        </is>
      </c>
      <c r="D6948" s="32" t="inlineStr">
        <is>
          <t>Steadfast / Inner Focus / Justified</t>
        </is>
      </c>
      <c r="E6948" s="32" t="inlineStr">
        <is>
          <t>Iron Fist / Adaptability / Justified</t>
        </is>
      </c>
      <c r="F6948" s="32" t="inlineStr">
        <is>
          <t>Differs from upstream baseline</t>
        </is>
      </c>
      <c r="G6948" s="32" t="inlineStr">
        <is>
          <t>species_info/gen_*_families.h</t>
        </is>
      </c>
    </row>
    <row r="6949">
      <c r="A6949" s="77" t="inlineStr">
        <is>
          <t>2026-10-05</t>
        </is>
      </c>
      <c r="B6949" s="77" t="inlineStr">
        <is>
          <t>Abilities</t>
        </is>
      </c>
      <c r="C6949" s="77" t="inlineStr">
        <is>
          <t>Lugia abilities</t>
        </is>
      </c>
      <c r="D6949" s="77" t="inlineStr">
        <is>
          <t>Pressure / Multiscale</t>
        </is>
      </c>
      <c r="E6949" s="77" t="inlineStr">
        <is>
          <t>Filter / Multiscale</t>
        </is>
      </c>
      <c r="F6949" s="77" t="inlineStr">
        <is>
          <t>Differs from upstream baseline</t>
        </is>
      </c>
      <c r="G6949" s="77" t="inlineStr">
        <is>
          <t>species_info/gen_*_families.h</t>
        </is>
      </c>
    </row>
    <row r="6950">
      <c r="A6950" s="32" t="inlineStr">
        <is>
          <t>2026-10-05</t>
        </is>
      </c>
      <c r="B6950" s="32" t="inlineStr">
        <is>
          <t>Pokemon Stats</t>
        </is>
      </c>
      <c r="C6950" s="32" t="inlineStr">
        <is>
          <t>Lumineon baseAttack</t>
        </is>
      </c>
      <c r="D6950" s="32" t="n">
        <v>69</v>
      </c>
      <c r="E6950" s="32" t="n">
        <v>85</v>
      </c>
      <c r="F6950" s="32" t="inlineStr">
        <is>
          <t>Differs from upstream baseline</t>
        </is>
      </c>
      <c r="G6950" s="32" t="inlineStr">
        <is>
          <t>species_info/gen_*_families.h</t>
        </is>
      </c>
    </row>
    <row r="6951">
      <c r="A6951" s="77" t="inlineStr">
        <is>
          <t>2026-10-05</t>
        </is>
      </c>
      <c r="B6951" s="77" t="inlineStr">
        <is>
          <t>Pokemon Stats</t>
        </is>
      </c>
      <c r="C6951" s="77" t="inlineStr">
        <is>
          <t>Lumineon baseSpAttack</t>
        </is>
      </c>
      <c r="D6951" s="77" t="n">
        <v>69</v>
      </c>
      <c r="E6951" s="77" t="n">
        <v>75</v>
      </c>
      <c r="F6951" s="77" t="inlineStr">
        <is>
          <t>Differs from upstream baseline</t>
        </is>
      </c>
      <c r="G6951" s="77" t="inlineStr">
        <is>
          <t>species_info/gen_*_families.h</t>
        </is>
      </c>
    </row>
    <row r="6952">
      <c r="A6952" s="32" t="inlineStr">
        <is>
          <t>2026-10-05</t>
        </is>
      </c>
      <c r="B6952" s="32" t="inlineStr">
        <is>
          <t>Abilities</t>
        </is>
      </c>
      <c r="C6952" s="32" t="inlineStr">
        <is>
          <t>Lumineon abilities</t>
        </is>
      </c>
      <c r="D6952" s="32" t="inlineStr">
        <is>
          <t>Swift Swim / Storm Drain / Water Veil</t>
        </is>
      </c>
      <c r="E6952" s="32" t="inlineStr">
        <is>
          <t>Swift Swim / Chlorophyll / Water Veil</t>
        </is>
      </c>
      <c r="F6952" s="32" t="inlineStr">
        <is>
          <t>Differs from upstream baseline</t>
        </is>
      </c>
      <c r="G6952" s="32" t="inlineStr">
        <is>
          <t>species_info/gen_*_families.h</t>
        </is>
      </c>
    </row>
    <row r="6953">
      <c r="A6953" s="77" t="inlineStr">
        <is>
          <t>2026-10-05</t>
        </is>
      </c>
      <c r="B6953" s="77" t="inlineStr">
        <is>
          <t>Pokemon Stats</t>
        </is>
      </c>
      <c r="C6953" s="77" t="inlineStr">
        <is>
          <t>Lunatone baseDefense</t>
        </is>
      </c>
      <c r="D6953" s="77" t="n">
        <v>65</v>
      </c>
      <c r="E6953" s="77" t="n">
        <v>75</v>
      </c>
      <c r="F6953" s="77" t="inlineStr">
        <is>
          <t>Differs from upstream baseline</t>
        </is>
      </c>
      <c r="G6953" s="77" t="inlineStr">
        <is>
          <t>species_info/gen_*_families.h</t>
        </is>
      </c>
    </row>
    <row r="6954">
      <c r="A6954" s="32" t="inlineStr">
        <is>
          <t>2026-10-05</t>
        </is>
      </c>
      <c r="B6954" s="32" t="inlineStr">
        <is>
          <t>Abilities</t>
        </is>
      </c>
      <c r="C6954" s="32" t="inlineStr">
        <is>
          <t>Luxio abilities</t>
        </is>
      </c>
      <c r="D6954" s="32" t="inlineStr">
        <is>
          <t>Rivalry / Intimidate / Guts</t>
        </is>
      </c>
      <c r="E6954" s="32" t="inlineStr">
        <is>
          <t>Hyper Cutter / Hyper Cutter / Guts</t>
        </is>
      </c>
      <c r="F6954" s="32" t="inlineStr">
        <is>
          <t>Differs from upstream baseline</t>
        </is>
      </c>
      <c r="G6954" s="32" t="inlineStr">
        <is>
          <t>species_info/gen_*_families.h</t>
        </is>
      </c>
    </row>
    <row r="6955">
      <c r="A6955" s="77" t="inlineStr">
        <is>
          <t>2026-10-05</t>
        </is>
      </c>
      <c r="B6955" s="77" t="inlineStr">
        <is>
          <t>Pokemon Stats</t>
        </is>
      </c>
      <c r="C6955" s="77" t="inlineStr">
        <is>
          <t>Luxray baseSpAttack</t>
        </is>
      </c>
      <c r="D6955" s="77" t="n">
        <v>95</v>
      </c>
      <c r="E6955" s="77" t="n">
        <v>70</v>
      </c>
      <c r="F6955" s="77" t="inlineStr">
        <is>
          <t>Differs from upstream baseline</t>
        </is>
      </c>
      <c r="G6955" s="77" t="inlineStr">
        <is>
          <t>species_info/gen_*_families.h</t>
        </is>
      </c>
    </row>
    <row r="6956">
      <c r="A6956" s="32" t="inlineStr">
        <is>
          <t>2026-10-05</t>
        </is>
      </c>
      <c r="B6956" s="32" t="inlineStr">
        <is>
          <t>Pokemon Stats</t>
        </is>
      </c>
      <c r="C6956" s="32" t="inlineStr">
        <is>
          <t>Luxray baseSpeed</t>
        </is>
      </c>
      <c r="D6956" s="32" t="n">
        <v>70</v>
      </c>
      <c r="E6956" s="32" t="n">
        <v>95</v>
      </c>
      <c r="F6956" s="32" t="inlineStr">
        <is>
          <t>Differs from upstream baseline</t>
        </is>
      </c>
      <c r="G6956" s="32" t="inlineStr">
        <is>
          <t>species_info/gen_*_families.h</t>
        </is>
      </c>
    </row>
    <row r="6957">
      <c r="A6957" s="77" t="inlineStr">
        <is>
          <t>2026-10-05</t>
        </is>
      </c>
      <c r="B6957" s="77" t="inlineStr">
        <is>
          <t>Abilities</t>
        </is>
      </c>
      <c r="C6957" s="77" t="inlineStr">
        <is>
          <t>Luxray abilities</t>
        </is>
      </c>
      <c r="D6957" s="77" t="inlineStr">
        <is>
          <t>Rivalry / Intimidate / Guts</t>
        </is>
      </c>
      <c r="E6957" s="77" t="inlineStr">
        <is>
          <t>Tinted Lens / Reckless / Guts</t>
        </is>
      </c>
      <c r="F6957" s="77" t="inlineStr">
        <is>
          <t>Differs from upstream baseline</t>
        </is>
      </c>
      <c r="G6957" s="77" t="inlineStr">
        <is>
          <t>species_info/gen_*_families.h</t>
        </is>
      </c>
    </row>
    <row r="6958">
      <c r="A6958" s="32" t="inlineStr">
        <is>
          <t>2026-10-05</t>
        </is>
      </c>
      <c r="B6958" s="32" t="inlineStr">
        <is>
          <t>Pokemon Stats</t>
        </is>
      </c>
      <c r="C6958" s="32" t="inlineStr">
        <is>
          <t>Machamp baseAttack</t>
        </is>
      </c>
      <c r="D6958" s="32" t="n">
        <v>130</v>
      </c>
      <c r="E6958" s="32" t="n">
        <v>140</v>
      </c>
      <c r="F6958" s="32" t="inlineStr">
        <is>
          <t>Differs from upstream baseline</t>
        </is>
      </c>
      <c r="G6958" s="32" t="inlineStr">
        <is>
          <t>species_info/gen_*_families.h</t>
        </is>
      </c>
    </row>
    <row r="6959">
      <c r="A6959" s="77" t="inlineStr">
        <is>
          <t>2026-10-05</t>
        </is>
      </c>
      <c r="B6959" s="77" t="inlineStr">
        <is>
          <t>Abilities</t>
        </is>
      </c>
      <c r="C6959" s="77" t="inlineStr">
        <is>
          <t>Machamp abilities</t>
        </is>
      </c>
      <c r="D6959" s="77" t="inlineStr">
        <is>
          <t>Guts / No Guard / Steadfast</t>
        </is>
      </c>
      <c r="E6959" s="77" t="inlineStr">
        <is>
          <t>No Guard / No Guard / Steadfast</t>
        </is>
      </c>
      <c r="F6959" s="77" t="inlineStr">
        <is>
          <t>Differs from upstream baseline</t>
        </is>
      </c>
      <c r="G6959" s="77" t="inlineStr">
        <is>
          <t>species_info/gen_*_families.h</t>
        </is>
      </c>
    </row>
    <row r="6960">
      <c r="A6960" s="32" t="inlineStr">
        <is>
          <t>2026-10-05</t>
        </is>
      </c>
      <c r="B6960" s="32" t="inlineStr">
        <is>
          <t>Pokemon Stats</t>
        </is>
      </c>
      <c r="C6960" s="32" t="inlineStr">
        <is>
          <t>Machoke baseAttack</t>
        </is>
      </c>
      <c r="D6960" s="32" t="n">
        <v>100</v>
      </c>
      <c r="E6960" s="32" t="n">
        <v>55</v>
      </c>
      <c r="F6960" s="32" t="inlineStr">
        <is>
          <t>Differs from upstream baseline</t>
        </is>
      </c>
      <c r="G6960" s="32" t="inlineStr">
        <is>
          <t>species_info/gen_*_families.h</t>
        </is>
      </c>
    </row>
    <row r="6961">
      <c r="A6961" s="77" t="inlineStr">
        <is>
          <t>2026-10-05</t>
        </is>
      </c>
      <c r="B6961" s="77" t="inlineStr">
        <is>
          <t>Pokemon Stats</t>
        </is>
      </c>
      <c r="C6961" s="77" t="inlineStr">
        <is>
          <t>Machoke baseSpDefense</t>
        </is>
      </c>
      <c r="D6961" s="77" t="n">
        <v>60</v>
      </c>
      <c r="E6961" s="77" t="n">
        <v>70</v>
      </c>
      <c r="F6961" s="77" t="inlineStr">
        <is>
          <t>Differs from upstream baseline</t>
        </is>
      </c>
      <c r="G6961" s="77" t="inlineStr">
        <is>
          <t>species_info/gen_*_families.h</t>
        </is>
      </c>
    </row>
    <row r="6962">
      <c r="A6962" s="32" t="inlineStr">
        <is>
          <t>2026-10-05</t>
        </is>
      </c>
      <c r="B6962" s="32" t="inlineStr">
        <is>
          <t>Abilities</t>
        </is>
      </c>
      <c r="C6962" s="32" t="inlineStr">
        <is>
          <t>Machoke abilities</t>
        </is>
      </c>
      <c r="D6962" s="32" t="inlineStr">
        <is>
          <t>Guts / No Guard / Steadfast</t>
        </is>
      </c>
      <c r="E6962" s="32" t="inlineStr">
        <is>
          <t>Huge Power / Huge Power / Steadfast</t>
        </is>
      </c>
      <c r="F6962" s="32" t="inlineStr">
        <is>
          <t>Differs from upstream baseline</t>
        </is>
      </c>
      <c r="G6962" s="32" t="inlineStr">
        <is>
          <t>species_info/gen_*_families.h</t>
        </is>
      </c>
    </row>
    <row r="6963">
      <c r="A6963" s="77" t="inlineStr">
        <is>
          <t>2026-10-05</t>
        </is>
      </c>
      <c r="B6963" s="77" t="inlineStr">
        <is>
          <t>Pokemon Stats</t>
        </is>
      </c>
      <c r="C6963" s="77" t="inlineStr">
        <is>
          <t>Machop baseAttack</t>
        </is>
      </c>
      <c r="D6963" s="77" t="n">
        <v>80</v>
      </c>
      <c r="E6963" s="77" t="n">
        <v>75</v>
      </c>
      <c r="F6963" s="77" t="inlineStr">
        <is>
          <t>Differs from upstream baseline</t>
        </is>
      </c>
      <c r="G6963" s="77" t="inlineStr">
        <is>
          <t>species_info/gen_*_families.h</t>
        </is>
      </c>
    </row>
    <row r="6964">
      <c r="A6964" s="32" t="inlineStr">
        <is>
          <t>2026-10-05</t>
        </is>
      </c>
      <c r="B6964" s="32" t="inlineStr">
        <is>
          <t>Abilities</t>
        </is>
      </c>
      <c r="C6964" s="32" t="inlineStr">
        <is>
          <t>Machop abilities</t>
        </is>
      </c>
      <c r="D6964" s="32" t="inlineStr">
        <is>
          <t>Guts / No Guard / Steadfast</t>
        </is>
      </c>
      <c r="E6964" s="32" t="inlineStr">
        <is>
          <t>No Guard / No Guard / Steadfast</t>
        </is>
      </c>
      <c r="F6964" s="32" t="inlineStr">
        <is>
          <t>Differs from upstream baseline</t>
        </is>
      </c>
      <c r="G6964" s="32" t="inlineStr">
        <is>
          <t>species_info/gen_*_families.h</t>
        </is>
      </c>
    </row>
    <row r="6965">
      <c r="A6965" s="77" t="inlineStr">
        <is>
          <t>2026-10-05</t>
        </is>
      </c>
      <c r="B6965" s="77" t="inlineStr">
        <is>
          <t>Pokemon Stats</t>
        </is>
      </c>
      <c r="C6965" s="77" t="inlineStr">
        <is>
          <t>Magcargo baseHP</t>
        </is>
      </c>
      <c r="D6965" s="77" t="n">
        <v>60</v>
      </c>
      <c r="E6965" s="77" t="n">
        <v>70</v>
      </c>
      <c r="F6965" s="77" t="inlineStr">
        <is>
          <t>Differs from upstream baseline</t>
        </is>
      </c>
      <c r="G6965" s="77" t="inlineStr">
        <is>
          <t>species_info/gen_*_families.h</t>
        </is>
      </c>
    </row>
    <row r="6966">
      <c r="A6966" s="32" t="inlineStr">
        <is>
          <t>2026-10-05</t>
        </is>
      </c>
      <c r="B6966" s="32" t="inlineStr">
        <is>
          <t>Pokemon Stats</t>
        </is>
      </c>
      <c r="C6966" s="32" t="inlineStr">
        <is>
          <t>Magcargo baseAttack</t>
        </is>
      </c>
      <c r="D6966" s="32" t="n">
        <v>50</v>
      </c>
      <c r="E6966" s="32" t="n">
        <v>80</v>
      </c>
      <c r="F6966" s="32" t="inlineStr">
        <is>
          <t>Differs from upstream baseline</t>
        </is>
      </c>
      <c r="G6966" s="32" t="inlineStr">
        <is>
          <t>species_info/gen_*_families.h</t>
        </is>
      </c>
    </row>
    <row r="6967">
      <c r="A6967" s="77" t="inlineStr">
        <is>
          <t>2026-10-05</t>
        </is>
      </c>
      <c r="B6967" s="77" t="inlineStr">
        <is>
          <t>Pokemon Stats</t>
        </is>
      </c>
      <c r="C6967" s="77" t="inlineStr">
        <is>
          <t>Magcargo baseSpAttack</t>
        </is>
      </c>
      <c r="D6967" s="77" t="n">
        <v>90</v>
      </c>
      <c r="E6967" s="77" t="n">
        <v>109</v>
      </c>
      <c r="F6967" s="77" t="inlineStr">
        <is>
          <t>Differs from upstream baseline</t>
        </is>
      </c>
      <c r="G6967" s="77" t="inlineStr">
        <is>
          <t>species_info/gen_*_families.h</t>
        </is>
      </c>
    </row>
    <row r="6968">
      <c r="A6968" s="32" t="inlineStr">
        <is>
          <t>2026-10-05</t>
        </is>
      </c>
      <c r="B6968" s="32" t="inlineStr">
        <is>
          <t>Pokemon Stats</t>
        </is>
      </c>
      <c r="C6968" s="32" t="inlineStr">
        <is>
          <t>Magcargo baseSpDefense</t>
        </is>
      </c>
      <c r="D6968" s="32" t="n">
        <v>80</v>
      </c>
      <c r="E6968" s="32" t="n">
        <v>100</v>
      </c>
      <c r="F6968" s="32" t="inlineStr">
        <is>
          <t>Differs from upstream baseline</t>
        </is>
      </c>
      <c r="G6968" s="32" t="inlineStr">
        <is>
          <t>species_info/gen_*_families.h</t>
        </is>
      </c>
    </row>
    <row r="6969">
      <c r="A6969" s="77" t="inlineStr">
        <is>
          <t>2026-10-05</t>
        </is>
      </c>
      <c r="B6969" s="77" t="inlineStr">
        <is>
          <t>Abilities</t>
        </is>
      </c>
      <c r="C6969" s="77" t="inlineStr">
        <is>
          <t>Magcargo abilities</t>
        </is>
      </c>
      <c r="D6969" s="77" t="inlineStr">
        <is>
          <t>Magma Armor / Flame Body / Weak Armor</t>
        </is>
      </c>
      <c r="E6969" s="77" t="inlineStr">
        <is>
          <t>Magma Armor / Solid Rock / Weak Armor</t>
        </is>
      </c>
      <c r="F6969" s="77" t="inlineStr">
        <is>
          <t>Differs from upstream baseline</t>
        </is>
      </c>
      <c r="G6969" s="77" t="inlineStr">
        <is>
          <t>species_info/gen_*_families.h</t>
        </is>
      </c>
    </row>
    <row r="6970">
      <c r="A6970" s="32" t="inlineStr">
        <is>
          <t>2026-10-05</t>
        </is>
      </c>
      <c r="B6970" s="32" t="inlineStr">
        <is>
          <t>Abilities</t>
        </is>
      </c>
      <c r="C6970" s="32" t="inlineStr">
        <is>
          <t>Magmar abilities</t>
        </is>
      </c>
      <c r="D6970" s="32" t="inlineStr">
        <is>
          <t>Flame Body / Vital Spirit</t>
        </is>
      </c>
      <c r="E6970" s="32" t="inlineStr">
        <is>
          <t>Flame Body / Flame Body / Vital Spirit</t>
        </is>
      </c>
      <c r="F6970" s="32" t="inlineStr">
        <is>
          <t>Differs from upstream baseline</t>
        </is>
      </c>
      <c r="G6970" s="32" t="inlineStr">
        <is>
          <t>species_info/gen_*_families.h</t>
        </is>
      </c>
    </row>
    <row r="6971">
      <c r="A6971" s="77" t="inlineStr">
        <is>
          <t>2026-10-05</t>
        </is>
      </c>
      <c r="B6971" s="77" t="inlineStr">
        <is>
          <t>Pokemon Stats</t>
        </is>
      </c>
      <c r="C6971" s="77" t="inlineStr">
        <is>
          <t>Magmortar baseSpeed</t>
        </is>
      </c>
      <c r="D6971" s="77" t="n">
        <v>83</v>
      </c>
      <c r="E6971" s="77" t="n">
        <v>93</v>
      </c>
      <c r="F6971" s="77" t="inlineStr">
        <is>
          <t>Differs from upstream baseline</t>
        </is>
      </c>
      <c r="G6971" s="77" t="inlineStr">
        <is>
          <t>species_info/gen_*_families.h</t>
        </is>
      </c>
    </row>
    <row r="6972">
      <c r="A6972" s="32" t="inlineStr">
        <is>
          <t>2026-10-05</t>
        </is>
      </c>
      <c r="B6972" s="32" t="inlineStr">
        <is>
          <t>Abilities</t>
        </is>
      </c>
      <c r="C6972" s="32" t="inlineStr">
        <is>
          <t>Magmortar abilities</t>
        </is>
      </c>
      <c r="D6972" s="32" t="inlineStr">
        <is>
          <t>Flame Body / Vital Spirit</t>
        </is>
      </c>
      <c r="E6972" s="32" t="inlineStr">
        <is>
          <t>Flame Body / Flame Body / Vital Spirit</t>
        </is>
      </c>
      <c r="F6972" s="32" t="inlineStr">
        <is>
          <t>Differs from upstream baseline</t>
        </is>
      </c>
      <c r="G6972" s="32" t="inlineStr">
        <is>
          <t>species_info/gen_*_families.h</t>
        </is>
      </c>
    </row>
    <row r="6973">
      <c r="A6973" s="77" t="inlineStr">
        <is>
          <t>2026-10-05</t>
        </is>
      </c>
      <c r="B6973" s="77" t="inlineStr">
        <is>
          <t>Abilities</t>
        </is>
      </c>
      <c r="C6973" s="77" t="inlineStr">
        <is>
          <t>Magnemite abilities</t>
        </is>
      </c>
      <c r="D6973" s="77" t="inlineStr">
        <is>
          <t>Magnet Pull / Sturdy / Analytic</t>
        </is>
      </c>
      <c r="E6973" s="77" t="inlineStr">
        <is>
          <t>Magnet Pull / Magnet Pull / Analytic</t>
        </is>
      </c>
      <c r="F6973" s="77" t="inlineStr">
        <is>
          <t>Differs from upstream baseline</t>
        </is>
      </c>
      <c r="G6973" s="77" t="inlineStr">
        <is>
          <t>species_info/gen_*_families.h</t>
        </is>
      </c>
    </row>
    <row r="6974">
      <c r="A6974" s="32" t="inlineStr">
        <is>
          <t>2026-10-05</t>
        </is>
      </c>
      <c r="B6974" s="32" t="inlineStr">
        <is>
          <t>Abilities</t>
        </is>
      </c>
      <c r="C6974" s="32" t="inlineStr">
        <is>
          <t>Magneton abilities</t>
        </is>
      </c>
      <c r="D6974" s="32" t="inlineStr">
        <is>
          <t>Magnet Pull / Sturdy / Analytic</t>
        </is>
      </c>
      <c r="E6974" s="32" t="inlineStr">
        <is>
          <t>Magnet Pull / Magnet Pull / Analytic</t>
        </is>
      </c>
      <c r="F6974" s="32" t="inlineStr">
        <is>
          <t>Differs from upstream baseline</t>
        </is>
      </c>
      <c r="G6974" s="32" t="inlineStr">
        <is>
          <t>species_info/gen_*_families.h</t>
        </is>
      </c>
    </row>
    <row r="6975">
      <c r="A6975" s="77" t="inlineStr">
        <is>
          <t>2026-10-05</t>
        </is>
      </c>
      <c r="B6975" s="77" t="inlineStr">
        <is>
          <t>Abilities</t>
        </is>
      </c>
      <c r="C6975" s="77" t="inlineStr">
        <is>
          <t>Magnezone abilities</t>
        </is>
      </c>
      <c r="D6975" s="77" t="inlineStr">
        <is>
          <t>Magnet Pull / Sturdy / Analytic</t>
        </is>
      </c>
      <c r="E6975" s="77" t="inlineStr">
        <is>
          <t>Levitate / Magnet Pull / Analytic</t>
        </is>
      </c>
      <c r="F6975" s="77" t="inlineStr">
        <is>
          <t>Differs from upstream baseline</t>
        </is>
      </c>
      <c r="G6975" s="77" t="inlineStr">
        <is>
          <t>species_info/gen_*_families.h</t>
        </is>
      </c>
    </row>
    <row r="6976">
      <c r="A6976" s="32" t="inlineStr">
        <is>
          <t>2026-10-05</t>
        </is>
      </c>
      <c r="B6976" s="32" t="inlineStr">
        <is>
          <t>Abilities</t>
        </is>
      </c>
      <c r="C6976" s="32" t="inlineStr">
        <is>
          <t>Makuhita abilities</t>
        </is>
      </c>
      <c r="D6976" s="32" t="inlineStr">
        <is>
          <t>Thick Fat / Guts / Sheer Force</t>
        </is>
      </c>
      <c r="E6976" s="32" t="inlineStr">
        <is>
          <t>Guts / Guts / Sheer Force</t>
        </is>
      </c>
      <c r="F6976" s="32" t="inlineStr">
        <is>
          <t>Differs from upstream baseline</t>
        </is>
      </c>
      <c r="G6976" s="32" t="inlineStr">
        <is>
          <t>species_info/gen_*_families.h</t>
        </is>
      </c>
    </row>
    <row r="6977">
      <c r="A6977" s="77" t="inlineStr">
        <is>
          <t>2026-10-05</t>
        </is>
      </c>
      <c r="B6977" s="77" t="inlineStr">
        <is>
          <t>Pokemon Stats</t>
        </is>
      </c>
      <c r="C6977" s="77" t="inlineStr">
        <is>
          <t>Malamar baseHP</t>
        </is>
      </c>
      <c r="D6977" s="77" t="n">
        <v>86</v>
      </c>
      <c r="E6977" s="77" t="n">
        <v>96</v>
      </c>
      <c r="F6977" s="77" t="inlineStr">
        <is>
          <t>Differs from upstream baseline</t>
        </is>
      </c>
      <c r="G6977" s="77" t="inlineStr">
        <is>
          <t>species_info/gen_*_families.h</t>
        </is>
      </c>
    </row>
    <row r="6978">
      <c r="A6978" s="32" t="inlineStr">
        <is>
          <t>2026-10-05</t>
        </is>
      </c>
      <c r="B6978" s="32" t="inlineStr">
        <is>
          <t>Pokemon Stats</t>
        </is>
      </c>
      <c r="C6978" s="32" t="inlineStr">
        <is>
          <t>Malamar baseAttack</t>
        </is>
      </c>
      <c r="D6978" s="32" t="n">
        <v>92</v>
      </c>
      <c r="E6978" s="32" t="n">
        <v>102</v>
      </c>
      <c r="F6978" s="32" t="inlineStr">
        <is>
          <t>Differs from upstream baseline</t>
        </is>
      </c>
      <c r="G6978" s="32" t="inlineStr">
        <is>
          <t>species_info/gen_*_families.h</t>
        </is>
      </c>
    </row>
    <row r="6979">
      <c r="A6979" s="77" t="inlineStr">
        <is>
          <t>2026-10-05</t>
        </is>
      </c>
      <c r="B6979" s="77" t="inlineStr">
        <is>
          <t>Pokemon Stats</t>
        </is>
      </c>
      <c r="C6979" s="77" t="inlineStr">
        <is>
          <t>Mamoswine baseAttack</t>
        </is>
      </c>
      <c r="D6979" s="77" t="n">
        <v>130</v>
      </c>
      <c r="E6979" s="77" t="n">
        <v>135</v>
      </c>
      <c r="F6979" s="77" t="inlineStr">
        <is>
          <t>Differs from upstream baseline</t>
        </is>
      </c>
      <c r="G6979" s="77" t="inlineStr">
        <is>
          <t>species_info/gen_*_families.h</t>
        </is>
      </c>
    </row>
    <row r="6980">
      <c r="A6980" s="32" t="inlineStr">
        <is>
          <t>2026-10-05</t>
        </is>
      </c>
      <c r="B6980" s="32" t="inlineStr">
        <is>
          <t>Pokemon Stats</t>
        </is>
      </c>
      <c r="C6980" s="32" t="inlineStr">
        <is>
          <t>Mamoswine baseSpDefense</t>
        </is>
      </c>
      <c r="D6980" s="32" t="n">
        <v>60</v>
      </c>
      <c r="E6980" s="32" t="n">
        <v>80</v>
      </c>
      <c r="F6980" s="32" t="inlineStr">
        <is>
          <t>Differs from upstream baseline</t>
        </is>
      </c>
      <c r="G6980" s="32" t="inlineStr">
        <is>
          <t>species_info/gen_*_families.h</t>
        </is>
      </c>
    </row>
    <row r="6981">
      <c r="A6981" s="77" t="inlineStr">
        <is>
          <t>2026-10-05</t>
        </is>
      </c>
      <c r="B6981" s="77" t="inlineStr">
        <is>
          <t>Abilities</t>
        </is>
      </c>
      <c r="C6981" s="77" t="inlineStr">
        <is>
          <t>Mamoswine abilities</t>
        </is>
      </c>
      <c r="D6981" s="77" t="inlineStr">
        <is>
          <t>Oblivious / Snow Cloak / Thick Fat</t>
        </is>
      </c>
      <c r="E6981" s="77" t="inlineStr">
        <is>
          <t>Thick Fat / Thick Fat / Thick Fat</t>
        </is>
      </c>
      <c r="F6981" s="77" t="inlineStr">
        <is>
          <t>Differs from upstream baseline</t>
        </is>
      </c>
      <c r="G6981" s="77" t="inlineStr">
        <is>
          <t>species_info/gen_*_families.h</t>
        </is>
      </c>
    </row>
    <row r="6982">
      <c r="A6982" s="32" t="inlineStr">
        <is>
          <t>2026-10-05</t>
        </is>
      </c>
      <c r="B6982" s="32" t="inlineStr">
        <is>
          <t>Abilities</t>
        </is>
      </c>
      <c r="C6982" s="32" t="inlineStr">
        <is>
          <t>Manectric abilities</t>
        </is>
      </c>
      <c r="D6982" s="32" t="inlineStr">
        <is>
          <t>Static / Lightning Rod / Minus</t>
        </is>
      </c>
      <c r="E6982" s="32" t="inlineStr">
        <is>
          <t>Lightning Rod / Lightning Rod / Minus</t>
        </is>
      </c>
      <c r="F6982" s="32" t="inlineStr">
        <is>
          <t>Differs from upstream baseline</t>
        </is>
      </c>
      <c r="G6982" s="32" t="inlineStr">
        <is>
          <t>species_info/gen_*_families.h</t>
        </is>
      </c>
    </row>
    <row r="6983">
      <c r="A6983" s="77" t="inlineStr">
        <is>
          <t>2026-10-05</t>
        </is>
      </c>
      <c r="B6983" s="77" t="inlineStr">
        <is>
          <t>Abilities</t>
        </is>
      </c>
      <c r="C6983" s="77" t="inlineStr">
        <is>
          <t>Mankey abilities</t>
        </is>
      </c>
      <c r="D6983" s="77" t="inlineStr">
        <is>
          <t>Vital Spirit / Anger Point / Defiant</t>
        </is>
      </c>
      <c r="E6983" s="77" t="inlineStr">
        <is>
          <t>Reckless / Reckless / Defiant</t>
        </is>
      </c>
      <c r="F6983" s="77" t="inlineStr">
        <is>
          <t>Differs from upstream baseline</t>
        </is>
      </c>
      <c r="G6983" s="77" t="inlineStr">
        <is>
          <t>species_info/gen_*_families.h</t>
        </is>
      </c>
    </row>
    <row r="6984">
      <c r="A6984" s="32" t="inlineStr">
        <is>
          <t>2026-10-05</t>
        </is>
      </c>
      <c r="B6984" s="32" t="inlineStr">
        <is>
          <t>Pokemon Stats</t>
        </is>
      </c>
      <c r="C6984" s="32" t="inlineStr">
        <is>
          <t>Mantine baseDefense</t>
        </is>
      </c>
      <c r="D6984" s="32" t="n">
        <v>70</v>
      </c>
      <c r="E6984" s="32" t="n">
        <v>80</v>
      </c>
      <c r="F6984" s="32" t="inlineStr">
        <is>
          <t>Differs from upstream baseline</t>
        </is>
      </c>
      <c r="G6984" s="32" t="inlineStr">
        <is>
          <t>species_info/gen_*_families.h</t>
        </is>
      </c>
    </row>
    <row r="6985">
      <c r="A6985" s="77" t="inlineStr">
        <is>
          <t>2026-10-05</t>
        </is>
      </c>
      <c r="B6985" s="77" t="inlineStr">
        <is>
          <t>Abilities</t>
        </is>
      </c>
      <c r="C6985" s="77" t="inlineStr">
        <is>
          <t>Mantine abilities</t>
        </is>
      </c>
      <c r="D6985" s="77" t="inlineStr">
        <is>
          <t>Swift Swim / Water Absorb / Water Veil</t>
        </is>
      </c>
      <c r="E6985" s="77" t="inlineStr">
        <is>
          <t>Swift Swim / Swift Swim / Water Veil</t>
        </is>
      </c>
      <c r="F6985" s="77" t="inlineStr">
        <is>
          <t>Differs from upstream baseline</t>
        </is>
      </c>
      <c r="G6985" s="77" t="inlineStr">
        <is>
          <t>species_info/gen_*_families.h</t>
        </is>
      </c>
    </row>
    <row r="6986">
      <c r="A6986" s="32" t="inlineStr">
        <is>
          <t>2026-10-05</t>
        </is>
      </c>
      <c r="B6986" s="32" t="inlineStr">
        <is>
          <t>Abilities</t>
        </is>
      </c>
      <c r="C6986" s="32" t="inlineStr">
        <is>
          <t>Mantyke abilities</t>
        </is>
      </c>
      <c r="D6986" s="32" t="inlineStr">
        <is>
          <t>Swift Swim / Water Absorb / Water Veil</t>
        </is>
      </c>
      <c r="E6986" s="32" t="inlineStr">
        <is>
          <t>Swift Swim / Swift Swim / Water Veil</t>
        </is>
      </c>
      <c r="F6986" s="32" t="inlineStr">
        <is>
          <t>Differs from upstream baseline</t>
        </is>
      </c>
      <c r="G6986" s="32" t="inlineStr">
        <is>
          <t>species_info/gen_*_families.h</t>
        </is>
      </c>
    </row>
    <row r="6987">
      <c r="A6987" s="77" t="inlineStr">
        <is>
          <t>2026-10-05</t>
        </is>
      </c>
      <c r="B6987" s="77" t="inlineStr">
        <is>
          <t>Evolutions</t>
        </is>
      </c>
      <c r="C6987" s="77" t="inlineStr">
        <is>
          <t>Mantyke evolution</t>
        </is>
      </c>
      <c r="D6987" s="77" t="inlineStr">
        <is>
          <t>Specific Mon In Party SPECIES_REMORAID -&gt; Mantine</t>
        </is>
      </c>
      <c r="E6987" s="77" t="inlineStr">
        <is>
          <t>Lv 32 -&gt; Mantine</t>
        </is>
      </c>
      <c r="F6987" s="77" t="inlineStr">
        <is>
          <t>Differs from upstream baseline</t>
        </is>
      </c>
      <c r="G6987" s="77" t="inlineStr">
        <is>
          <t>species_info/gen_*_families.h</t>
        </is>
      </c>
    </row>
    <row r="6988">
      <c r="A6988" s="32" t="inlineStr">
        <is>
          <t>2026-10-05</t>
        </is>
      </c>
      <c r="B6988" s="32" t="inlineStr">
        <is>
          <t>Pokemon Stats</t>
        </is>
      </c>
      <c r="C6988" s="32" t="inlineStr">
        <is>
          <t>Maractus baseHP</t>
        </is>
      </c>
      <c r="D6988" s="32" t="n">
        <v>75</v>
      </c>
      <c r="E6988" s="32" t="n">
        <v>90</v>
      </c>
      <c r="F6988" s="32" t="inlineStr">
        <is>
          <t>Differs from upstream baseline</t>
        </is>
      </c>
      <c r="G6988" s="32" t="inlineStr">
        <is>
          <t>species_info/gen_*_families.h</t>
        </is>
      </c>
    </row>
    <row r="6989">
      <c r="A6989" s="77" t="inlineStr">
        <is>
          <t>2026-10-05</t>
        </is>
      </c>
      <c r="B6989" s="77" t="inlineStr">
        <is>
          <t>Pokemon Stats</t>
        </is>
      </c>
      <c r="C6989" s="77" t="inlineStr">
        <is>
          <t>Maractus baseAttack</t>
        </is>
      </c>
      <c r="D6989" s="77" t="n">
        <v>86</v>
      </c>
      <c r="E6989" s="77" t="n">
        <v>87</v>
      </c>
      <c r="F6989" s="77" t="inlineStr">
        <is>
          <t>Differs from upstream baseline</t>
        </is>
      </c>
      <c r="G6989" s="77" t="inlineStr">
        <is>
          <t>species_info/gen_*_families.h</t>
        </is>
      </c>
    </row>
    <row r="6990">
      <c r="A6990" s="32" t="inlineStr">
        <is>
          <t>2026-10-05</t>
        </is>
      </c>
      <c r="B6990" s="32" t="inlineStr">
        <is>
          <t>Pokemon Stats</t>
        </is>
      </c>
      <c r="C6990" s="32" t="inlineStr">
        <is>
          <t>Maractus baseDefense</t>
        </is>
      </c>
      <c r="D6990" s="32" t="n">
        <v>67</v>
      </c>
      <c r="E6990" s="32" t="n">
        <v>92</v>
      </c>
      <c r="F6990" s="32" t="inlineStr">
        <is>
          <t>Differs from upstream baseline</t>
        </is>
      </c>
      <c r="G6990" s="32" t="inlineStr">
        <is>
          <t>species_info/gen_*_families.h</t>
        </is>
      </c>
    </row>
    <row r="6991">
      <c r="A6991" s="77" t="inlineStr">
        <is>
          <t>2026-10-05</t>
        </is>
      </c>
      <c r="B6991" s="77" t="inlineStr">
        <is>
          <t>Pokemon Stats</t>
        </is>
      </c>
      <c r="C6991" s="77" t="inlineStr">
        <is>
          <t>Maractus baseSpAttack</t>
        </is>
      </c>
      <c r="D6991" s="77" t="n">
        <v>106</v>
      </c>
      <c r="E6991" s="77" t="n">
        <v>116</v>
      </c>
      <c r="F6991" s="77" t="inlineStr">
        <is>
          <t>Differs from upstream baseline</t>
        </is>
      </c>
      <c r="G6991" s="77" t="inlineStr">
        <is>
          <t>species_info/gen_*_families.h</t>
        </is>
      </c>
    </row>
    <row r="6992">
      <c r="A6992" s="32" t="inlineStr">
        <is>
          <t>2026-10-05</t>
        </is>
      </c>
      <c r="B6992" s="32" t="inlineStr">
        <is>
          <t>Pokemon Stats</t>
        </is>
      </c>
      <c r="C6992" s="32" t="inlineStr">
        <is>
          <t>Maractus baseSpDefense</t>
        </is>
      </c>
      <c r="D6992" s="32" t="n">
        <v>67</v>
      </c>
      <c r="E6992" s="32" t="n">
        <v>74</v>
      </c>
      <c r="F6992" s="32" t="inlineStr">
        <is>
          <t>Differs from upstream baseline</t>
        </is>
      </c>
      <c r="G6992" s="32" t="inlineStr">
        <is>
          <t>species_info/gen_*_families.h</t>
        </is>
      </c>
    </row>
    <row r="6993">
      <c r="A6993" s="77" t="inlineStr">
        <is>
          <t>2026-10-05</t>
        </is>
      </c>
      <c r="B6993" s="77" t="inlineStr">
        <is>
          <t>Pokemon Stats</t>
        </is>
      </c>
      <c r="C6993" s="77" t="inlineStr">
        <is>
          <t>Maractus baseSpeed</t>
        </is>
      </c>
      <c r="D6993" s="77" t="n">
        <v>60</v>
      </c>
      <c r="E6993" s="77" t="n">
        <v>76</v>
      </c>
      <c r="F6993" s="77" t="inlineStr">
        <is>
          <t>Differs from upstream baseline</t>
        </is>
      </c>
      <c r="G6993" s="77" t="inlineStr">
        <is>
          <t>species_info/gen_*_families.h</t>
        </is>
      </c>
    </row>
    <row r="6994">
      <c r="A6994" s="32" t="inlineStr">
        <is>
          <t>2026-10-05</t>
        </is>
      </c>
      <c r="B6994" s="32" t="inlineStr">
        <is>
          <t>Abilities</t>
        </is>
      </c>
      <c r="C6994" s="32" t="inlineStr">
        <is>
          <t>Maractus abilities</t>
        </is>
      </c>
      <c r="D6994" s="32" t="inlineStr">
        <is>
          <t>Water Absorb / Chlorophyll / Storm Drain</t>
        </is>
      </c>
      <c r="E6994" s="32" t="inlineStr">
        <is>
          <t>Water Absorb / Storm Drain / Chlorophyll</t>
        </is>
      </c>
      <c r="F6994" s="32" t="inlineStr">
        <is>
          <t>Differs from upstream baseline</t>
        </is>
      </c>
      <c r="G6994" s="32" t="inlineStr">
        <is>
          <t>species_info/gen_*_families.h</t>
        </is>
      </c>
    </row>
    <row r="6995">
      <c r="A6995" s="77" t="inlineStr">
        <is>
          <t>2026-10-05</t>
        </is>
      </c>
      <c r="B6995" s="77" t="inlineStr">
        <is>
          <t>Pokemon Stats</t>
        </is>
      </c>
      <c r="C6995" s="77" t="inlineStr">
        <is>
          <t>Marill baseAttack</t>
        </is>
      </c>
      <c r="D6995" s="77" t="n">
        <v>20</v>
      </c>
      <c r="E6995" s="77" t="n">
        <v>40</v>
      </c>
      <c r="F6995" s="77" t="inlineStr">
        <is>
          <t>Differs from upstream baseline</t>
        </is>
      </c>
      <c r="G6995" s="77" t="inlineStr">
        <is>
          <t>species_info/gen_*_families.h</t>
        </is>
      </c>
    </row>
    <row r="6996">
      <c r="A6996" s="32" t="inlineStr">
        <is>
          <t>2026-10-05</t>
        </is>
      </c>
      <c r="B6996" s="32" t="inlineStr">
        <is>
          <t>Abilities</t>
        </is>
      </c>
      <c r="C6996" s="32" t="inlineStr">
        <is>
          <t>Marill abilities</t>
        </is>
      </c>
      <c r="D6996" s="32" t="inlineStr">
        <is>
          <t>Thick Fat / Huge Power / Sap Sipper</t>
        </is>
      </c>
      <c r="E6996" s="32" t="inlineStr">
        <is>
          <t>Huge Power / Huge Power / Sap Sipper</t>
        </is>
      </c>
      <c r="F6996" s="32" t="inlineStr">
        <is>
          <t>Differs from upstream baseline</t>
        </is>
      </c>
      <c r="G6996" s="32" t="inlineStr">
        <is>
          <t>species_info/gen_*_families.h</t>
        </is>
      </c>
    </row>
    <row r="6997">
      <c r="A6997" s="77" t="inlineStr">
        <is>
          <t>2026-10-05</t>
        </is>
      </c>
      <c r="B6997" s="77" t="inlineStr">
        <is>
          <t>Abilities</t>
        </is>
      </c>
      <c r="C6997" s="77" t="inlineStr">
        <is>
          <t>Marowak abilities</t>
        </is>
      </c>
      <c r="D6997" s="77" t="inlineStr">
        <is>
          <t>Rock Head / Lightning Rod / Battle Armor</t>
        </is>
      </c>
      <c r="E6997" s="77" t="inlineStr">
        <is>
          <t>Lightning Rod / Rock Head / Battle Armor</t>
        </is>
      </c>
      <c r="F6997" s="77" t="inlineStr">
        <is>
          <t>Differs from upstream baseline</t>
        </is>
      </c>
      <c r="G6997" s="77" t="inlineStr">
        <is>
          <t>species_info/gen_*_families.h</t>
        </is>
      </c>
    </row>
    <row r="6998">
      <c r="A6998" s="32" t="inlineStr">
        <is>
          <t>2026-10-05</t>
        </is>
      </c>
      <c r="B6998" s="32" t="inlineStr">
        <is>
          <t>Abilities</t>
        </is>
      </c>
      <c r="C6998" s="32" t="inlineStr">
        <is>
          <t>Marowak abilities</t>
        </is>
      </c>
      <c r="D6998" s="32" t="inlineStr">
        <is>
          <t>Cursed Body / Lightning Rod / Rock Head</t>
        </is>
      </c>
      <c r="E6998" s="32" t="inlineStr">
        <is>
          <t>Lightning Rod / Rock Head / Rock Head</t>
        </is>
      </c>
      <c r="F6998" s="32" t="inlineStr">
        <is>
          <t>Differs from upstream baseline</t>
        </is>
      </c>
      <c r="G6998" s="32" t="inlineStr">
        <is>
          <t>species_info/gen_*_families.h</t>
        </is>
      </c>
    </row>
    <row r="6999">
      <c r="A6999" s="77" t="inlineStr">
        <is>
          <t>2026-10-05</t>
        </is>
      </c>
      <c r="B6999" s="77" t="inlineStr">
        <is>
          <t>Abilities</t>
        </is>
      </c>
      <c r="C6999" s="77" t="inlineStr">
        <is>
          <t>Marowak abilities</t>
        </is>
      </c>
      <c r="D6999" s="77" t="inlineStr">
        <is>
          <t>Rock Head</t>
        </is>
      </c>
      <c r="E6999" s="77" t="inlineStr">
        <is>
          <t>Lightning Rod / Rock Head</t>
        </is>
      </c>
      <c r="F6999" s="77" t="inlineStr">
        <is>
          <t>Differs from upstream baseline</t>
        </is>
      </c>
      <c r="G6999" s="77" t="inlineStr">
        <is>
          <t>species_info/gen_*_families.h</t>
        </is>
      </c>
    </row>
    <row r="7000">
      <c r="A7000" s="32" t="inlineStr">
        <is>
          <t>2026-10-05</t>
        </is>
      </c>
      <c r="B7000" s="32" t="inlineStr">
        <is>
          <t>Abilities</t>
        </is>
      </c>
      <c r="C7000" s="32" t="inlineStr">
        <is>
          <t>Marshtomp abilities</t>
        </is>
      </c>
      <c r="D7000" s="32" t="inlineStr">
        <is>
          <t>Torrent / Damp</t>
        </is>
      </c>
      <c r="E7000" s="32" t="inlineStr">
        <is>
          <t>Torrent / Torrent / Damp</t>
        </is>
      </c>
      <c r="F7000" s="32" t="inlineStr">
        <is>
          <t>Differs from upstream baseline</t>
        </is>
      </c>
      <c r="G7000" s="32" t="inlineStr">
        <is>
          <t>species_info/gen_*_families.h</t>
        </is>
      </c>
    </row>
    <row r="7001">
      <c r="A7001" s="77" t="inlineStr">
        <is>
          <t>2026-10-05</t>
        </is>
      </c>
      <c r="B7001" s="77" t="inlineStr">
        <is>
          <t>Pokemon Stats</t>
        </is>
      </c>
      <c r="C7001" s="77" t="inlineStr">
        <is>
          <t>Masquerain baseAttack</t>
        </is>
      </c>
      <c r="D7001" s="77" t="n">
        <v>60</v>
      </c>
      <c r="E7001" s="77" t="n">
        <v>80</v>
      </c>
      <c r="F7001" s="77" t="inlineStr">
        <is>
          <t>Differs from upstream baseline</t>
        </is>
      </c>
      <c r="G7001" s="77" t="inlineStr">
        <is>
          <t>species_info/gen_*_families.h</t>
        </is>
      </c>
    </row>
    <row r="7002">
      <c r="A7002" s="32" t="inlineStr">
        <is>
          <t>2026-10-05</t>
        </is>
      </c>
      <c r="B7002" s="32" t="inlineStr">
        <is>
          <t>Pokemon Stats</t>
        </is>
      </c>
      <c r="C7002" s="32" t="inlineStr">
        <is>
          <t>Masquerain baseSpeed</t>
        </is>
      </c>
      <c r="D7002" s="32" t="n">
        <v>80</v>
      </c>
      <c r="E7002" s="32" t="n">
        <v>60</v>
      </c>
      <c r="F7002" s="32" t="inlineStr">
        <is>
          <t>Differs from upstream baseline</t>
        </is>
      </c>
      <c r="G7002" s="32" t="inlineStr">
        <is>
          <t>species_info/gen_*_families.h</t>
        </is>
      </c>
    </row>
    <row r="7003">
      <c r="A7003" s="77" t="inlineStr">
        <is>
          <t>2026-10-05</t>
        </is>
      </c>
      <c r="B7003" s="77" t="inlineStr">
        <is>
          <t>Pokemon Stats</t>
        </is>
      </c>
      <c r="C7003" s="77" t="inlineStr">
        <is>
          <t>Mawile baseAttack</t>
        </is>
      </c>
      <c r="D7003" s="77" t="n">
        <v>85</v>
      </c>
      <c r="E7003" s="77" t="n">
        <v>105</v>
      </c>
      <c r="F7003" s="77" t="inlineStr">
        <is>
          <t>Differs from upstream baseline</t>
        </is>
      </c>
      <c r="G7003" s="77" t="inlineStr">
        <is>
          <t>species_info/gen_*_families.h</t>
        </is>
      </c>
    </row>
    <row r="7004">
      <c r="A7004" s="32" t="inlineStr">
        <is>
          <t>2026-10-05</t>
        </is>
      </c>
      <c r="B7004" s="32" t="inlineStr">
        <is>
          <t>Abilities</t>
        </is>
      </c>
      <c r="C7004" s="32" t="inlineStr">
        <is>
          <t>Mawile abilities</t>
        </is>
      </c>
      <c r="D7004" s="32" t="inlineStr">
        <is>
          <t>Hyper Cutter / Intimidate / Sheer Force</t>
        </is>
      </c>
      <c r="E7004" s="32" t="inlineStr">
        <is>
          <t>Intimidate / Intimidate / Sheer Force</t>
        </is>
      </c>
      <c r="F7004" s="32" t="inlineStr">
        <is>
          <t>Differs from upstream baseline</t>
        </is>
      </c>
      <c r="G7004" s="32" t="inlineStr">
        <is>
          <t>species_info/gen_*_families.h</t>
        </is>
      </c>
    </row>
    <row r="7005">
      <c r="A7005" s="77" t="inlineStr">
        <is>
          <t>2026-10-05</t>
        </is>
      </c>
      <c r="B7005" s="77" t="inlineStr">
        <is>
          <t>Pokemon Stats</t>
        </is>
      </c>
      <c r="C7005" s="77" t="inlineStr">
        <is>
          <t>Mawile baseAttack</t>
        </is>
      </c>
      <c r="D7005" s="77" t="n">
        <v>105</v>
      </c>
      <c r="E7005" s="77" t="n">
        <v>125</v>
      </c>
      <c r="F7005" s="77" t="inlineStr">
        <is>
          <t>Differs from upstream baseline</t>
        </is>
      </c>
      <c r="G7005" s="77" t="inlineStr">
        <is>
          <t>species_info/gen_*_families.h</t>
        </is>
      </c>
    </row>
    <row r="7006">
      <c r="A7006" s="32" t="inlineStr">
        <is>
          <t>2026-10-05</t>
        </is>
      </c>
      <c r="B7006" s="32" t="inlineStr">
        <is>
          <t>Pokemon Stats</t>
        </is>
      </c>
      <c r="C7006" s="32" t="inlineStr">
        <is>
          <t>Medicham baseAttack</t>
        </is>
      </c>
      <c r="D7006" s="32" t="n">
        <v>60</v>
      </c>
      <c r="E7006" s="32" t="n">
        <v>75</v>
      </c>
      <c r="F7006" s="32" t="inlineStr">
        <is>
          <t>Differs from upstream baseline</t>
        </is>
      </c>
      <c r="G7006" s="32" t="inlineStr">
        <is>
          <t>species_info/gen_*_families.h</t>
        </is>
      </c>
    </row>
    <row r="7007">
      <c r="A7007" s="77" t="inlineStr">
        <is>
          <t>2026-10-05</t>
        </is>
      </c>
      <c r="B7007" s="77" t="inlineStr">
        <is>
          <t>Pokemon Stats</t>
        </is>
      </c>
      <c r="C7007" s="77" t="inlineStr">
        <is>
          <t>Medicham baseAttack</t>
        </is>
      </c>
      <c r="D7007" s="77" t="n">
        <v>100</v>
      </c>
      <c r="E7007" s="77" t="n">
        <v>115</v>
      </c>
      <c r="F7007" s="77" t="inlineStr">
        <is>
          <t>Differs from upstream baseline</t>
        </is>
      </c>
      <c r="G7007" s="77" t="inlineStr">
        <is>
          <t>species_info/gen_*_families.h</t>
        </is>
      </c>
    </row>
    <row r="7008">
      <c r="A7008" s="32" t="inlineStr">
        <is>
          <t>2026-10-05</t>
        </is>
      </c>
      <c r="B7008" s="32" t="inlineStr">
        <is>
          <t>Pokemon Stats</t>
        </is>
      </c>
      <c r="C7008" s="32" t="inlineStr">
        <is>
          <t>Meditite baseAttack</t>
        </is>
      </c>
      <c r="D7008" s="32" t="n">
        <v>40</v>
      </c>
      <c r="E7008" s="32" t="n">
        <v>45</v>
      </c>
      <c r="F7008" s="32" t="inlineStr">
        <is>
          <t>Differs from upstream baseline</t>
        </is>
      </c>
      <c r="G7008" s="32" t="inlineStr">
        <is>
          <t>species_info/gen_*_families.h</t>
        </is>
      </c>
    </row>
    <row r="7009">
      <c r="A7009" s="77" t="inlineStr">
        <is>
          <t>2026-10-05</t>
        </is>
      </c>
      <c r="B7009" s="77" t="inlineStr">
        <is>
          <t>Pokemon Stats</t>
        </is>
      </c>
      <c r="C7009" s="77" t="inlineStr">
        <is>
          <t>Meganium baseHP</t>
        </is>
      </c>
      <c r="D7009" s="77" t="n">
        <v>80</v>
      </c>
      <c r="E7009" s="77" t="n">
        <v>91</v>
      </c>
      <c r="F7009" s="77" t="inlineStr">
        <is>
          <t>Differs from upstream baseline</t>
        </is>
      </c>
      <c r="G7009" s="77" t="inlineStr">
        <is>
          <t>species_info/gen_*_families.h</t>
        </is>
      </c>
    </row>
    <row r="7010">
      <c r="A7010" s="32" t="inlineStr">
        <is>
          <t>2026-10-05</t>
        </is>
      </c>
      <c r="B7010" s="32" t="inlineStr">
        <is>
          <t>Pokemon Stats</t>
        </is>
      </c>
      <c r="C7010" s="32" t="inlineStr">
        <is>
          <t>Meganium baseAttack</t>
        </is>
      </c>
      <c r="D7010" s="32" t="n">
        <v>82</v>
      </c>
      <c r="E7010" s="32" t="n">
        <v>89</v>
      </c>
      <c r="F7010" s="32" t="inlineStr">
        <is>
          <t>Differs from upstream baseline</t>
        </is>
      </c>
      <c r="G7010" s="32" t="inlineStr">
        <is>
          <t>species_info/gen_*_families.h</t>
        </is>
      </c>
    </row>
    <row r="7011">
      <c r="A7011" s="77" t="inlineStr">
        <is>
          <t>2026-10-05</t>
        </is>
      </c>
      <c r="B7011" s="77" t="inlineStr">
        <is>
          <t>Pokemon Stats</t>
        </is>
      </c>
      <c r="C7011" s="77" t="inlineStr">
        <is>
          <t>Meganium baseDefense</t>
        </is>
      </c>
      <c r="D7011" s="77" t="n">
        <v>100</v>
      </c>
      <c r="E7011" s="77" t="n">
        <v>90</v>
      </c>
      <c r="F7011" s="77" t="inlineStr">
        <is>
          <t>Differs from upstream baseline</t>
        </is>
      </c>
      <c r="G7011" s="77" t="inlineStr">
        <is>
          <t>species_info/gen_*_families.h</t>
        </is>
      </c>
    </row>
    <row r="7012">
      <c r="A7012" s="32" t="inlineStr">
        <is>
          <t>2026-10-05</t>
        </is>
      </c>
      <c r="B7012" s="32" t="inlineStr">
        <is>
          <t>Pokemon Stats</t>
        </is>
      </c>
      <c r="C7012" s="32" t="inlineStr">
        <is>
          <t>Meganium baseSpAttack</t>
        </is>
      </c>
      <c r="D7012" s="32" t="n">
        <v>83</v>
      </c>
      <c r="E7012" s="32" t="n">
        <v>100</v>
      </c>
      <c r="F7012" s="32" t="inlineStr">
        <is>
          <t>Differs from upstream baseline</t>
        </is>
      </c>
      <c r="G7012" s="32" t="inlineStr">
        <is>
          <t>species_info/gen_*_families.h</t>
        </is>
      </c>
    </row>
    <row r="7013">
      <c r="A7013" s="77" t="inlineStr">
        <is>
          <t>2026-10-05</t>
        </is>
      </c>
      <c r="B7013" s="77" t="inlineStr">
        <is>
          <t>Pokemon Stats</t>
        </is>
      </c>
      <c r="C7013" s="77" t="inlineStr">
        <is>
          <t>Meganium baseSpDefense</t>
        </is>
      </c>
      <c r="D7013" s="77" t="n">
        <v>100</v>
      </c>
      <c r="E7013" s="77" t="n">
        <v>90</v>
      </c>
      <c r="F7013" s="77" t="inlineStr">
        <is>
          <t>Differs from upstream baseline</t>
        </is>
      </c>
      <c r="G7013" s="77" t="inlineStr">
        <is>
          <t>species_info/gen_*_families.h</t>
        </is>
      </c>
    </row>
    <row r="7014">
      <c r="A7014" s="32" t="inlineStr">
        <is>
          <t>2026-10-05</t>
        </is>
      </c>
      <c r="B7014" s="32" t="inlineStr">
        <is>
          <t>Abilities</t>
        </is>
      </c>
      <c r="C7014" s="32" t="inlineStr">
        <is>
          <t>Meganium abilities</t>
        </is>
      </c>
      <c r="D7014" s="32" t="inlineStr">
        <is>
          <t>Overgrow / Leaf Guard</t>
        </is>
      </c>
      <c r="E7014" s="32" t="inlineStr">
        <is>
          <t>Thick Fat / Leaf Guard</t>
        </is>
      </c>
      <c r="F7014" s="32" t="inlineStr">
        <is>
          <t>Differs from upstream baseline</t>
        </is>
      </c>
      <c r="G7014" s="32" t="inlineStr">
        <is>
          <t>species_info/gen_*_families.h</t>
        </is>
      </c>
    </row>
    <row r="7015">
      <c r="A7015" s="77" t="inlineStr">
        <is>
          <t>2026-10-05</t>
        </is>
      </c>
      <c r="B7015" s="77" t="inlineStr">
        <is>
          <t>Pokemon Stats</t>
        </is>
      </c>
      <c r="C7015" s="77" t="inlineStr">
        <is>
          <t>Meloetta baseAttack</t>
        </is>
      </c>
      <c r="D7015" s="77" t="n">
        <v>77</v>
      </c>
      <c r="E7015" s="77" t="n">
        <v>37</v>
      </c>
      <c r="F7015" s="77" t="inlineStr">
        <is>
          <t>Differs from upstream baseline</t>
        </is>
      </c>
      <c r="G7015" s="77" t="inlineStr">
        <is>
          <t>species_info/gen_*_families.h</t>
        </is>
      </c>
    </row>
    <row r="7016">
      <c r="A7016" s="32" t="inlineStr">
        <is>
          <t>2026-10-05</t>
        </is>
      </c>
      <c r="B7016" s="32" t="inlineStr">
        <is>
          <t>Pokemon Stats</t>
        </is>
      </c>
      <c r="C7016" s="32" t="inlineStr">
        <is>
          <t>Meloetta baseSpAttack</t>
        </is>
      </c>
      <c r="D7016" s="32" t="n">
        <v>128</v>
      </c>
      <c r="E7016" s="32" t="n">
        <v>150</v>
      </c>
      <c r="F7016" s="32" t="inlineStr">
        <is>
          <t>Differs from upstream baseline</t>
        </is>
      </c>
      <c r="G7016" s="32" t="inlineStr">
        <is>
          <t>species_info/gen_*_families.h</t>
        </is>
      </c>
    </row>
    <row r="7017">
      <c r="A7017" s="77" t="inlineStr">
        <is>
          <t>2026-10-05</t>
        </is>
      </c>
      <c r="B7017" s="77" t="inlineStr">
        <is>
          <t>Pokemon Stats</t>
        </is>
      </c>
      <c r="C7017" s="77" t="inlineStr">
        <is>
          <t>Meloetta baseSpeed</t>
        </is>
      </c>
      <c r="D7017" s="77" t="n">
        <v>90</v>
      </c>
      <c r="E7017" s="77" t="n">
        <v>108</v>
      </c>
      <c r="F7017" s="77" t="inlineStr">
        <is>
          <t>Differs from upstream baseline</t>
        </is>
      </c>
      <c r="G7017" s="77" t="inlineStr">
        <is>
          <t>species_info/gen_*_families.h</t>
        </is>
      </c>
    </row>
    <row r="7018">
      <c r="A7018" s="32" t="inlineStr">
        <is>
          <t>2026-10-05</t>
        </is>
      </c>
      <c r="B7018" s="32" t="inlineStr">
        <is>
          <t>Pokemon Stats</t>
        </is>
      </c>
      <c r="C7018" s="32" t="inlineStr">
        <is>
          <t>Meloetta baseAttack</t>
        </is>
      </c>
      <c r="D7018" s="32" t="n">
        <v>128</v>
      </c>
      <c r="E7018" s="32" t="n">
        <v>150</v>
      </c>
      <c r="F7018" s="32" t="inlineStr">
        <is>
          <t>Differs from upstream baseline</t>
        </is>
      </c>
      <c r="G7018" s="32" t="inlineStr">
        <is>
          <t>species_info/gen_*_families.h</t>
        </is>
      </c>
    </row>
    <row r="7019">
      <c r="A7019" s="77" t="inlineStr">
        <is>
          <t>2026-10-05</t>
        </is>
      </c>
      <c r="B7019" s="77" t="inlineStr">
        <is>
          <t>Pokemon Stats</t>
        </is>
      </c>
      <c r="C7019" s="77" t="inlineStr">
        <is>
          <t>Meloetta baseSpAttack</t>
        </is>
      </c>
      <c r="D7019" s="77" t="n">
        <v>77</v>
      </c>
      <c r="E7019" s="77" t="n">
        <v>37</v>
      </c>
      <c r="F7019" s="77" t="inlineStr">
        <is>
          <t>Differs from upstream baseline</t>
        </is>
      </c>
      <c r="G7019" s="77" t="inlineStr">
        <is>
          <t>species_info/gen_*_families.h</t>
        </is>
      </c>
    </row>
    <row r="7020">
      <c r="A7020" s="32" t="inlineStr">
        <is>
          <t>2026-10-05</t>
        </is>
      </c>
      <c r="B7020" s="32" t="inlineStr">
        <is>
          <t>Pokemon Stats</t>
        </is>
      </c>
      <c r="C7020" s="32" t="inlineStr">
        <is>
          <t>Meloetta baseSpeed</t>
        </is>
      </c>
      <c r="D7020" s="32" t="n">
        <v>128</v>
      </c>
      <c r="E7020" s="32" t="n">
        <v>146</v>
      </c>
      <c r="F7020" s="32" t="inlineStr">
        <is>
          <t>Differs from upstream baseline</t>
        </is>
      </c>
      <c r="G7020" s="32" t="inlineStr">
        <is>
          <t>species_info/gen_*_families.h</t>
        </is>
      </c>
    </row>
    <row r="7021">
      <c r="A7021" s="77" t="inlineStr">
        <is>
          <t>2026-10-05</t>
        </is>
      </c>
      <c r="B7021" s="77" t="inlineStr">
        <is>
          <t>Pokemon Stats</t>
        </is>
      </c>
      <c r="C7021" s="77" t="inlineStr">
        <is>
          <t>Meowstic baseAttack</t>
        </is>
      </c>
      <c r="D7021" s="77" t="n">
        <v>48</v>
      </c>
      <c r="E7021" s="77" t="n">
        <v>30</v>
      </c>
      <c r="F7021" s="77" t="inlineStr">
        <is>
          <t>Differs from upstream baseline</t>
        </is>
      </c>
      <c r="G7021" s="77" t="inlineStr">
        <is>
          <t>species_info/gen_*_families.h</t>
        </is>
      </c>
    </row>
    <row r="7022">
      <c r="A7022" s="32" t="inlineStr">
        <is>
          <t>2026-10-05</t>
        </is>
      </c>
      <c r="B7022" s="32" t="inlineStr">
        <is>
          <t>Pokemon Stats</t>
        </is>
      </c>
      <c r="C7022" s="32" t="inlineStr">
        <is>
          <t>Meowstic baseSpAttack</t>
        </is>
      </c>
      <c r="D7022" s="32" t="n">
        <v>83</v>
      </c>
      <c r="E7022" s="32" t="n">
        <v>103</v>
      </c>
      <c r="F7022" s="32" t="inlineStr">
        <is>
          <t>Differs from upstream baseline</t>
        </is>
      </c>
      <c r="G7022" s="32" t="inlineStr">
        <is>
          <t>species_info/gen_*_families.h</t>
        </is>
      </c>
    </row>
    <row r="7023">
      <c r="A7023" s="77" t="inlineStr">
        <is>
          <t>2026-10-05</t>
        </is>
      </c>
      <c r="B7023" s="77" t="inlineStr">
        <is>
          <t>Pokemon Stats</t>
        </is>
      </c>
      <c r="C7023" s="77" t="inlineStr">
        <is>
          <t>Meowstic baseSpeed</t>
        </is>
      </c>
      <c r="D7023" s="77" t="n">
        <v>104</v>
      </c>
      <c r="E7023" s="77" t="n">
        <v>113</v>
      </c>
      <c r="F7023" s="77" t="inlineStr">
        <is>
          <t>Differs from upstream baseline</t>
        </is>
      </c>
      <c r="G7023" s="77" t="inlineStr">
        <is>
          <t>species_info/gen_*_families.h</t>
        </is>
      </c>
    </row>
    <row r="7024">
      <c r="A7024" s="32" t="inlineStr">
        <is>
          <t>2026-10-05</t>
        </is>
      </c>
      <c r="B7024" s="32" t="inlineStr">
        <is>
          <t>Abilities</t>
        </is>
      </c>
      <c r="C7024" s="32" t="inlineStr">
        <is>
          <t>Meowth abilities</t>
        </is>
      </c>
      <c r="D7024" s="32" t="inlineStr">
        <is>
          <t>Pickup / Technician / Unnerve</t>
        </is>
      </c>
      <c r="E7024" s="32" t="inlineStr">
        <is>
          <t>Super Luck / Limber / Unnerve</t>
        </is>
      </c>
      <c r="F7024" s="32" t="inlineStr">
        <is>
          <t>Differs from upstream baseline</t>
        </is>
      </c>
      <c r="G7024" s="32" t="inlineStr">
        <is>
          <t>species_info/gen_*_families.h</t>
        </is>
      </c>
    </row>
    <row r="7025">
      <c r="A7025" s="77" t="inlineStr">
        <is>
          <t>2026-10-05</t>
        </is>
      </c>
      <c r="B7025" s="77" t="inlineStr">
        <is>
          <t>Pokemon Stats</t>
        </is>
      </c>
      <c r="C7025" s="77" t="inlineStr">
        <is>
          <t>Meowth baseHP</t>
        </is>
      </c>
      <c r="D7025" s="77" t="n">
        <v>40</v>
      </c>
      <c r="E7025" s="77" t="n">
        <v>44</v>
      </c>
      <c r="F7025" s="77" t="inlineStr">
        <is>
          <t>Differs from upstream baseline</t>
        </is>
      </c>
      <c r="G7025" s="77" t="inlineStr">
        <is>
          <t>species_info/gen_*_families.h</t>
        </is>
      </c>
    </row>
    <row r="7026">
      <c r="A7026" s="32" t="inlineStr">
        <is>
          <t>2026-10-05</t>
        </is>
      </c>
      <c r="B7026" s="32" t="inlineStr">
        <is>
          <t>Pokemon Stats</t>
        </is>
      </c>
      <c r="C7026" s="32" t="inlineStr">
        <is>
          <t>Meowth baseAttack</t>
        </is>
      </c>
      <c r="D7026" s="32" t="n">
        <v>35</v>
      </c>
      <c r="E7026" s="32" t="n">
        <v>37</v>
      </c>
      <c r="F7026" s="32" t="inlineStr">
        <is>
          <t>Differs from upstream baseline</t>
        </is>
      </c>
      <c r="G7026" s="32" t="inlineStr">
        <is>
          <t>species_info/gen_*_families.h</t>
        </is>
      </c>
    </row>
    <row r="7027">
      <c r="A7027" s="77" t="inlineStr">
        <is>
          <t>2026-10-05</t>
        </is>
      </c>
      <c r="B7027" s="77" t="inlineStr">
        <is>
          <t>Pokemon Stats</t>
        </is>
      </c>
      <c r="C7027" s="77" t="inlineStr">
        <is>
          <t>Meowth baseDefense</t>
        </is>
      </c>
      <c r="D7027" s="77" t="n">
        <v>35</v>
      </c>
      <c r="E7027" s="77" t="n">
        <v>40</v>
      </c>
      <c r="F7027" s="77" t="inlineStr">
        <is>
          <t>Differs from upstream baseline</t>
        </is>
      </c>
      <c r="G7027" s="77" t="inlineStr">
        <is>
          <t>species_info/gen_*_families.h</t>
        </is>
      </c>
    </row>
    <row r="7028">
      <c r="A7028" s="32" t="inlineStr">
        <is>
          <t>2026-10-05</t>
        </is>
      </c>
      <c r="B7028" s="32" t="inlineStr">
        <is>
          <t>Pokemon Stats</t>
        </is>
      </c>
      <c r="C7028" s="32" t="inlineStr">
        <is>
          <t>Meowth baseSpDefense</t>
        </is>
      </c>
      <c r="D7028" s="32" t="n">
        <v>40</v>
      </c>
      <c r="E7028" s="32" t="n">
        <v>44</v>
      </c>
      <c r="F7028" s="32" t="inlineStr">
        <is>
          <t>Differs from upstream baseline</t>
        </is>
      </c>
      <c r="G7028" s="32" t="inlineStr">
        <is>
          <t>species_info/gen_*_families.h</t>
        </is>
      </c>
    </row>
    <row r="7029">
      <c r="A7029" s="77" t="inlineStr">
        <is>
          <t>2026-10-05</t>
        </is>
      </c>
      <c r="B7029" s="77" t="inlineStr">
        <is>
          <t>Evolutions</t>
        </is>
      </c>
      <c r="C7029" s="77" t="inlineStr">
        <is>
          <t>Meowth evolution</t>
        </is>
      </c>
      <c r="D7029" s="77" t="inlineStr">
        <is>
          <t>Friendship -&gt; Persian Alola</t>
        </is>
      </c>
      <c r="E7029" s="77" t="inlineStr">
        <is>
          <t>Lv 28 -&gt; Persian Alola</t>
        </is>
      </c>
      <c r="F7029" s="77" t="inlineStr">
        <is>
          <t>Differs from upstream baseline</t>
        </is>
      </c>
      <c r="G7029" s="77" t="inlineStr">
        <is>
          <t>species_info/gen_*_families.h</t>
        </is>
      </c>
    </row>
    <row r="7030">
      <c r="A7030" s="32" t="inlineStr">
        <is>
          <t>2026-10-05</t>
        </is>
      </c>
      <c r="B7030" s="32" t="inlineStr">
        <is>
          <t>Pokemon Stats</t>
        </is>
      </c>
      <c r="C7030" s="32" t="inlineStr">
        <is>
          <t>Meowth baseSpAttack</t>
        </is>
      </c>
      <c r="D7030" s="32" t="n">
        <v>40</v>
      </c>
      <c r="E7030" s="32" t="n">
        <v>41</v>
      </c>
      <c r="F7030" s="32" t="inlineStr">
        <is>
          <t>Differs from upstream baseline</t>
        </is>
      </c>
      <c r="G7030" s="32" t="inlineStr">
        <is>
          <t>species_info/gen_*_families.h</t>
        </is>
      </c>
    </row>
    <row r="7031">
      <c r="A7031" s="77" t="inlineStr">
        <is>
          <t>2026-10-05</t>
        </is>
      </c>
      <c r="B7031" s="77" t="inlineStr">
        <is>
          <t>Pokemon Stats</t>
        </is>
      </c>
      <c r="C7031" s="77" t="inlineStr">
        <is>
          <t>Meowth baseSpDefense</t>
        </is>
      </c>
      <c r="D7031" s="77" t="n">
        <v>40</v>
      </c>
      <c r="E7031" s="77" t="n">
        <v>46</v>
      </c>
      <c r="F7031" s="77" t="inlineStr">
        <is>
          <t>Differs from upstream baseline</t>
        </is>
      </c>
      <c r="G7031" s="77" t="inlineStr">
        <is>
          <t>species_info/gen_*_families.h</t>
        </is>
      </c>
    </row>
    <row r="7032">
      <c r="A7032" s="32" t="inlineStr">
        <is>
          <t>2026-10-05</t>
        </is>
      </c>
      <c r="B7032" s="32" t="inlineStr">
        <is>
          <t>Pokemon Stats</t>
        </is>
      </c>
      <c r="C7032" s="32" t="inlineStr">
        <is>
          <t>Meowth baseSpeed</t>
        </is>
      </c>
      <c r="D7032" s="32" t="n">
        <v>40</v>
      </c>
      <c r="E7032" s="32" t="n">
        <v>48</v>
      </c>
      <c r="F7032" s="32" t="inlineStr">
        <is>
          <t>Differs from upstream baseline</t>
        </is>
      </c>
      <c r="G7032" s="32" t="inlineStr">
        <is>
          <t>species_info/gen_*_families.h</t>
        </is>
      </c>
    </row>
    <row r="7033">
      <c r="A7033" s="77" t="inlineStr">
        <is>
          <t>2026-10-05</t>
        </is>
      </c>
      <c r="B7033" s="77" t="inlineStr">
        <is>
          <t>Pokemon Stats</t>
        </is>
      </c>
      <c r="C7033" s="77" t="inlineStr">
        <is>
          <t>Mesprit baseAttack</t>
        </is>
      </c>
      <c r="D7033" s="77" t="n">
        <v>105</v>
      </c>
      <c r="E7033" s="77" t="n">
        <v>110</v>
      </c>
      <c r="F7033" s="77" t="inlineStr">
        <is>
          <t>Differs from upstream baseline</t>
        </is>
      </c>
      <c r="G7033" s="77" t="inlineStr">
        <is>
          <t>species_info/gen_*_families.h</t>
        </is>
      </c>
    </row>
    <row r="7034">
      <c r="A7034" s="32" t="inlineStr">
        <is>
          <t>2026-10-05</t>
        </is>
      </c>
      <c r="B7034" s="32" t="inlineStr">
        <is>
          <t>Pokemon Stats</t>
        </is>
      </c>
      <c r="C7034" s="32" t="inlineStr">
        <is>
          <t>Mesprit baseDefense</t>
        </is>
      </c>
      <c r="D7034" s="32" t="n">
        <v>105</v>
      </c>
      <c r="E7034" s="32" t="n">
        <v>110</v>
      </c>
      <c r="F7034" s="32" t="inlineStr">
        <is>
          <t>Differs from upstream baseline</t>
        </is>
      </c>
      <c r="G7034" s="32" t="inlineStr">
        <is>
          <t>species_info/gen_*_families.h</t>
        </is>
      </c>
    </row>
    <row r="7035">
      <c r="A7035" s="77" t="inlineStr">
        <is>
          <t>2026-10-05</t>
        </is>
      </c>
      <c r="B7035" s="77" t="inlineStr">
        <is>
          <t>Pokemon Stats</t>
        </is>
      </c>
      <c r="C7035" s="77" t="inlineStr">
        <is>
          <t>Mesprit baseSpAttack</t>
        </is>
      </c>
      <c r="D7035" s="77" t="n">
        <v>105</v>
      </c>
      <c r="E7035" s="77" t="n">
        <v>110</v>
      </c>
      <c r="F7035" s="77" t="inlineStr">
        <is>
          <t>Differs from upstream baseline</t>
        </is>
      </c>
      <c r="G7035" s="77" t="inlineStr">
        <is>
          <t>species_info/gen_*_families.h</t>
        </is>
      </c>
    </row>
    <row r="7036">
      <c r="A7036" s="32" t="inlineStr">
        <is>
          <t>2026-10-05</t>
        </is>
      </c>
      <c r="B7036" s="32" t="inlineStr">
        <is>
          <t>Pokemon Stats</t>
        </is>
      </c>
      <c r="C7036" s="32" t="inlineStr">
        <is>
          <t>Mesprit baseSpDefense</t>
        </is>
      </c>
      <c r="D7036" s="32" t="n">
        <v>105</v>
      </c>
      <c r="E7036" s="32" t="n">
        <v>110</v>
      </c>
      <c r="F7036" s="32" t="inlineStr">
        <is>
          <t>Differs from upstream baseline</t>
        </is>
      </c>
      <c r="G7036" s="32" t="inlineStr">
        <is>
          <t>species_info/gen_*_families.h</t>
        </is>
      </c>
    </row>
    <row r="7037">
      <c r="A7037" s="77" t="inlineStr">
        <is>
          <t>2026-10-05</t>
        </is>
      </c>
      <c r="B7037" s="77" t="inlineStr">
        <is>
          <t>Abilities</t>
        </is>
      </c>
      <c r="C7037" s="77" t="inlineStr">
        <is>
          <t>Mesprit abilities</t>
        </is>
      </c>
      <c r="D7037" s="77" t="inlineStr">
        <is>
          <t>Levitate</t>
        </is>
      </c>
      <c r="E7037" s="77" t="inlineStr">
        <is>
          <t>Magic Guard</t>
        </is>
      </c>
      <c r="F7037" s="77" t="inlineStr">
        <is>
          <t>Differs from upstream baseline</t>
        </is>
      </c>
      <c r="G7037" s="77" t="inlineStr">
        <is>
          <t>species_info/gen_*_families.h</t>
        </is>
      </c>
    </row>
    <row r="7038">
      <c r="A7038" s="32" t="inlineStr">
        <is>
          <t>2026-10-05</t>
        </is>
      </c>
      <c r="B7038" s="32" t="inlineStr">
        <is>
          <t>Pokemon Stats</t>
        </is>
      </c>
      <c r="C7038" s="32" t="inlineStr">
        <is>
          <t>Metagross baseSpAttack</t>
        </is>
      </c>
      <c r="D7038" s="32" t="n">
        <v>95</v>
      </c>
      <c r="E7038" s="32" t="n">
        <v>100</v>
      </c>
      <c r="F7038" s="32" t="inlineStr">
        <is>
          <t>Differs from upstream baseline</t>
        </is>
      </c>
      <c r="G7038" s="32" t="inlineStr">
        <is>
          <t>species_info/gen_*_families.h</t>
        </is>
      </c>
    </row>
    <row r="7039">
      <c r="A7039" s="77" t="inlineStr">
        <is>
          <t>2026-10-05</t>
        </is>
      </c>
      <c r="B7039" s="77" t="inlineStr">
        <is>
          <t>Pokemon Stats</t>
        </is>
      </c>
      <c r="C7039" s="77" t="inlineStr">
        <is>
          <t>Metagross baseSpAttack</t>
        </is>
      </c>
      <c r="D7039" s="77" t="n">
        <v>105</v>
      </c>
      <c r="E7039" s="77" t="n">
        <v>110</v>
      </c>
      <c r="F7039" s="77" t="inlineStr">
        <is>
          <t>Differs from upstream baseline</t>
        </is>
      </c>
      <c r="G7039" s="77" t="inlineStr">
        <is>
          <t>species_info/gen_*_families.h</t>
        </is>
      </c>
    </row>
    <row r="7040">
      <c r="A7040" s="32" t="inlineStr">
        <is>
          <t>2026-10-05</t>
        </is>
      </c>
      <c r="B7040" s="32" t="inlineStr">
        <is>
          <t>Pokemon Stats</t>
        </is>
      </c>
      <c r="C7040" s="32" t="inlineStr">
        <is>
          <t>Metang baseAttack</t>
        </is>
      </c>
      <c r="D7040" s="32" t="n">
        <v>75</v>
      </c>
      <c r="E7040" s="32" t="n">
        <v>85</v>
      </c>
      <c r="F7040" s="32" t="inlineStr">
        <is>
          <t>Differs from upstream baseline</t>
        </is>
      </c>
      <c r="G7040" s="32" t="inlineStr">
        <is>
          <t>species_info/gen_*_families.h</t>
        </is>
      </c>
    </row>
    <row r="7041">
      <c r="A7041" s="77" t="inlineStr">
        <is>
          <t>2026-10-05</t>
        </is>
      </c>
      <c r="B7041" s="77" t="inlineStr">
        <is>
          <t>Pokemon Stats</t>
        </is>
      </c>
      <c r="C7041" s="77" t="inlineStr">
        <is>
          <t>Metapod baseSpDefense</t>
        </is>
      </c>
      <c r="D7041" s="77" t="n">
        <v>25</v>
      </c>
      <c r="E7041" s="77" t="n">
        <v>55</v>
      </c>
      <c r="F7041" s="77" t="inlineStr">
        <is>
          <t>Differs from upstream baseline</t>
        </is>
      </c>
      <c r="G7041" s="77" t="inlineStr">
        <is>
          <t>species_info/gen_*_families.h</t>
        </is>
      </c>
    </row>
    <row r="7042">
      <c r="A7042" s="32" t="inlineStr">
        <is>
          <t>2026-10-05</t>
        </is>
      </c>
      <c r="B7042" s="32" t="inlineStr">
        <is>
          <t>Abilities</t>
        </is>
      </c>
      <c r="C7042" s="32" t="inlineStr">
        <is>
          <t>Mew abilities</t>
        </is>
      </c>
      <c r="D7042" s="32" t="inlineStr">
        <is>
          <t>Synchronize</t>
        </is>
      </c>
      <c r="E7042" s="32" t="inlineStr">
        <is>
          <t>Simple / Magic Guard</t>
        </is>
      </c>
      <c r="F7042" s="32" t="inlineStr">
        <is>
          <t>Differs from upstream baseline</t>
        </is>
      </c>
      <c r="G7042" s="32" t="inlineStr">
        <is>
          <t>species_info/gen_*_families.h</t>
        </is>
      </c>
    </row>
    <row r="7043">
      <c r="A7043" s="77" t="inlineStr">
        <is>
          <t>2026-10-05</t>
        </is>
      </c>
      <c r="B7043" s="77" t="inlineStr">
        <is>
          <t>Abilities</t>
        </is>
      </c>
      <c r="C7043" s="77" t="inlineStr">
        <is>
          <t>Mewtwo abilities</t>
        </is>
      </c>
      <c r="D7043" s="77" t="inlineStr">
        <is>
          <t>Pressure / Unnerve</t>
        </is>
      </c>
      <c r="E7043" s="77" t="inlineStr">
        <is>
          <t>Insomnia / Unnerve</t>
        </is>
      </c>
      <c r="F7043" s="77" t="inlineStr">
        <is>
          <t>Differs from upstream baseline</t>
        </is>
      </c>
      <c r="G7043" s="77" t="inlineStr">
        <is>
          <t>species_info/gen_*_families.h</t>
        </is>
      </c>
    </row>
    <row r="7044">
      <c r="A7044" s="32" t="inlineStr">
        <is>
          <t>2026-10-05</t>
        </is>
      </c>
      <c r="B7044" s="32" t="inlineStr">
        <is>
          <t>Evolutions</t>
        </is>
      </c>
      <c r="C7044" s="32" t="inlineStr">
        <is>
          <t>Mienfoo evolution</t>
        </is>
      </c>
      <c r="D7044" s="32" t="inlineStr">
        <is>
          <t>Lv 50 -&gt; Mienshao</t>
        </is>
      </c>
      <c r="E7044" s="32" t="inlineStr">
        <is>
          <t>Lv 34 -&gt; Mienshao</t>
        </is>
      </c>
      <c r="F7044" s="32" t="inlineStr">
        <is>
          <t>Differs from upstream baseline</t>
        </is>
      </c>
      <c r="G7044" s="32" t="inlineStr">
        <is>
          <t>species_info/gen_*_families.h</t>
        </is>
      </c>
    </row>
    <row r="7045">
      <c r="A7045" s="77" t="inlineStr">
        <is>
          <t>2026-10-05</t>
        </is>
      </c>
      <c r="B7045" s="77" t="inlineStr">
        <is>
          <t>Pokemon Stats</t>
        </is>
      </c>
      <c r="C7045" s="77" t="inlineStr">
        <is>
          <t>Mightyena baseAttack</t>
        </is>
      </c>
      <c r="D7045" s="77" t="n">
        <v>90</v>
      </c>
      <c r="E7045" s="77" t="n">
        <v>100</v>
      </c>
      <c r="F7045" s="77" t="inlineStr">
        <is>
          <t>Differs from upstream baseline</t>
        </is>
      </c>
      <c r="G7045" s="77" t="inlineStr">
        <is>
          <t>species_info/gen_*_families.h</t>
        </is>
      </c>
    </row>
    <row r="7046">
      <c r="A7046" s="32" t="inlineStr">
        <is>
          <t>2026-10-05</t>
        </is>
      </c>
      <c r="B7046" s="32" t="inlineStr">
        <is>
          <t>Pokemon Stats</t>
        </is>
      </c>
      <c r="C7046" s="32" t="inlineStr">
        <is>
          <t>Mightyena baseSpDefense</t>
        </is>
      </c>
      <c r="D7046" s="32" t="n">
        <v>60</v>
      </c>
      <c r="E7046" s="32" t="n">
        <v>70</v>
      </c>
      <c r="F7046" s="32" t="inlineStr">
        <is>
          <t>Differs from upstream baseline</t>
        </is>
      </c>
      <c r="G7046" s="32" t="inlineStr">
        <is>
          <t>species_info/gen_*_families.h</t>
        </is>
      </c>
    </row>
    <row r="7047">
      <c r="A7047" s="77" t="inlineStr">
        <is>
          <t>2026-10-05</t>
        </is>
      </c>
      <c r="B7047" s="77" t="inlineStr">
        <is>
          <t>Abilities</t>
        </is>
      </c>
      <c r="C7047" s="77" t="inlineStr">
        <is>
          <t>Mightyena abilities</t>
        </is>
      </c>
      <c r="D7047" s="77" t="inlineStr">
        <is>
          <t>Intimidate / Quick Feet / Moxie</t>
        </is>
      </c>
      <c r="E7047" s="77" t="inlineStr">
        <is>
          <t>Intimidate / Intimidate / Moxie</t>
        </is>
      </c>
      <c r="F7047" s="77" t="inlineStr">
        <is>
          <t>Differs from upstream baseline</t>
        </is>
      </c>
      <c r="G7047" s="77" t="inlineStr">
        <is>
          <t>species_info/gen_*_families.h</t>
        </is>
      </c>
    </row>
    <row r="7048">
      <c r="A7048" s="32" t="inlineStr">
        <is>
          <t>2026-10-05</t>
        </is>
      </c>
      <c r="B7048" s="32" t="inlineStr">
        <is>
          <t>Abilities</t>
        </is>
      </c>
      <c r="C7048" s="32" t="inlineStr">
        <is>
          <t>Milotic abilities</t>
        </is>
      </c>
      <c r="D7048" s="32" t="inlineStr">
        <is>
          <t>Marvel Scale / Competitive / Cute Charm</t>
        </is>
      </c>
      <c r="E7048" s="32" t="inlineStr">
        <is>
          <t>Filter / Marvel Scale / Cute Charm</t>
        </is>
      </c>
      <c r="F7048" s="32" t="inlineStr">
        <is>
          <t>Differs from upstream baseline</t>
        </is>
      </c>
      <c r="G7048" s="32" t="inlineStr">
        <is>
          <t>species_info/gen_*_families.h</t>
        </is>
      </c>
    </row>
    <row r="7049">
      <c r="A7049" s="77" t="inlineStr">
        <is>
          <t>2026-10-05</t>
        </is>
      </c>
      <c r="B7049" s="77" t="inlineStr">
        <is>
          <t>Pokemon Stats</t>
        </is>
      </c>
      <c r="C7049" s="77" t="inlineStr">
        <is>
          <t>Miltank baseAttack</t>
        </is>
      </c>
      <c r="D7049" s="77" t="n">
        <v>80</v>
      </c>
      <c r="E7049" s="77" t="n">
        <v>90</v>
      </c>
      <c r="F7049" s="77" t="inlineStr">
        <is>
          <t>Differs from upstream baseline</t>
        </is>
      </c>
      <c r="G7049" s="77" t="inlineStr">
        <is>
          <t>species_info/gen_*_families.h</t>
        </is>
      </c>
    </row>
    <row r="7050">
      <c r="A7050" s="32" t="inlineStr">
        <is>
          <t>2026-10-05</t>
        </is>
      </c>
      <c r="B7050" s="32" t="inlineStr">
        <is>
          <t>Abilities</t>
        </is>
      </c>
      <c r="C7050" s="32" t="inlineStr">
        <is>
          <t>Miltank abilities</t>
        </is>
      </c>
      <c r="D7050" s="32" t="inlineStr">
        <is>
          <t>Thick Fat / Scrappy / Sap Sipper</t>
        </is>
      </c>
      <c r="E7050" s="32" t="inlineStr">
        <is>
          <t>Scrappy / Scrappy / Sap Sipper</t>
        </is>
      </c>
      <c r="F7050" s="32" t="inlineStr">
        <is>
          <t>Differs from upstream baseline</t>
        </is>
      </c>
      <c r="G7050" s="32" t="inlineStr">
        <is>
          <t>species_info/gen_*_families.h</t>
        </is>
      </c>
    </row>
    <row r="7051">
      <c r="A7051" s="77" t="inlineStr">
        <is>
          <t>2026-10-05</t>
        </is>
      </c>
      <c r="B7051" s="77" t="inlineStr">
        <is>
          <t>Abilities</t>
        </is>
      </c>
      <c r="C7051" s="77" t="inlineStr">
        <is>
          <t>Mime Jr. abilities</t>
        </is>
      </c>
      <c r="D7051" s="77" t="inlineStr">
        <is>
          <t>Soundproof / Filter / Technician</t>
        </is>
      </c>
      <c r="E7051" s="77" t="inlineStr">
        <is>
          <t>Filter / Filter / Technician</t>
        </is>
      </c>
      <c r="F7051" s="77" t="inlineStr">
        <is>
          <t>Differs from upstream baseline</t>
        </is>
      </c>
      <c r="G7051" s="77" t="inlineStr">
        <is>
          <t>species_info/gen_*_families.h</t>
        </is>
      </c>
    </row>
    <row r="7052">
      <c r="A7052" s="32" t="inlineStr">
        <is>
          <t>2026-10-05</t>
        </is>
      </c>
      <c r="B7052" s="32" t="inlineStr">
        <is>
          <t>Pokemon Stats</t>
        </is>
      </c>
      <c r="C7052" s="32" t="inlineStr">
        <is>
          <t>Minccino baseAttack</t>
        </is>
      </c>
      <c r="D7052" s="32" t="n">
        <v>50</v>
      </c>
      <c r="E7052" s="32" t="n">
        <v>51</v>
      </c>
      <c r="F7052" s="32" t="inlineStr">
        <is>
          <t>Differs from upstream baseline</t>
        </is>
      </c>
      <c r="G7052" s="32" t="inlineStr">
        <is>
          <t>species_info/gen_*_families.h</t>
        </is>
      </c>
    </row>
    <row r="7053">
      <c r="A7053" s="77" t="inlineStr">
        <is>
          <t>2026-10-05</t>
        </is>
      </c>
      <c r="B7053" s="77" t="inlineStr">
        <is>
          <t>Pokemon Stats</t>
        </is>
      </c>
      <c r="C7053" s="77" t="inlineStr">
        <is>
          <t>Minccino baseDefense</t>
        </is>
      </c>
      <c r="D7053" s="77" t="n">
        <v>40</v>
      </c>
      <c r="E7053" s="77" t="n">
        <v>42</v>
      </c>
      <c r="F7053" s="77" t="inlineStr">
        <is>
          <t>Differs from upstream baseline</t>
        </is>
      </c>
      <c r="G7053" s="77" t="inlineStr">
        <is>
          <t>species_info/gen_*_families.h</t>
        </is>
      </c>
    </row>
    <row r="7054">
      <c r="A7054" s="32" t="inlineStr">
        <is>
          <t>2026-10-05</t>
        </is>
      </c>
      <c r="B7054" s="32" t="inlineStr">
        <is>
          <t>Pokemon Stats</t>
        </is>
      </c>
      <c r="C7054" s="32" t="inlineStr">
        <is>
          <t>Minccino baseSpDefense</t>
        </is>
      </c>
      <c r="D7054" s="32" t="n">
        <v>40</v>
      </c>
      <c r="E7054" s="32" t="n">
        <v>42</v>
      </c>
      <c r="F7054" s="32" t="inlineStr">
        <is>
          <t>Differs from upstream baseline</t>
        </is>
      </c>
      <c r="G7054" s="32" t="inlineStr">
        <is>
          <t>species_info/gen_*_families.h</t>
        </is>
      </c>
    </row>
    <row r="7055">
      <c r="A7055" s="77" t="inlineStr">
        <is>
          <t>2026-10-05</t>
        </is>
      </c>
      <c r="B7055" s="77" t="inlineStr">
        <is>
          <t>Pokemon Stats</t>
        </is>
      </c>
      <c r="C7055" s="77" t="inlineStr">
        <is>
          <t>Mismagius baseSpAttack</t>
        </is>
      </c>
      <c r="D7055" s="77" t="n">
        <v>105</v>
      </c>
      <c r="E7055" s="77" t="n">
        <v>115</v>
      </c>
      <c r="F7055" s="77" t="inlineStr">
        <is>
          <t>Differs from upstream baseline</t>
        </is>
      </c>
      <c r="G7055" s="77" t="inlineStr">
        <is>
          <t>species_info/gen_*_families.h</t>
        </is>
      </c>
    </row>
    <row r="7056">
      <c r="A7056" s="32" t="inlineStr">
        <is>
          <t>2026-10-05</t>
        </is>
      </c>
      <c r="B7056" s="32" t="inlineStr">
        <is>
          <t>Pokemon Stats</t>
        </is>
      </c>
      <c r="C7056" s="32" t="inlineStr">
        <is>
          <t>Moltres baseSpDefense</t>
        </is>
      </c>
      <c r="D7056" s="32" t="n">
        <v>85</v>
      </c>
      <c r="E7056" s="32" t="n">
        <v>105</v>
      </c>
      <c r="F7056" s="32" t="inlineStr">
        <is>
          <t>Differs from upstream baseline</t>
        </is>
      </c>
      <c r="G7056" s="32" t="inlineStr">
        <is>
          <t>species_info/gen_*_families.h</t>
        </is>
      </c>
    </row>
    <row r="7057">
      <c r="A7057" s="77" t="inlineStr">
        <is>
          <t>2026-10-05</t>
        </is>
      </c>
      <c r="B7057" s="77" t="inlineStr">
        <is>
          <t>Abilities</t>
        </is>
      </c>
      <c r="C7057" s="77" t="inlineStr">
        <is>
          <t>Moltres abilities</t>
        </is>
      </c>
      <c r="D7057" s="77" t="inlineStr">
        <is>
          <t>Pressure / Flame Body</t>
        </is>
      </c>
      <c r="E7057" s="77" t="inlineStr">
        <is>
          <t>Pressure / Pressure / Flame Body</t>
        </is>
      </c>
      <c r="F7057" s="77" t="inlineStr">
        <is>
          <t>Differs from upstream baseline</t>
        </is>
      </c>
      <c r="G7057" s="77" t="inlineStr">
        <is>
          <t>species_info/gen_*_families.h</t>
        </is>
      </c>
    </row>
    <row r="7058">
      <c r="A7058" s="32" t="inlineStr">
        <is>
          <t>2026-10-05</t>
        </is>
      </c>
      <c r="B7058" s="32" t="inlineStr">
        <is>
          <t>Abilities</t>
        </is>
      </c>
      <c r="C7058" s="32" t="inlineStr">
        <is>
          <t>Monferno abilities</t>
        </is>
      </c>
      <c r="D7058" s="32" t="inlineStr">
        <is>
          <t>Blaze / Iron Fist</t>
        </is>
      </c>
      <c r="E7058" s="32" t="inlineStr">
        <is>
          <t>Blaze / Blaze / Iron Fist</t>
        </is>
      </c>
      <c r="F7058" s="32" t="inlineStr">
        <is>
          <t>Differs from upstream baseline</t>
        </is>
      </c>
      <c r="G7058" s="32" t="inlineStr">
        <is>
          <t>species_info/gen_*_families.h</t>
        </is>
      </c>
    </row>
    <row r="7059">
      <c r="A7059" s="77" t="inlineStr">
        <is>
          <t>2026-10-05</t>
        </is>
      </c>
      <c r="B7059" s="77" t="inlineStr">
        <is>
          <t>Pokemon Stats</t>
        </is>
      </c>
      <c r="C7059" s="77" t="inlineStr">
        <is>
          <t>Mr. Mime baseHP</t>
        </is>
      </c>
      <c r="D7059" s="77" t="n">
        <v>40</v>
      </c>
      <c r="E7059" s="77" t="n">
        <v>65</v>
      </c>
      <c r="F7059" s="77" t="inlineStr">
        <is>
          <t>Differs from upstream baseline</t>
        </is>
      </c>
      <c r="G7059" s="77" t="inlineStr">
        <is>
          <t>species_info/gen_*_families.h</t>
        </is>
      </c>
    </row>
    <row r="7060">
      <c r="A7060" s="32" t="inlineStr">
        <is>
          <t>2026-10-05</t>
        </is>
      </c>
      <c r="B7060" s="32" t="inlineStr">
        <is>
          <t>Pokemon Stats</t>
        </is>
      </c>
      <c r="C7060" s="32" t="inlineStr">
        <is>
          <t>Mr. Mime baseAttack</t>
        </is>
      </c>
      <c r="D7060" s="32" t="n">
        <v>45</v>
      </c>
      <c r="E7060" s="32" t="n">
        <v>25</v>
      </c>
      <c r="F7060" s="32" t="inlineStr">
        <is>
          <t>Differs from upstream baseline</t>
        </is>
      </c>
      <c r="G7060" s="32" t="inlineStr">
        <is>
          <t>species_info/gen_*_families.h</t>
        </is>
      </c>
    </row>
    <row r="7061">
      <c r="A7061" s="77" t="inlineStr">
        <is>
          <t>2026-10-05</t>
        </is>
      </c>
      <c r="B7061" s="77" t="inlineStr">
        <is>
          <t>Pokemon Stats</t>
        </is>
      </c>
      <c r="C7061" s="77" t="inlineStr">
        <is>
          <t>Mr. Mime baseDefense</t>
        </is>
      </c>
      <c r="D7061" s="77" t="n">
        <v>65</v>
      </c>
      <c r="E7061" s="77" t="n">
        <v>95</v>
      </c>
      <c r="F7061" s="77" t="inlineStr">
        <is>
          <t>Differs from upstream baseline</t>
        </is>
      </c>
      <c r="G7061" s="77" t="inlineStr">
        <is>
          <t>species_info/gen_*_families.h</t>
        </is>
      </c>
    </row>
    <row r="7062">
      <c r="A7062" s="32" t="inlineStr">
        <is>
          <t>2026-10-05</t>
        </is>
      </c>
      <c r="B7062" s="32" t="inlineStr">
        <is>
          <t>Abilities</t>
        </is>
      </c>
      <c r="C7062" s="32" t="inlineStr">
        <is>
          <t>Mr. Mime abilities</t>
        </is>
      </c>
      <c r="D7062" s="32" t="inlineStr">
        <is>
          <t>Soundproof / Filter / Technician</t>
        </is>
      </c>
      <c r="E7062" s="32" t="inlineStr">
        <is>
          <t>Filter / Filter / Technician</t>
        </is>
      </c>
      <c r="F7062" s="32" t="inlineStr">
        <is>
          <t>Differs from upstream baseline</t>
        </is>
      </c>
      <c r="G7062" s="32" t="inlineStr">
        <is>
          <t>species_info/gen_*_families.h</t>
        </is>
      </c>
    </row>
    <row r="7063">
      <c r="A7063" s="77" t="inlineStr">
        <is>
          <t>2026-10-05</t>
        </is>
      </c>
      <c r="B7063" s="77" t="inlineStr">
        <is>
          <t>Pokemon Stats</t>
        </is>
      </c>
      <c r="C7063" s="77" t="inlineStr">
        <is>
          <t>Mudkip baseAttack</t>
        </is>
      </c>
      <c r="D7063" s="77" t="n">
        <v>70</v>
      </c>
      <c r="E7063" s="77" t="n">
        <v>55</v>
      </c>
      <c r="F7063" s="77" t="inlineStr">
        <is>
          <t>Differs from upstream baseline</t>
        </is>
      </c>
      <c r="G7063" s="77" t="inlineStr">
        <is>
          <t>species_info/gen_*_families.h</t>
        </is>
      </c>
    </row>
    <row r="7064">
      <c r="A7064" s="32" t="inlineStr">
        <is>
          <t>2026-10-05</t>
        </is>
      </c>
      <c r="B7064" s="32" t="inlineStr">
        <is>
          <t>Abilities</t>
        </is>
      </c>
      <c r="C7064" s="32" t="inlineStr">
        <is>
          <t>Mudkip abilities</t>
        </is>
      </c>
      <c r="D7064" s="32" t="inlineStr">
        <is>
          <t>Torrent / Damp</t>
        </is>
      </c>
      <c r="E7064" s="32" t="inlineStr">
        <is>
          <t>Huge Power / Huge Power / Damp</t>
        </is>
      </c>
      <c r="F7064" s="32" t="inlineStr">
        <is>
          <t>Differs from upstream baseline</t>
        </is>
      </c>
      <c r="G7064" s="32" t="inlineStr">
        <is>
          <t>species_info/gen_*_families.h</t>
        </is>
      </c>
    </row>
    <row r="7065">
      <c r="A7065" s="77" t="inlineStr">
        <is>
          <t>2026-10-05</t>
        </is>
      </c>
      <c r="B7065" s="77" t="inlineStr">
        <is>
          <t>Abilities</t>
        </is>
      </c>
      <c r="C7065" s="77" t="inlineStr">
        <is>
          <t>Muk abilities</t>
        </is>
      </c>
      <c r="D7065" s="77" t="inlineStr">
        <is>
          <t>Stench / Sticky Hold / Poison Touch</t>
        </is>
      </c>
      <c r="E7065" s="77" t="inlineStr">
        <is>
          <t>Aftermath / Aftermath / Poison Touch</t>
        </is>
      </c>
      <c r="F7065" s="77" t="inlineStr">
        <is>
          <t>Differs from upstream baseline</t>
        </is>
      </c>
      <c r="G7065" s="77" t="inlineStr">
        <is>
          <t>species_info/gen_*_families.h</t>
        </is>
      </c>
    </row>
    <row r="7066">
      <c r="A7066" s="32" t="inlineStr">
        <is>
          <t>2026-10-05</t>
        </is>
      </c>
      <c r="B7066" s="32" t="inlineStr">
        <is>
          <t>Abilities</t>
        </is>
      </c>
      <c r="C7066" s="32" t="inlineStr">
        <is>
          <t>Muk abilities</t>
        </is>
      </c>
      <c r="D7066" s="32" t="inlineStr">
        <is>
          <t>Poison Touch / Gluttony / Power Of Alchemy</t>
        </is>
      </c>
      <c r="E7066" s="32" t="inlineStr">
        <is>
          <t>Aftermath / Aftermath / Power Of Alchemy</t>
        </is>
      </c>
      <c r="F7066" s="32" t="inlineStr">
        <is>
          <t>Differs from upstream baseline</t>
        </is>
      </c>
      <c r="G7066" s="32" t="inlineStr">
        <is>
          <t>species_info/gen_*_families.h</t>
        </is>
      </c>
    </row>
    <row r="7067">
      <c r="A7067" s="77" t="inlineStr">
        <is>
          <t>2026-10-05</t>
        </is>
      </c>
      <c r="B7067" s="77" t="inlineStr">
        <is>
          <t>Abilities</t>
        </is>
      </c>
      <c r="C7067" s="77" t="inlineStr">
        <is>
          <t>Munchlax abilities</t>
        </is>
      </c>
      <c r="D7067" s="77" t="inlineStr">
        <is>
          <t>Pickup / Thick Fat / Gluttony</t>
        </is>
      </c>
      <c r="E7067" s="77" t="inlineStr">
        <is>
          <t>Guts / Gluttony / Gluttony</t>
        </is>
      </c>
      <c r="F7067" s="77" t="inlineStr">
        <is>
          <t>Differs from upstream baseline</t>
        </is>
      </c>
      <c r="G7067" s="77" t="inlineStr">
        <is>
          <t>species_info/gen_*_families.h</t>
        </is>
      </c>
    </row>
    <row r="7068">
      <c r="A7068" s="32" t="inlineStr">
        <is>
          <t>2026-10-05</t>
        </is>
      </c>
      <c r="B7068" s="32" t="inlineStr">
        <is>
          <t>Evolutions</t>
        </is>
      </c>
      <c r="C7068" s="32" t="inlineStr">
        <is>
          <t>Munchlax evolution</t>
        </is>
      </c>
      <c r="D7068" s="32" t="inlineStr">
        <is>
          <t>Friendship -&gt; Snorlax</t>
        </is>
      </c>
      <c r="E7068" s="32" t="inlineStr">
        <is>
          <t>Lv 70 -&gt; Snorlax</t>
        </is>
      </c>
      <c r="F7068" s="32" t="inlineStr">
        <is>
          <t>Differs from upstream baseline</t>
        </is>
      </c>
      <c r="G7068" s="32" t="inlineStr">
        <is>
          <t>species_info/gen_*_families.h</t>
        </is>
      </c>
    </row>
    <row r="7069">
      <c r="A7069" s="77" t="inlineStr">
        <is>
          <t>2026-10-05</t>
        </is>
      </c>
      <c r="B7069" s="77" t="inlineStr">
        <is>
          <t>Pokemon Stats</t>
        </is>
      </c>
      <c r="C7069" s="77" t="inlineStr">
        <is>
          <t>Munna baseAttack</t>
        </is>
      </c>
      <c r="D7069" s="77" t="n">
        <v>25</v>
      </c>
      <c r="E7069" s="77" t="n">
        <v>27</v>
      </c>
      <c r="F7069" s="77" t="inlineStr">
        <is>
          <t>Differs from upstream baseline</t>
        </is>
      </c>
      <c r="G7069" s="77" t="inlineStr">
        <is>
          <t>species_info/gen_*_families.h</t>
        </is>
      </c>
    </row>
    <row r="7070">
      <c r="A7070" s="32" t="inlineStr">
        <is>
          <t>2026-10-05</t>
        </is>
      </c>
      <c r="B7070" s="32" t="inlineStr">
        <is>
          <t>Pokemon Stats</t>
        </is>
      </c>
      <c r="C7070" s="32" t="inlineStr">
        <is>
          <t>Munna baseDefense</t>
        </is>
      </c>
      <c r="D7070" s="32" t="n">
        <v>45</v>
      </c>
      <c r="E7070" s="32" t="n">
        <v>47</v>
      </c>
      <c r="F7070" s="32" t="inlineStr">
        <is>
          <t>Differs from upstream baseline</t>
        </is>
      </c>
      <c r="G7070" s="32" t="inlineStr">
        <is>
          <t>species_info/gen_*_families.h</t>
        </is>
      </c>
    </row>
    <row r="7071">
      <c r="A7071" s="77" t="inlineStr">
        <is>
          <t>2026-10-05</t>
        </is>
      </c>
      <c r="B7071" s="77" t="inlineStr">
        <is>
          <t>Pokemon Stats</t>
        </is>
      </c>
      <c r="C7071" s="77" t="inlineStr">
        <is>
          <t>Munna baseSpeed</t>
        </is>
      </c>
      <c r="D7071" s="77" t="n">
        <v>24</v>
      </c>
      <c r="E7071" s="77" t="n">
        <v>33</v>
      </c>
      <c r="F7071" s="77" t="inlineStr">
        <is>
          <t>Differs from upstream baseline</t>
        </is>
      </c>
      <c r="G7071" s="77" t="inlineStr">
        <is>
          <t>species_info/gen_*_families.h</t>
        </is>
      </c>
    </row>
    <row r="7072">
      <c r="A7072" s="32" t="inlineStr">
        <is>
          <t>2026-10-05</t>
        </is>
      </c>
      <c r="B7072" s="32" t="inlineStr">
        <is>
          <t>Abilities</t>
        </is>
      </c>
      <c r="C7072" s="32" t="inlineStr">
        <is>
          <t>Murkrow abilities</t>
        </is>
      </c>
      <c r="D7072" s="32" t="inlineStr">
        <is>
          <t>Insomnia / Super Luck / Prankster</t>
        </is>
      </c>
      <c r="E7072" s="32" t="inlineStr">
        <is>
          <t>Super Luck / Super Luck / Prankster</t>
        </is>
      </c>
      <c r="F7072" s="32" t="inlineStr">
        <is>
          <t>Differs from upstream baseline</t>
        </is>
      </c>
      <c r="G7072" s="32" t="inlineStr">
        <is>
          <t>species_info/gen_*_families.h</t>
        </is>
      </c>
    </row>
    <row r="7073">
      <c r="A7073" s="77" t="inlineStr">
        <is>
          <t>2026-10-05</t>
        </is>
      </c>
      <c r="B7073" s="77" t="inlineStr">
        <is>
          <t>Pokemon Stats</t>
        </is>
      </c>
      <c r="C7073" s="77" t="inlineStr">
        <is>
          <t>Musharna baseHP</t>
        </is>
      </c>
      <c r="D7073" s="77" t="n">
        <v>116</v>
      </c>
      <c r="E7073" s="77" t="n">
        <v>126</v>
      </c>
      <c r="F7073" s="77" t="inlineStr">
        <is>
          <t>Differs from upstream baseline</t>
        </is>
      </c>
      <c r="G7073" s="77" t="inlineStr">
        <is>
          <t>species_info/gen_*_families.h</t>
        </is>
      </c>
    </row>
    <row r="7074">
      <c r="A7074" s="32" t="inlineStr">
        <is>
          <t>2026-10-05</t>
        </is>
      </c>
      <c r="B7074" s="32" t="inlineStr">
        <is>
          <t>Pokemon Stats</t>
        </is>
      </c>
      <c r="C7074" s="32" t="inlineStr">
        <is>
          <t>Musharna baseAttack</t>
        </is>
      </c>
      <c r="D7074" s="32" t="n">
        <v>55</v>
      </c>
      <c r="E7074" s="32" t="n">
        <v>30</v>
      </c>
      <c r="F7074" s="32" t="inlineStr">
        <is>
          <t>Differs from upstream baseline</t>
        </is>
      </c>
      <c r="G7074" s="32" t="inlineStr">
        <is>
          <t>species_info/gen_*_families.h</t>
        </is>
      </c>
    </row>
    <row r="7075">
      <c r="A7075" s="77" t="inlineStr">
        <is>
          <t>2026-10-05</t>
        </is>
      </c>
      <c r="B7075" s="77" t="inlineStr">
        <is>
          <t>Pokemon Stats</t>
        </is>
      </c>
      <c r="C7075" s="77" t="inlineStr">
        <is>
          <t>Musharna baseDefense</t>
        </is>
      </c>
      <c r="D7075" s="77" t="n">
        <v>85</v>
      </c>
      <c r="E7075" s="77" t="n">
        <v>95</v>
      </c>
      <c r="F7075" s="77" t="inlineStr">
        <is>
          <t>Differs from upstream baseline</t>
        </is>
      </c>
      <c r="G7075" s="77" t="inlineStr">
        <is>
          <t>species_info/gen_*_families.h</t>
        </is>
      </c>
    </row>
    <row r="7076">
      <c r="A7076" s="32" t="inlineStr">
        <is>
          <t>2026-10-05</t>
        </is>
      </c>
      <c r="B7076" s="32" t="inlineStr">
        <is>
          <t>Pokemon Stats</t>
        </is>
      </c>
      <c r="C7076" s="32" t="inlineStr">
        <is>
          <t>Musharna baseSpAttack</t>
        </is>
      </c>
      <c r="D7076" s="32" t="n">
        <v>107</v>
      </c>
      <c r="E7076" s="32" t="n">
        <v>132</v>
      </c>
      <c r="F7076" s="32" t="inlineStr">
        <is>
          <t>Differs from upstream baseline</t>
        </is>
      </c>
      <c r="G7076" s="32" t="inlineStr">
        <is>
          <t>species_info/gen_*_families.h</t>
        </is>
      </c>
    </row>
    <row r="7077">
      <c r="A7077" s="77" t="inlineStr">
        <is>
          <t>2026-10-05</t>
        </is>
      </c>
      <c r="B7077" s="77" t="inlineStr">
        <is>
          <t>Abilities</t>
        </is>
      </c>
      <c r="C7077" s="77" t="inlineStr">
        <is>
          <t>Musharna abilities</t>
        </is>
      </c>
      <c r="D7077" s="77" t="inlineStr">
        <is>
          <t>Forewarn / Synchronize / Telepathy</t>
        </is>
      </c>
      <c r="E7077" s="77" t="inlineStr">
        <is>
          <t>Forewarn / Synchronize / Magic Bounce</t>
        </is>
      </c>
      <c r="F7077" s="77" t="inlineStr">
        <is>
          <t>Differs from upstream baseline</t>
        </is>
      </c>
      <c r="G7077" s="77" t="inlineStr">
        <is>
          <t>species_info/gen_*_families.h</t>
        </is>
      </c>
    </row>
    <row r="7078">
      <c r="A7078" s="32" t="inlineStr">
        <is>
          <t>2026-10-05</t>
        </is>
      </c>
      <c r="B7078" s="32" t="inlineStr">
        <is>
          <t>Abilities</t>
        </is>
      </c>
      <c r="C7078" s="32" t="inlineStr">
        <is>
          <t>Natu abilities</t>
        </is>
      </c>
      <c r="D7078" s="32" t="inlineStr">
        <is>
          <t>Synchronize / Early Bird / Magic Bounce</t>
        </is>
      </c>
      <c r="E7078" s="32" t="inlineStr">
        <is>
          <t>Magic Guard / Magic Guard / Magic Bounce</t>
        </is>
      </c>
      <c r="F7078" s="32" t="inlineStr">
        <is>
          <t>Differs from upstream baseline</t>
        </is>
      </c>
      <c r="G7078" s="32" t="inlineStr">
        <is>
          <t>species_info/gen_*_families.h</t>
        </is>
      </c>
    </row>
    <row r="7079">
      <c r="A7079" s="77" t="inlineStr">
        <is>
          <t>2026-10-05</t>
        </is>
      </c>
      <c r="B7079" s="77" t="inlineStr">
        <is>
          <t>Pokemon Stats</t>
        </is>
      </c>
      <c r="C7079" s="77" t="inlineStr">
        <is>
          <t>Nidoking baseDefense</t>
        </is>
      </c>
      <c r="D7079" s="77" t="n">
        <v>77</v>
      </c>
      <c r="E7079" s="77" t="n">
        <v>87</v>
      </c>
      <c r="F7079" s="77" t="inlineStr">
        <is>
          <t>Differs from upstream baseline</t>
        </is>
      </c>
      <c r="G7079" s="77" t="inlineStr">
        <is>
          <t>species_info/gen_*_families.h</t>
        </is>
      </c>
    </row>
    <row r="7080">
      <c r="A7080" s="32" t="inlineStr">
        <is>
          <t>2026-10-05</t>
        </is>
      </c>
      <c r="B7080" s="32" t="inlineStr">
        <is>
          <t>Pokemon Stats</t>
        </is>
      </c>
      <c r="C7080" s="32" t="inlineStr">
        <is>
          <t>Nidoking baseSpAttack</t>
        </is>
      </c>
      <c r="D7080" s="32" t="n">
        <v>85</v>
      </c>
      <c r="E7080" s="32" t="n">
        <v>95</v>
      </c>
      <c r="F7080" s="32" t="inlineStr">
        <is>
          <t>Differs from upstream baseline</t>
        </is>
      </c>
      <c r="G7080" s="32" t="inlineStr">
        <is>
          <t>species_info/gen_*_families.h</t>
        </is>
      </c>
    </row>
    <row r="7081">
      <c r="A7081" s="77" t="inlineStr">
        <is>
          <t>2026-10-05</t>
        </is>
      </c>
      <c r="B7081" s="77" t="inlineStr">
        <is>
          <t>Pokemon Stats</t>
        </is>
      </c>
      <c r="C7081" s="77" t="inlineStr">
        <is>
          <t>Nidoking baseSpDefense</t>
        </is>
      </c>
      <c r="D7081" s="77" t="n">
        <v>75</v>
      </c>
      <c r="E7081" s="77" t="n">
        <v>85</v>
      </c>
      <c r="F7081" s="77" t="inlineStr">
        <is>
          <t>Differs from upstream baseline</t>
        </is>
      </c>
      <c r="G7081" s="77" t="inlineStr">
        <is>
          <t>species_info/gen_*_families.h</t>
        </is>
      </c>
    </row>
    <row r="7082">
      <c r="A7082" s="32" t="inlineStr">
        <is>
          <t>2026-10-05</t>
        </is>
      </c>
      <c r="B7082" s="32" t="inlineStr">
        <is>
          <t>Abilities</t>
        </is>
      </c>
      <c r="C7082" s="32" t="inlineStr">
        <is>
          <t>Nidoking abilities</t>
        </is>
      </c>
      <c r="D7082" s="32" t="inlineStr">
        <is>
          <t>Poison Point / Rivalry / Sheer Force</t>
        </is>
      </c>
      <c r="E7082" s="32" t="inlineStr">
        <is>
          <t>Mold Breaker / Mold Breaker / Sheer Force</t>
        </is>
      </c>
      <c r="F7082" s="32" t="inlineStr">
        <is>
          <t>Differs from upstream baseline</t>
        </is>
      </c>
      <c r="G7082" s="32" t="inlineStr">
        <is>
          <t>species_info/gen_*_families.h</t>
        </is>
      </c>
    </row>
    <row r="7083">
      <c r="A7083" s="77" t="inlineStr">
        <is>
          <t>2026-10-05</t>
        </is>
      </c>
      <c r="B7083" s="77" t="inlineStr">
        <is>
          <t>Pokemon Stats</t>
        </is>
      </c>
      <c r="C7083" s="77" t="inlineStr">
        <is>
          <t>Nidoqueen baseDefense</t>
        </is>
      </c>
      <c r="D7083" s="77" t="n">
        <v>87</v>
      </c>
      <c r="E7083" s="77" t="n">
        <v>97</v>
      </c>
      <c r="F7083" s="77" t="inlineStr">
        <is>
          <t>Differs from upstream baseline</t>
        </is>
      </c>
      <c r="G7083" s="77" t="inlineStr">
        <is>
          <t>species_info/gen_*_families.h</t>
        </is>
      </c>
    </row>
    <row r="7084">
      <c r="A7084" s="32" t="inlineStr">
        <is>
          <t>2026-10-05</t>
        </is>
      </c>
      <c r="B7084" s="32" t="inlineStr">
        <is>
          <t>Pokemon Stats</t>
        </is>
      </c>
      <c r="C7084" s="32" t="inlineStr">
        <is>
          <t>Nidoqueen baseSpAttack</t>
        </is>
      </c>
      <c r="D7084" s="32" t="n">
        <v>75</v>
      </c>
      <c r="E7084" s="32" t="n">
        <v>85</v>
      </c>
      <c r="F7084" s="32" t="inlineStr">
        <is>
          <t>Differs from upstream baseline</t>
        </is>
      </c>
      <c r="G7084" s="32" t="inlineStr">
        <is>
          <t>species_info/gen_*_families.h</t>
        </is>
      </c>
    </row>
    <row r="7085">
      <c r="A7085" s="77" t="inlineStr">
        <is>
          <t>2026-10-05</t>
        </is>
      </c>
      <c r="B7085" s="77" t="inlineStr">
        <is>
          <t>Pokemon Stats</t>
        </is>
      </c>
      <c r="C7085" s="77" t="inlineStr">
        <is>
          <t>Nidoqueen baseSpDefense</t>
        </is>
      </c>
      <c r="D7085" s="77" t="n">
        <v>85</v>
      </c>
      <c r="E7085" s="77" t="n">
        <v>95</v>
      </c>
      <c r="F7085" s="77" t="inlineStr">
        <is>
          <t>Differs from upstream baseline</t>
        </is>
      </c>
      <c r="G7085" s="77" t="inlineStr">
        <is>
          <t>species_info/gen_*_families.h</t>
        </is>
      </c>
    </row>
    <row r="7086">
      <c r="A7086" s="32" t="inlineStr">
        <is>
          <t>2026-10-05</t>
        </is>
      </c>
      <c r="B7086" s="32" t="inlineStr">
        <is>
          <t>Abilities</t>
        </is>
      </c>
      <c r="C7086" s="32" t="inlineStr">
        <is>
          <t>Nidoqueen abilities</t>
        </is>
      </c>
      <c r="D7086" s="32" t="inlineStr">
        <is>
          <t>Poison Point / Rivalry / Sheer Force</t>
        </is>
      </c>
      <c r="E7086" s="32" t="inlineStr">
        <is>
          <t>Battle Armor / Battle Armor / Sheer Force</t>
        </is>
      </c>
      <c r="F7086" s="32" t="inlineStr">
        <is>
          <t>Differs from upstream baseline</t>
        </is>
      </c>
      <c r="G7086" s="32" t="inlineStr">
        <is>
          <t>species_info/gen_*_families.h</t>
        </is>
      </c>
    </row>
    <row r="7087">
      <c r="A7087" s="77" t="inlineStr">
        <is>
          <t>2026-10-05</t>
        </is>
      </c>
      <c r="B7087" s="77" t="inlineStr">
        <is>
          <t>Pokemon Stats</t>
        </is>
      </c>
      <c r="C7087" s="77" t="inlineStr">
        <is>
          <t>Ninetales baseHP</t>
        </is>
      </c>
      <c r="D7087" s="77" t="n">
        <v>73</v>
      </c>
      <c r="E7087" s="77" t="n">
        <v>79</v>
      </c>
      <c r="F7087" s="77" t="inlineStr">
        <is>
          <t>Differs from upstream baseline</t>
        </is>
      </c>
      <c r="G7087" s="77" t="inlineStr">
        <is>
          <t>species_info/gen_*_families.h</t>
        </is>
      </c>
    </row>
    <row r="7088">
      <c r="A7088" s="32" t="inlineStr">
        <is>
          <t>2026-10-05</t>
        </is>
      </c>
      <c r="B7088" s="32" t="inlineStr">
        <is>
          <t>Pokemon Stats</t>
        </is>
      </c>
      <c r="C7088" s="32" t="inlineStr">
        <is>
          <t>Ninetales baseAttack</t>
        </is>
      </c>
      <c r="D7088" s="32" t="n">
        <v>76</v>
      </c>
      <c r="E7088" s="32" t="n">
        <v>89</v>
      </c>
      <c r="F7088" s="32" t="inlineStr">
        <is>
          <t>Differs from upstream baseline</t>
        </is>
      </c>
      <c r="G7088" s="32" t="inlineStr">
        <is>
          <t>species_info/gen_*_families.h</t>
        </is>
      </c>
    </row>
    <row r="7089">
      <c r="A7089" s="77" t="inlineStr">
        <is>
          <t>2026-10-05</t>
        </is>
      </c>
      <c r="B7089" s="77" t="inlineStr">
        <is>
          <t>Pokemon Stats</t>
        </is>
      </c>
      <c r="C7089" s="77" t="inlineStr">
        <is>
          <t>Ninetales baseDefense</t>
        </is>
      </c>
      <c r="D7089" s="77" t="n">
        <v>75</v>
      </c>
      <c r="E7089" s="77" t="n">
        <v>79</v>
      </c>
      <c r="F7089" s="77" t="inlineStr">
        <is>
          <t>Differs from upstream baseline</t>
        </is>
      </c>
      <c r="G7089" s="77" t="inlineStr">
        <is>
          <t>species_info/gen_*_families.h</t>
        </is>
      </c>
    </row>
    <row r="7090">
      <c r="A7090" s="32" t="inlineStr">
        <is>
          <t>2026-10-05</t>
        </is>
      </c>
      <c r="B7090" s="32" t="inlineStr">
        <is>
          <t>Pokemon Stats</t>
        </is>
      </c>
      <c r="C7090" s="32" t="inlineStr">
        <is>
          <t>Ninetales baseSpAttack</t>
        </is>
      </c>
      <c r="D7090" s="32" t="n">
        <v>81</v>
      </c>
      <c r="E7090" s="32" t="n">
        <v>109</v>
      </c>
      <c r="F7090" s="32" t="inlineStr">
        <is>
          <t>Differs from upstream baseline</t>
        </is>
      </c>
      <c r="G7090" s="32" t="inlineStr">
        <is>
          <t>species_info/gen_*_families.h</t>
        </is>
      </c>
    </row>
    <row r="7091">
      <c r="A7091" s="77" t="inlineStr">
        <is>
          <t>2026-10-05</t>
        </is>
      </c>
      <c r="B7091" s="77" t="inlineStr">
        <is>
          <t>Pokemon Stats</t>
        </is>
      </c>
      <c r="C7091" s="77" t="inlineStr">
        <is>
          <t>Ninetales baseSpDefense</t>
        </is>
      </c>
      <c r="D7091" s="77" t="n">
        <v>100</v>
      </c>
      <c r="E7091" s="77" t="n">
        <v>99</v>
      </c>
      <c r="F7091" s="77" t="inlineStr">
        <is>
          <t>Differs from upstream baseline</t>
        </is>
      </c>
      <c r="G7091" s="77" t="inlineStr">
        <is>
          <t>species_info/gen_*_families.h</t>
        </is>
      </c>
    </row>
    <row r="7092">
      <c r="A7092" s="32" t="inlineStr">
        <is>
          <t>2026-10-05</t>
        </is>
      </c>
      <c r="B7092" s="32" t="inlineStr">
        <is>
          <t>Abilities</t>
        </is>
      </c>
      <c r="C7092" s="32" t="inlineStr">
        <is>
          <t>Ninetales abilities</t>
        </is>
      </c>
      <c r="D7092" s="32" t="inlineStr">
        <is>
          <t>Flash Fire / Drought</t>
        </is>
      </c>
      <c r="E7092" s="32" t="inlineStr">
        <is>
          <t>Magic Guard / Magic Bounce</t>
        </is>
      </c>
      <c r="F7092" s="32" t="inlineStr">
        <is>
          <t>Differs from upstream baseline</t>
        </is>
      </c>
      <c r="G7092" s="32" t="inlineStr">
        <is>
          <t>species_info/gen_*_families.h</t>
        </is>
      </c>
    </row>
    <row r="7093">
      <c r="A7093" s="77" t="inlineStr">
        <is>
          <t>2026-10-05</t>
        </is>
      </c>
      <c r="B7093" s="77" t="inlineStr">
        <is>
          <t>Abilities</t>
        </is>
      </c>
      <c r="C7093" s="77" t="inlineStr">
        <is>
          <t>Ninetales abilities</t>
        </is>
      </c>
      <c r="D7093" s="77" t="inlineStr">
        <is>
          <t>Snow Cloak / Snow Warning</t>
        </is>
      </c>
      <c r="E7093" s="77" t="inlineStr">
        <is>
          <t>Snow Cloak / Cursed Body</t>
        </is>
      </c>
      <c r="F7093" s="77" t="inlineStr">
        <is>
          <t>Differs from upstream baseline</t>
        </is>
      </c>
      <c r="G7093" s="77" t="inlineStr">
        <is>
          <t>species_info/gen_*_families.h</t>
        </is>
      </c>
    </row>
    <row r="7094">
      <c r="A7094" s="32" t="inlineStr">
        <is>
          <t>2026-10-05</t>
        </is>
      </c>
      <c r="B7094" s="32" t="inlineStr">
        <is>
          <t>Pokemon Stats</t>
        </is>
      </c>
      <c r="C7094" s="32" t="inlineStr">
        <is>
          <t>Ninjask baseAttack</t>
        </is>
      </c>
      <c r="D7094" s="32" t="n">
        <v>90</v>
      </c>
      <c r="E7094" s="32" t="n">
        <v>100</v>
      </c>
      <c r="F7094" s="32" t="inlineStr">
        <is>
          <t>Differs from upstream baseline</t>
        </is>
      </c>
      <c r="G7094" s="32" t="inlineStr">
        <is>
          <t>species_info/gen_*_families.h</t>
        </is>
      </c>
    </row>
    <row r="7095">
      <c r="A7095" s="77" t="inlineStr">
        <is>
          <t>2026-10-05</t>
        </is>
      </c>
      <c r="B7095" s="77" t="inlineStr">
        <is>
          <t>Pokemon Stats</t>
        </is>
      </c>
      <c r="C7095" s="77" t="inlineStr">
        <is>
          <t>Noctowl baseAttack</t>
        </is>
      </c>
      <c r="D7095" s="77" t="n">
        <v>50</v>
      </c>
      <c r="E7095" s="77" t="n">
        <v>86</v>
      </c>
      <c r="F7095" s="77" t="inlineStr">
        <is>
          <t>Differs from upstream baseline</t>
        </is>
      </c>
      <c r="G7095" s="77" t="inlineStr">
        <is>
          <t>species_info/gen_*_families.h</t>
        </is>
      </c>
    </row>
    <row r="7096">
      <c r="A7096" s="32" t="inlineStr">
        <is>
          <t>2026-10-05</t>
        </is>
      </c>
      <c r="B7096" s="32" t="inlineStr">
        <is>
          <t>Abilities</t>
        </is>
      </c>
      <c r="C7096" s="32" t="inlineStr">
        <is>
          <t>Noctowl abilities</t>
        </is>
      </c>
      <c r="D7096" s="32" t="inlineStr">
        <is>
          <t>Insomnia / Keen Eye / Tinted Lens</t>
        </is>
      </c>
      <c r="E7096" s="32" t="inlineStr">
        <is>
          <t>Tinted Lens / Tinted Lens / Tinted Lens</t>
        </is>
      </c>
      <c r="F7096" s="32" t="inlineStr">
        <is>
          <t>Differs from upstream baseline</t>
        </is>
      </c>
      <c r="G7096" s="32" t="inlineStr">
        <is>
          <t>species_info/gen_*_families.h</t>
        </is>
      </c>
    </row>
    <row r="7097">
      <c r="A7097" s="77" t="inlineStr">
        <is>
          <t>2026-10-05</t>
        </is>
      </c>
      <c r="B7097" s="77" t="inlineStr">
        <is>
          <t>Pokemon Stats</t>
        </is>
      </c>
      <c r="C7097" s="77" t="inlineStr">
        <is>
          <t>Noibat baseHP</t>
        </is>
      </c>
      <c r="D7097" s="77" t="n">
        <v>40</v>
      </c>
      <c r="E7097" s="77" t="n">
        <v>55</v>
      </c>
      <c r="F7097" s="77" t="inlineStr">
        <is>
          <t>Differs from upstream baseline</t>
        </is>
      </c>
      <c r="G7097" s="77" t="inlineStr">
        <is>
          <t>species_info/gen_*_families.h</t>
        </is>
      </c>
    </row>
    <row r="7098">
      <c r="A7098" s="32" t="inlineStr">
        <is>
          <t>2026-10-05</t>
        </is>
      </c>
      <c r="B7098" s="32" t="inlineStr">
        <is>
          <t>Pokemon Stats</t>
        </is>
      </c>
      <c r="C7098" s="32" t="inlineStr">
        <is>
          <t>Noibat baseAttack</t>
        </is>
      </c>
      <c r="D7098" s="32" t="n">
        <v>30</v>
      </c>
      <c r="E7098" s="32" t="n">
        <v>39</v>
      </c>
      <c r="F7098" s="32" t="inlineStr">
        <is>
          <t>Differs from upstream baseline</t>
        </is>
      </c>
      <c r="G7098" s="32" t="inlineStr">
        <is>
          <t>species_info/gen_*_families.h</t>
        </is>
      </c>
    </row>
    <row r="7099">
      <c r="A7099" s="77" t="inlineStr">
        <is>
          <t>2026-10-05</t>
        </is>
      </c>
      <c r="B7099" s="77" t="inlineStr">
        <is>
          <t>Pokemon Stats</t>
        </is>
      </c>
      <c r="C7099" s="77" t="inlineStr">
        <is>
          <t>Noibat baseDefense</t>
        </is>
      </c>
      <c r="D7099" s="77" t="n">
        <v>35</v>
      </c>
      <c r="E7099" s="77" t="n">
        <v>57</v>
      </c>
      <c r="F7099" s="77" t="inlineStr">
        <is>
          <t>Differs from upstream baseline</t>
        </is>
      </c>
      <c r="G7099" s="77" t="inlineStr">
        <is>
          <t>species_info/gen_*_families.h</t>
        </is>
      </c>
    </row>
    <row r="7100">
      <c r="A7100" s="32" t="inlineStr">
        <is>
          <t>2026-10-05</t>
        </is>
      </c>
      <c r="B7100" s="32" t="inlineStr">
        <is>
          <t>Pokemon Stats</t>
        </is>
      </c>
      <c r="C7100" s="32" t="inlineStr">
        <is>
          <t>Noibat baseSpDefense</t>
        </is>
      </c>
      <c r="D7100" s="32" t="n">
        <v>40</v>
      </c>
      <c r="E7100" s="32" t="n">
        <v>54</v>
      </c>
      <c r="F7100" s="32" t="inlineStr">
        <is>
          <t>Differs from upstream baseline</t>
        </is>
      </c>
      <c r="G7100" s="32" t="inlineStr">
        <is>
          <t>species_info/gen_*_families.h</t>
        </is>
      </c>
    </row>
    <row r="7101">
      <c r="A7101" s="77" t="inlineStr">
        <is>
          <t>2026-10-05</t>
        </is>
      </c>
      <c r="B7101" s="77" t="inlineStr">
        <is>
          <t>Evolutions</t>
        </is>
      </c>
      <c r="C7101" s="77" t="inlineStr">
        <is>
          <t>Noibat evolution</t>
        </is>
      </c>
      <c r="D7101" s="77" t="inlineStr">
        <is>
          <t>Lv 48 -&gt; Noivern</t>
        </is>
      </c>
      <c r="E7101" s="77" t="inlineStr">
        <is>
          <t>Lv 40 -&gt; Noivern</t>
        </is>
      </c>
      <c r="F7101" s="77" t="inlineStr">
        <is>
          <t>Differs from upstream baseline</t>
        </is>
      </c>
      <c r="G7101" s="77" t="inlineStr">
        <is>
          <t>species_info/gen_*_families.h</t>
        </is>
      </c>
    </row>
    <row r="7102">
      <c r="A7102" s="32" t="inlineStr">
        <is>
          <t>2026-10-05</t>
        </is>
      </c>
      <c r="B7102" s="32" t="inlineStr">
        <is>
          <t>Pokemon Stats</t>
        </is>
      </c>
      <c r="C7102" s="32" t="inlineStr">
        <is>
          <t>Noivern baseSpAttack</t>
        </is>
      </c>
      <c r="D7102" s="32" t="n">
        <v>97</v>
      </c>
      <c r="E7102" s="32" t="n">
        <v>107</v>
      </c>
      <c r="F7102" s="32" t="inlineStr">
        <is>
          <t>Differs from upstream baseline</t>
        </is>
      </c>
      <c r="G7102" s="32" t="inlineStr">
        <is>
          <t>species_info/gen_*_families.h</t>
        </is>
      </c>
    </row>
    <row r="7103">
      <c r="A7103" s="77" t="inlineStr">
        <is>
          <t>2026-10-05</t>
        </is>
      </c>
      <c r="B7103" s="77" t="inlineStr">
        <is>
          <t>Abilities</t>
        </is>
      </c>
      <c r="C7103" s="77" t="inlineStr">
        <is>
          <t>Nosepass abilities</t>
        </is>
      </c>
      <c r="D7103" s="77" t="inlineStr">
        <is>
          <t>Sturdy / Magnet Pull / Sand Force</t>
        </is>
      </c>
      <c r="E7103" s="77" t="inlineStr">
        <is>
          <t>Solid Rock / Solid Rock / Sand Force</t>
        </is>
      </c>
      <c r="F7103" s="77" t="inlineStr">
        <is>
          <t>Differs from upstream baseline</t>
        </is>
      </c>
      <c r="G7103" s="77" t="inlineStr">
        <is>
          <t>species_info/gen_*_families.h</t>
        </is>
      </c>
    </row>
    <row r="7104">
      <c r="A7104" s="32" t="inlineStr">
        <is>
          <t>2026-10-05</t>
        </is>
      </c>
      <c r="B7104" s="32" t="inlineStr">
        <is>
          <t>Abilities</t>
        </is>
      </c>
      <c r="C7104" s="32" t="inlineStr">
        <is>
          <t>Nuzleaf abilities</t>
        </is>
      </c>
      <c r="D7104" s="32" t="inlineStr">
        <is>
          <t>Chlorophyll / Early Bird / Pickpocket</t>
        </is>
      </c>
      <c r="E7104" s="32" t="inlineStr">
        <is>
          <t>Chlorophyll / Chlorophyll / Pickpocket</t>
        </is>
      </c>
      <c r="F7104" s="32" t="inlineStr">
        <is>
          <t>Differs from upstream baseline</t>
        </is>
      </c>
      <c r="G7104" s="32" t="inlineStr">
        <is>
          <t>species_info/gen_*_families.h</t>
        </is>
      </c>
    </row>
    <row r="7105">
      <c r="A7105" s="77" t="inlineStr">
        <is>
          <t>2026-10-05</t>
        </is>
      </c>
      <c r="B7105" s="77" t="inlineStr">
        <is>
          <t>Pokemon Stats</t>
        </is>
      </c>
      <c r="C7105" s="77" t="inlineStr">
        <is>
          <t>Octillery baseHP</t>
        </is>
      </c>
      <c r="D7105" s="77" t="n">
        <v>75</v>
      </c>
      <c r="E7105" s="77" t="n">
        <v>84</v>
      </c>
      <c r="F7105" s="77" t="inlineStr">
        <is>
          <t>Differs from upstream baseline</t>
        </is>
      </c>
      <c r="G7105" s="77" t="inlineStr">
        <is>
          <t>species_info/gen_*_families.h</t>
        </is>
      </c>
    </row>
    <row r="7106">
      <c r="A7106" s="32" t="inlineStr">
        <is>
          <t>2026-10-05</t>
        </is>
      </c>
      <c r="B7106" s="32" t="inlineStr">
        <is>
          <t>Pokemon Stats</t>
        </is>
      </c>
      <c r="C7106" s="32" t="inlineStr">
        <is>
          <t>Octillery baseAttack</t>
        </is>
      </c>
      <c r="D7106" s="32" t="n">
        <v>105</v>
      </c>
      <c r="E7106" s="32" t="n">
        <v>108</v>
      </c>
      <c r="F7106" s="32" t="inlineStr">
        <is>
          <t>Differs from upstream baseline</t>
        </is>
      </c>
      <c r="G7106" s="32" t="inlineStr">
        <is>
          <t>species_info/gen_*_families.h</t>
        </is>
      </c>
    </row>
    <row r="7107">
      <c r="A7107" s="77" t="inlineStr">
        <is>
          <t>2026-10-05</t>
        </is>
      </c>
      <c r="B7107" s="77" t="inlineStr">
        <is>
          <t>Pokemon Stats</t>
        </is>
      </c>
      <c r="C7107" s="77" t="inlineStr">
        <is>
          <t>Octillery baseDefense</t>
        </is>
      </c>
      <c r="D7107" s="77" t="n">
        <v>75</v>
      </c>
      <c r="E7107" s="77" t="n">
        <v>88</v>
      </c>
      <c r="F7107" s="77" t="inlineStr">
        <is>
          <t>Differs from upstream baseline</t>
        </is>
      </c>
      <c r="G7107" s="77" t="inlineStr">
        <is>
          <t>species_info/gen_*_families.h</t>
        </is>
      </c>
    </row>
    <row r="7108">
      <c r="A7108" s="32" t="inlineStr">
        <is>
          <t>2026-10-05</t>
        </is>
      </c>
      <c r="B7108" s="32" t="inlineStr">
        <is>
          <t>Pokemon Stats</t>
        </is>
      </c>
      <c r="C7108" s="32" t="inlineStr">
        <is>
          <t>Octillery baseSpAttack</t>
        </is>
      </c>
      <c r="D7108" s="32" t="n">
        <v>105</v>
      </c>
      <c r="E7108" s="32" t="n">
        <v>108</v>
      </c>
      <c r="F7108" s="32" t="inlineStr">
        <is>
          <t>Differs from upstream baseline</t>
        </is>
      </c>
      <c r="G7108" s="32" t="inlineStr">
        <is>
          <t>species_info/gen_*_families.h</t>
        </is>
      </c>
    </row>
    <row r="7109">
      <c r="A7109" s="77" t="inlineStr">
        <is>
          <t>2026-10-05</t>
        </is>
      </c>
      <c r="B7109" s="77" t="inlineStr">
        <is>
          <t>Pokemon Stats</t>
        </is>
      </c>
      <c r="C7109" s="77" t="inlineStr">
        <is>
          <t>Octillery baseSpDefense</t>
        </is>
      </c>
      <c r="D7109" s="77" t="n">
        <v>75</v>
      </c>
      <c r="E7109" s="77" t="n">
        <v>88</v>
      </c>
      <c r="F7109" s="77" t="inlineStr">
        <is>
          <t>Differs from upstream baseline</t>
        </is>
      </c>
      <c r="G7109" s="77" t="inlineStr">
        <is>
          <t>species_info/gen_*_families.h</t>
        </is>
      </c>
    </row>
    <row r="7110">
      <c r="A7110" s="32" t="inlineStr">
        <is>
          <t>2026-10-05</t>
        </is>
      </c>
      <c r="B7110" s="32" t="inlineStr">
        <is>
          <t>Pokemon Stats</t>
        </is>
      </c>
      <c r="C7110" s="32" t="inlineStr">
        <is>
          <t>Octillery baseSpeed</t>
        </is>
      </c>
      <c r="D7110" s="32" t="n">
        <v>45</v>
      </c>
      <c r="E7110" s="32" t="n">
        <v>48</v>
      </c>
      <c r="F7110" s="32" t="inlineStr">
        <is>
          <t>Differs from upstream baseline</t>
        </is>
      </c>
      <c r="G7110" s="32" t="inlineStr">
        <is>
          <t>species_info/gen_*_families.h</t>
        </is>
      </c>
    </row>
    <row r="7111">
      <c r="A7111" s="77" t="inlineStr">
        <is>
          <t>2026-10-05</t>
        </is>
      </c>
      <c r="B7111" s="77" t="inlineStr">
        <is>
          <t>Abilities</t>
        </is>
      </c>
      <c r="C7111" s="77" t="inlineStr">
        <is>
          <t>Octillery abilities</t>
        </is>
      </c>
      <c r="D7111" s="77" t="inlineStr">
        <is>
          <t>Suction Cups / Sniper / Moody</t>
        </is>
      </c>
      <c r="E7111" s="77" t="inlineStr">
        <is>
          <t>Rock Head / Rock Head / Moody</t>
        </is>
      </c>
      <c r="F7111" s="77" t="inlineStr">
        <is>
          <t>Differs from upstream baseline</t>
        </is>
      </c>
      <c r="G7111" s="77" t="inlineStr">
        <is>
          <t>species_info/gen_*_families.h</t>
        </is>
      </c>
    </row>
    <row r="7112">
      <c r="A7112" s="32" t="inlineStr">
        <is>
          <t>2026-10-05</t>
        </is>
      </c>
      <c r="B7112" s="32" t="inlineStr">
        <is>
          <t>Pokemon Stats</t>
        </is>
      </c>
      <c r="C7112" s="32" t="inlineStr">
        <is>
          <t>Onix baseHP</t>
        </is>
      </c>
      <c r="D7112" s="32" t="n">
        <v>35</v>
      </c>
      <c r="E7112" s="32" t="n">
        <v>55</v>
      </c>
      <c r="F7112" s="32" t="inlineStr">
        <is>
          <t>Differs from upstream baseline</t>
        </is>
      </c>
      <c r="G7112" s="32" t="inlineStr">
        <is>
          <t>species_info/gen_*_families.h</t>
        </is>
      </c>
    </row>
    <row r="7113">
      <c r="A7113" s="77" t="inlineStr">
        <is>
          <t>2026-10-05</t>
        </is>
      </c>
      <c r="B7113" s="77" t="inlineStr">
        <is>
          <t>Pokemon Stats</t>
        </is>
      </c>
      <c r="C7113" s="77" t="inlineStr">
        <is>
          <t>Onix baseAttack</t>
        </is>
      </c>
      <c r="D7113" s="77" t="n">
        <v>45</v>
      </c>
      <c r="E7113" s="77" t="n">
        <v>80</v>
      </c>
      <c r="F7113" s="77" t="inlineStr">
        <is>
          <t>Differs from upstream baseline</t>
        </is>
      </c>
      <c r="G7113" s="77" t="inlineStr">
        <is>
          <t>species_info/gen_*_families.h</t>
        </is>
      </c>
    </row>
    <row r="7114">
      <c r="A7114" s="32" t="inlineStr">
        <is>
          <t>2026-10-05</t>
        </is>
      </c>
      <c r="B7114" s="32" t="inlineStr">
        <is>
          <t>Pokemon Stats</t>
        </is>
      </c>
      <c r="C7114" s="32" t="inlineStr">
        <is>
          <t>Onix baseSpAttack</t>
        </is>
      </c>
      <c r="D7114" s="32" t="n">
        <v>30</v>
      </c>
      <c r="E7114" s="32" t="n">
        <v>10</v>
      </c>
      <c r="F7114" s="32" t="inlineStr">
        <is>
          <t>Differs from upstream baseline</t>
        </is>
      </c>
      <c r="G7114" s="32" t="inlineStr">
        <is>
          <t>species_info/gen_*_families.h</t>
        </is>
      </c>
    </row>
    <row r="7115">
      <c r="A7115" s="77" t="inlineStr">
        <is>
          <t>2026-10-05</t>
        </is>
      </c>
      <c r="B7115" s="77" t="inlineStr">
        <is>
          <t>Pokemon Stats</t>
        </is>
      </c>
      <c r="C7115" s="77" t="inlineStr">
        <is>
          <t>Onix baseSpDefense</t>
        </is>
      </c>
      <c r="D7115" s="77" t="n">
        <v>45</v>
      </c>
      <c r="E7115" s="77" t="n">
        <v>55</v>
      </c>
      <c r="F7115" s="77" t="inlineStr">
        <is>
          <t>Differs from upstream baseline</t>
        </is>
      </c>
      <c r="G7115" s="77" t="inlineStr">
        <is>
          <t>species_info/gen_*_families.h</t>
        </is>
      </c>
    </row>
    <row r="7116">
      <c r="A7116" s="32" t="inlineStr">
        <is>
          <t>2026-10-05</t>
        </is>
      </c>
      <c r="B7116" s="32" t="inlineStr">
        <is>
          <t>Abilities</t>
        </is>
      </c>
      <c r="C7116" s="32" t="inlineStr">
        <is>
          <t>Onix abilities</t>
        </is>
      </c>
      <c r="D7116" s="32" t="inlineStr">
        <is>
          <t>Rock Head / Sturdy / Weak Armor</t>
        </is>
      </c>
      <c r="E7116" s="32" t="inlineStr">
        <is>
          <t>Rock Head / Rock Head / Weak Armor</t>
        </is>
      </c>
      <c r="F7116" s="32" t="inlineStr">
        <is>
          <t>Differs from upstream baseline</t>
        </is>
      </c>
      <c r="G7116" s="32" t="inlineStr">
        <is>
          <t>species_info/gen_*_families.h</t>
        </is>
      </c>
    </row>
    <row r="7117">
      <c r="A7117" s="77" t="inlineStr">
        <is>
          <t>2026-10-05</t>
        </is>
      </c>
      <c r="B7117" s="77" t="inlineStr">
        <is>
          <t>Pokemon Stats</t>
        </is>
      </c>
      <c r="C7117" s="77" t="inlineStr">
        <is>
          <t>Overqwil baseAttack</t>
        </is>
      </c>
      <c r="D7117" s="77" t="n">
        <v>115</v>
      </c>
      <c r="E7117" s="77" t="n">
        <v>134</v>
      </c>
      <c r="F7117" s="77" t="inlineStr">
        <is>
          <t>Differs from upstream baseline</t>
        </is>
      </c>
      <c r="G7117" s="77" t="inlineStr">
        <is>
          <t>species_info/gen_*_families.h</t>
        </is>
      </c>
    </row>
    <row r="7118">
      <c r="A7118" s="32" t="inlineStr">
        <is>
          <t>2026-10-05</t>
        </is>
      </c>
      <c r="B7118" s="32" t="inlineStr">
        <is>
          <t>Pokemon Stats</t>
        </is>
      </c>
      <c r="C7118" s="32" t="inlineStr">
        <is>
          <t>Overqwil baseSpAttack</t>
        </is>
      </c>
      <c r="D7118" s="32" t="n">
        <v>65</v>
      </c>
      <c r="E7118" s="32" t="n">
        <v>30</v>
      </c>
      <c r="F7118" s="32" t="inlineStr">
        <is>
          <t>Differs from upstream baseline</t>
        </is>
      </c>
      <c r="G7118" s="32" t="inlineStr">
        <is>
          <t>species_info/gen_*_families.h</t>
        </is>
      </c>
    </row>
    <row r="7119">
      <c r="A7119" s="77" t="inlineStr">
        <is>
          <t>2026-10-05</t>
        </is>
      </c>
      <c r="B7119" s="77" t="inlineStr">
        <is>
          <t>Pokemon Stats</t>
        </is>
      </c>
      <c r="C7119" s="77" t="inlineStr">
        <is>
          <t>Overqwil baseSpeed</t>
        </is>
      </c>
      <c r="D7119" s="77" t="n">
        <v>85</v>
      </c>
      <c r="E7119" s="77" t="n">
        <v>101</v>
      </c>
      <c r="F7119" s="77" t="inlineStr">
        <is>
          <t>Differs from upstream baseline</t>
        </is>
      </c>
      <c r="G7119" s="77" t="inlineStr">
        <is>
          <t>species_info/gen_*_families.h</t>
        </is>
      </c>
    </row>
    <row r="7120">
      <c r="A7120" s="32" t="inlineStr">
        <is>
          <t>2026-10-05</t>
        </is>
      </c>
      <c r="B7120" s="32" t="inlineStr">
        <is>
          <t>Pokemon Stats</t>
        </is>
      </c>
      <c r="C7120" s="32" t="inlineStr">
        <is>
          <t>Pachirisu baseAttack</t>
        </is>
      </c>
      <c r="D7120" s="32" t="n">
        <v>45</v>
      </c>
      <c r="E7120" s="32" t="n">
        <v>65</v>
      </c>
      <c r="F7120" s="32" t="inlineStr">
        <is>
          <t>Differs from upstream baseline</t>
        </is>
      </c>
      <c r="G7120" s="32" t="inlineStr">
        <is>
          <t>species_info/gen_*_families.h</t>
        </is>
      </c>
    </row>
    <row r="7121">
      <c r="A7121" s="77" t="inlineStr">
        <is>
          <t>2026-10-05</t>
        </is>
      </c>
      <c r="B7121" s="77" t="inlineStr">
        <is>
          <t>Pokemon Stats</t>
        </is>
      </c>
      <c r="C7121" s="77" t="inlineStr">
        <is>
          <t>Pachirisu baseSpAttack</t>
        </is>
      </c>
      <c r="D7121" s="77" t="n">
        <v>45</v>
      </c>
      <c r="E7121" s="77" t="n">
        <v>65</v>
      </c>
      <c r="F7121" s="77" t="inlineStr">
        <is>
          <t>Differs from upstream baseline</t>
        </is>
      </c>
      <c r="G7121" s="77" t="inlineStr">
        <is>
          <t>species_info/gen_*_families.h</t>
        </is>
      </c>
    </row>
    <row r="7122">
      <c r="A7122" s="32" t="inlineStr">
        <is>
          <t>2026-10-05</t>
        </is>
      </c>
      <c r="B7122" s="32" t="inlineStr">
        <is>
          <t>Abilities</t>
        </is>
      </c>
      <c r="C7122" s="32" t="inlineStr">
        <is>
          <t>Pachirisu abilities</t>
        </is>
      </c>
      <c r="D7122" s="32" t="inlineStr">
        <is>
          <t>Run Away / Pickup / Volt Absorb</t>
        </is>
      </c>
      <c r="E7122" s="32" t="inlineStr">
        <is>
          <t>Adaptability / Adaptability / Volt Absorb</t>
        </is>
      </c>
      <c r="F7122" s="32" t="inlineStr">
        <is>
          <t>Differs from upstream baseline</t>
        </is>
      </c>
      <c r="G7122" s="32" t="inlineStr">
        <is>
          <t>species_info/gen_*_families.h</t>
        </is>
      </c>
    </row>
    <row r="7123">
      <c r="A7123" s="77" t="inlineStr">
        <is>
          <t>2026-10-05</t>
        </is>
      </c>
      <c r="B7123" s="77" t="inlineStr">
        <is>
          <t>Pokemon Stats</t>
        </is>
      </c>
      <c r="C7123" s="77" t="inlineStr">
        <is>
          <t>Pancham baseAttack</t>
        </is>
      </c>
      <c r="D7123" s="77" t="n">
        <v>82</v>
      </c>
      <c r="E7123" s="77" t="n">
        <v>98</v>
      </c>
      <c r="F7123" s="77" t="inlineStr">
        <is>
          <t>Differs from upstream baseline</t>
        </is>
      </c>
      <c r="G7123" s="77" t="inlineStr">
        <is>
          <t>species_info/gen_*_families.h</t>
        </is>
      </c>
    </row>
    <row r="7124">
      <c r="A7124" s="32" t="inlineStr">
        <is>
          <t>2026-10-05</t>
        </is>
      </c>
      <c r="B7124" s="32" t="inlineStr">
        <is>
          <t>Pokemon Stats</t>
        </is>
      </c>
      <c r="C7124" s="32" t="inlineStr">
        <is>
          <t>Pancham baseSpAttack</t>
        </is>
      </c>
      <c r="D7124" s="32" t="n">
        <v>46</v>
      </c>
      <c r="E7124" s="32" t="n">
        <v>30</v>
      </c>
      <c r="F7124" s="32" t="inlineStr">
        <is>
          <t>Differs from upstream baseline</t>
        </is>
      </c>
      <c r="G7124" s="32" t="inlineStr">
        <is>
          <t>species_info/gen_*_families.h</t>
        </is>
      </c>
    </row>
    <row r="7125">
      <c r="A7125" s="77" t="inlineStr">
        <is>
          <t>2026-10-05</t>
        </is>
      </c>
      <c r="B7125" s="77" t="inlineStr">
        <is>
          <t>Pokemon Stats</t>
        </is>
      </c>
      <c r="C7125" s="77" t="inlineStr">
        <is>
          <t>Pangoro baseAttack</t>
        </is>
      </c>
      <c r="D7125" s="77" t="n">
        <v>124</v>
      </c>
      <c r="E7125" s="77" t="n">
        <v>145</v>
      </c>
      <c r="F7125" s="77" t="inlineStr">
        <is>
          <t>Differs from upstream baseline</t>
        </is>
      </c>
      <c r="G7125" s="77" t="inlineStr">
        <is>
          <t>species_info/gen_*_families.h</t>
        </is>
      </c>
    </row>
    <row r="7126">
      <c r="A7126" s="32" t="inlineStr">
        <is>
          <t>2026-10-05</t>
        </is>
      </c>
      <c r="B7126" s="32" t="inlineStr">
        <is>
          <t>Pokemon Stats</t>
        </is>
      </c>
      <c r="C7126" s="32" t="inlineStr">
        <is>
          <t>Pangoro baseSpAttack</t>
        </is>
      </c>
      <c r="D7126" s="32" t="n">
        <v>69</v>
      </c>
      <c r="E7126" s="32" t="n">
        <v>30</v>
      </c>
      <c r="F7126" s="32" t="inlineStr">
        <is>
          <t>Differs from upstream baseline</t>
        </is>
      </c>
      <c r="G7126" s="32" t="inlineStr">
        <is>
          <t>species_info/gen_*_families.h</t>
        </is>
      </c>
    </row>
    <row r="7127">
      <c r="A7127" s="77" t="inlineStr">
        <is>
          <t>2026-10-05</t>
        </is>
      </c>
      <c r="B7127" s="77" t="inlineStr">
        <is>
          <t>Pokemon Stats</t>
        </is>
      </c>
      <c r="C7127" s="77" t="inlineStr">
        <is>
          <t>Pangoro baseSpeed</t>
        </is>
      </c>
      <c r="D7127" s="77" t="n">
        <v>58</v>
      </c>
      <c r="E7127" s="77" t="n">
        <v>86</v>
      </c>
      <c r="F7127" s="77" t="inlineStr">
        <is>
          <t>Differs from upstream baseline</t>
        </is>
      </c>
      <c r="G7127" s="77" t="inlineStr">
        <is>
          <t>species_info/gen_*_families.h</t>
        </is>
      </c>
    </row>
    <row r="7128">
      <c r="A7128" s="32" t="inlineStr">
        <is>
          <t>2026-10-05</t>
        </is>
      </c>
      <c r="B7128" s="32" t="inlineStr">
        <is>
          <t>Abilities</t>
        </is>
      </c>
      <c r="C7128" s="32" t="inlineStr">
        <is>
          <t>Paras abilities</t>
        </is>
      </c>
      <c r="D7128" s="32" t="inlineStr">
        <is>
          <t>Effect Spore / Dry Skin / Damp</t>
        </is>
      </c>
      <c r="E7128" s="32" t="inlineStr">
        <is>
          <t>Dry Skin / Dry Skin / Damp</t>
        </is>
      </c>
      <c r="F7128" s="32" t="inlineStr">
        <is>
          <t>Differs from upstream baseline</t>
        </is>
      </c>
      <c r="G7128" s="32" t="inlineStr">
        <is>
          <t>species_info/gen_*_families.h</t>
        </is>
      </c>
    </row>
    <row r="7129">
      <c r="A7129" s="77" t="inlineStr">
        <is>
          <t>2026-10-05</t>
        </is>
      </c>
      <c r="B7129" s="77" t="inlineStr">
        <is>
          <t>Abilities</t>
        </is>
      </c>
      <c r="C7129" s="77" t="inlineStr">
        <is>
          <t>Parasect abilities</t>
        </is>
      </c>
      <c r="D7129" s="77" t="inlineStr">
        <is>
          <t>Effect Spore / Dry Skin / Damp</t>
        </is>
      </c>
      <c r="E7129" s="77" t="inlineStr">
        <is>
          <t>Dry Skin / Dry Skin / Damp</t>
        </is>
      </c>
      <c r="F7129" s="77" t="inlineStr">
        <is>
          <t>Differs from upstream baseline</t>
        </is>
      </c>
      <c r="G7129" s="77" t="inlineStr">
        <is>
          <t>species_info/gen_*_families.h</t>
        </is>
      </c>
    </row>
    <row r="7130">
      <c r="A7130" s="32" t="inlineStr">
        <is>
          <t>2026-10-05</t>
        </is>
      </c>
      <c r="B7130" s="32" t="inlineStr">
        <is>
          <t>Pokemon Stats</t>
        </is>
      </c>
      <c r="C7130" s="32" t="inlineStr">
        <is>
          <t>Patrat baseHP</t>
        </is>
      </c>
      <c r="D7130" s="32" t="n">
        <v>45</v>
      </c>
      <c r="E7130" s="32" t="n">
        <v>51</v>
      </c>
      <c r="F7130" s="32" t="inlineStr">
        <is>
          <t>Differs from upstream baseline</t>
        </is>
      </c>
      <c r="G7130" s="32" t="inlineStr">
        <is>
          <t>species_info/gen_*_families.h</t>
        </is>
      </c>
    </row>
    <row r="7131">
      <c r="A7131" s="77" t="inlineStr">
        <is>
          <t>2026-10-05</t>
        </is>
      </c>
      <c r="B7131" s="77" t="inlineStr">
        <is>
          <t>Pokemon Stats</t>
        </is>
      </c>
      <c r="C7131" s="77" t="inlineStr">
        <is>
          <t>Patrat baseAttack</t>
        </is>
      </c>
      <c r="D7131" s="77" t="n">
        <v>55</v>
      </c>
      <c r="E7131" s="77" t="n">
        <v>65</v>
      </c>
      <c r="F7131" s="77" t="inlineStr">
        <is>
          <t>Differs from upstream baseline</t>
        </is>
      </c>
      <c r="G7131" s="77" t="inlineStr">
        <is>
          <t>species_info/gen_*_families.h</t>
        </is>
      </c>
    </row>
    <row r="7132">
      <c r="A7132" s="32" t="inlineStr">
        <is>
          <t>2026-10-05</t>
        </is>
      </c>
      <c r="B7132" s="32" t="inlineStr">
        <is>
          <t>Pokemon Stats</t>
        </is>
      </c>
      <c r="C7132" s="32" t="inlineStr">
        <is>
          <t>Patrat baseDefense</t>
        </is>
      </c>
      <c r="D7132" s="32" t="n">
        <v>39</v>
      </c>
      <c r="E7132" s="32" t="n">
        <v>52</v>
      </c>
      <c r="F7132" s="32" t="inlineStr">
        <is>
          <t>Differs from upstream baseline</t>
        </is>
      </c>
      <c r="G7132" s="32" t="inlineStr">
        <is>
          <t>species_info/gen_*_families.h</t>
        </is>
      </c>
    </row>
    <row r="7133">
      <c r="A7133" s="77" t="inlineStr">
        <is>
          <t>2026-10-05</t>
        </is>
      </c>
      <c r="B7133" s="77" t="inlineStr">
        <is>
          <t>Pokemon Stats</t>
        </is>
      </c>
      <c r="C7133" s="77" t="inlineStr">
        <is>
          <t>Patrat baseSpAttack</t>
        </is>
      </c>
      <c r="D7133" s="77" t="n">
        <v>35</v>
      </c>
      <c r="E7133" s="77" t="n">
        <v>38</v>
      </c>
      <c r="F7133" s="77" t="inlineStr">
        <is>
          <t>Differs from upstream baseline</t>
        </is>
      </c>
      <c r="G7133" s="77" t="inlineStr">
        <is>
          <t>species_info/gen_*_families.h</t>
        </is>
      </c>
    </row>
    <row r="7134">
      <c r="A7134" s="32" t="inlineStr">
        <is>
          <t>2026-10-05</t>
        </is>
      </c>
      <c r="B7134" s="32" t="inlineStr">
        <is>
          <t>Pokemon Stats</t>
        </is>
      </c>
      <c r="C7134" s="32" t="inlineStr">
        <is>
          <t>Patrat baseSpDefense</t>
        </is>
      </c>
      <c r="D7134" s="32" t="n">
        <v>39</v>
      </c>
      <c r="E7134" s="32" t="n">
        <v>52</v>
      </c>
      <c r="F7134" s="32" t="inlineStr">
        <is>
          <t>Differs from upstream baseline</t>
        </is>
      </c>
      <c r="G7134" s="32" t="inlineStr">
        <is>
          <t>species_info/gen_*_families.h</t>
        </is>
      </c>
    </row>
    <row r="7135">
      <c r="A7135" s="77" t="inlineStr">
        <is>
          <t>2026-10-05</t>
        </is>
      </c>
      <c r="B7135" s="77" t="inlineStr">
        <is>
          <t>Pokemon Stats</t>
        </is>
      </c>
      <c r="C7135" s="77" t="inlineStr">
        <is>
          <t>Patrat baseSpeed</t>
        </is>
      </c>
      <c r="D7135" s="77" t="n">
        <v>42</v>
      </c>
      <c r="E7135" s="77" t="n">
        <v>57</v>
      </c>
      <c r="F7135" s="77" t="inlineStr">
        <is>
          <t>Differs from upstream baseline</t>
        </is>
      </c>
      <c r="G7135" s="77" t="inlineStr">
        <is>
          <t>species_info/gen_*_families.h</t>
        </is>
      </c>
    </row>
    <row r="7136">
      <c r="A7136" s="32" t="inlineStr">
        <is>
          <t>2026-10-05</t>
        </is>
      </c>
      <c r="B7136" s="32" t="inlineStr">
        <is>
          <t>Evolutions</t>
        </is>
      </c>
      <c r="C7136" s="32" t="inlineStr">
        <is>
          <t>Patrat evolution</t>
        </is>
      </c>
      <c r="D7136" s="32" t="inlineStr">
        <is>
          <t>Lv 20 -&gt; Watchog</t>
        </is>
      </c>
      <c r="E7136" s="32" t="inlineStr">
        <is>
          <t>Lv 17 -&gt; Watchog</t>
        </is>
      </c>
      <c r="F7136" s="32" t="inlineStr">
        <is>
          <t>Differs from upstream baseline</t>
        </is>
      </c>
      <c r="G7136" s="32" t="inlineStr">
        <is>
          <t>species_info/gen_*_families.h</t>
        </is>
      </c>
    </row>
    <row r="7137">
      <c r="A7137" s="77" t="inlineStr">
        <is>
          <t>2026-10-05</t>
        </is>
      </c>
      <c r="B7137" s="77" t="inlineStr">
        <is>
          <t>Pokemon Stats</t>
        </is>
      </c>
      <c r="C7137" s="77" t="inlineStr">
        <is>
          <t>Pawniard baseAttack</t>
        </is>
      </c>
      <c r="D7137" s="77" t="n">
        <v>85</v>
      </c>
      <c r="E7137" s="77" t="n">
        <v>91</v>
      </c>
      <c r="F7137" s="77" t="inlineStr">
        <is>
          <t>Differs from upstream baseline</t>
        </is>
      </c>
      <c r="G7137" s="77" t="inlineStr">
        <is>
          <t>species_info/gen_*_families.h</t>
        </is>
      </c>
    </row>
    <row r="7138">
      <c r="A7138" s="32" t="inlineStr">
        <is>
          <t>2026-10-05</t>
        </is>
      </c>
      <c r="B7138" s="32" t="inlineStr">
        <is>
          <t>Pokemon Stats</t>
        </is>
      </c>
      <c r="C7138" s="32" t="inlineStr">
        <is>
          <t>Pawniard baseSpAttack</t>
        </is>
      </c>
      <c r="D7138" s="32" t="n">
        <v>40</v>
      </c>
      <c r="E7138" s="32" t="n">
        <v>30</v>
      </c>
      <c r="F7138" s="32" t="inlineStr">
        <is>
          <t>Differs from upstream baseline</t>
        </is>
      </c>
      <c r="G7138" s="32" t="inlineStr">
        <is>
          <t>species_info/gen_*_families.h</t>
        </is>
      </c>
    </row>
    <row r="7139">
      <c r="A7139" s="77" t="inlineStr">
        <is>
          <t>2026-10-05</t>
        </is>
      </c>
      <c r="B7139" s="77" t="inlineStr">
        <is>
          <t>Pokemon Stats</t>
        </is>
      </c>
      <c r="C7139" s="77" t="inlineStr">
        <is>
          <t>Pawniard baseSpeed</t>
        </is>
      </c>
      <c r="D7139" s="77" t="n">
        <v>60</v>
      </c>
      <c r="E7139" s="77" t="n">
        <v>64</v>
      </c>
      <c r="F7139" s="77" t="inlineStr">
        <is>
          <t>Differs from upstream baseline</t>
        </is>
      </c>
      <c r="G7139" s="77" t="inlineStr">
        <is>
          <t>species_info/gen_*_families.h</t>
        </is>
      </c>
    </row>
    <row r="7140">
      <c r="A7140" s="32" t="inlineStr">
        <is>
          <t>2026-10-05</t>
        </is>
      </c>
      <c r="B7140" s="32" t="inlineStr">
        <is>
          <t>Evolutions</t>
        </is>
      </c>
      <c r="C7140" s="32" t="inlineStr">
        <is>
          <t>Pawniard evolution</t>
        </is>
      </c>
      <c r="D7140" s="32" t="inlineStr">
        <is>
          <t>Lv 52 -&gt; Bisharp</t>
        </is>
      </c>
      <c r="E7140" s="32" t="inlineStr">
        <is>
          <t>Lv 44 -&gt; Bisharp</t>
        </is>
      </c>
      <c r="F7140" s="32" t="inlineStr">
        <is>
          <t>Differs from upstream baseline</t>
        </is>
      </c>
      <c r="G7140" s="32" t="inlineStr">
        <is>
          <t>species_info/gen_*_families.h</t>
        </is>
      </c>
    </row>
    <row r="7141">
      <c r="A7141" s="77" t="inlineStr">
        <is>
          <t>2026-10-05</t>
        </is>
      </c>
      <c r="B7141" s="77" t="inlineStr">
        <is>
          <t>Pokemon Stats</t>
        </is>
      </c>
      <c r="C7141" s="77" t="inlineStr">
        <is>
          <t>Pelipper baseAttack</t>
        </is>
      </c>
      <c r="D7141" s="77" t="n">
        <v>50</v>
      </c>
      <c r="E7141" s="77" t="n">
        <v>80</v>
      </c>
      <c r="F7141" s="77" t="inlineStr">
        <is>
          <t>Differs from upstream baseline</t>
        </is>
      </c>
      <c r="G7141" s="77" t="inlineStr">
        <is>
          <t>species_info/gen_*_families.h</t>
        </is>
      </c>
    </row>
    <row r="7142">
      <c r="A7142" s="32" t="inlineStr">
        <is>
          <t>2026-10-05</t>
        </is>
      </c>
      <c r="B7142" s="32" t="inlineStr">
        <is>
          <t>Abilities</t>
        </is>
      </c>
      <c r="C7142" s="32" t="inlineStr">
        <is>
          <t>Pelipper abilities</t>
        </is>
      </c>
      <c r="D7142" s="32" t="inlineStr">
        <is>
          <t>Keen Eye / Drizzle / Rain Dish</t>
        </is>
      </c>
      <c r="E7142" s="32" t="inlineStr">
        <is>
          <t>Unburden / Rain Dish</t>
        </is>
      </c>
      <c r="F7142" s="32" t="inlineStr">
        <is>
          <t>Differs from upstream baseline</t>
        </is>
      </c>
      <c r="G7142" s="32" t="inlineStr">
        <is>
          <t>species_info/gen_*_families.h</t>
        </is>
      </c>
    </row>
    <row r="7143">
      <c r="A7143" s="77" t="inlineStr">
        <is>
          <t>2026-10-05</t>
        </is>
      </c>
      <c r="B7143" s="77" t="inlineStr">
        <is>
          <t>Pokemon Stats</t>
        </is>
      </c>
      <c r="C7143" s="77" t="inlineStr">
        <is>
          <t>Perrserker baseAttack</t>
        </is>
      </c>
      <c r="D7143" s="77" t="n">
        <v>110</v>
      </c>
      <c r="E7143" s="77" t="n">
        <v>124</v>
      </c>
      <c r="F7143" s="77" t="inlineStr">
        <is>
          <t>Differs from upstream baseline</t>
        </is>
      </c>
      <c r="G7143" s="77" t="inlineStr">
        <is>
          <t>species_info/gen_*_families.h</t>
        </is>
      </c>
    </row>
    <row r="7144">
      <c r="A7144" s="32" t="inlineStr">
        <is>
          <t>2026-10-05</t>
        </is>
      </c>
      <c r="B7144" s="32" t="inlineStr">
        <is>
          <t>Pokemon Stats</t>
        </is>
      </c>
      <c r="C7144" s="32" t="inlineStr">
        <is>
          <t>Perrserker baseSpAttack</t>
        </is>
      </c>
      <c r="D7144" s="32" t="n">
        <v>50</v>
      </c>
      <c r="E7144" s="32" t="n">
        <v>30</v>
      </c>
      <c r="F7144" s="32" t="inlineStr">
        <is>
          <t>Differs from upstream baseline</t>
        </is>
      </c>
      <c r="G7144" s="32" t="inlineStr">
        <is>
          <t>species_info/gen_*_families.h</t>
        </is>
      </c>
    </row>
    <row r="7145">
      <c r="A7145" s="77" t="inlineStr">
        <is>
          <t>2026-10-05</t>
        </is>
      </c>
      <c r="B7145" s="77" t="inlineStr">
        <is>
          <t>Pokemon Stats</t>
        </is>
      </c>
      <c r="C7145" s="77" t="inlineStr">
        <is>
          <t>Perrserker baseSpDefense</t>
        </is>
      </c>
      <c r="D7145" s="77" t="n">
        <v>60</v>
      </c>
      <c r="E7145" s="77" t="n">
        <v>71</v>
      </c>
      <c r="F7145" s="77" t="inlineStr">
        <is>
          <t>Differs from upstream baseline</t>
        </is>
      </c>
      <c r="G7145" s="77" t="inlineStr">
        <is>
          <t>species_info/gen_*_families.h</t>
        </is>
      </c>
    </row>
    <row r="7146">
      <c r="A7146" s="32" t="inlineStr">
        <is>
          <t>2026-10-05</t>
        </is>
      </c>
      <c r="B7146" s="32" t="inlineStr">
        <is>
          <t>Pokemon Stats</t>
        </is>
      </c>
      <c r="C7146" s="32" t="inlineStr">
        <is>
          <t>Perrserker baseSpeed</t>
        </is>
      </c>
      <c r="D7146" s="32" t="n">
        <v>50</v>
      </c>
      <c r="E7146" s="32" t="n">
        <v>72</v>
      </c>
      <c r="F7146" s="32" t="inlineStr">
        <is>
          <t>Differs from upstream baseline</t>
        </is>
      </c>
      <c r="G7146" s="32" t="inlineStr">
        <is>
          <t>species_info/gen_*_families.h</t>
        </is>
      </c>
    </row>
    <row r="7147">
      <c r="A7147" s="77" t="inlineStr">
        <is>
          <t>2026-10-05</t>
        </is>
      </c>
      <c r="B7147" s="77" t="inlineStr">
        <is>
          <t>Pokemon Stats</t>
        </is>
      </c>
      <c r="C7147" s="77" t="inlineStr">
        <is>
          <t>Persian baseAttack</t>
        </is>
      </c>
      <c r="D7147" s="77" t="n">
        <v>70</v>
      </c>
      <c r="E7147" s="77" t="n">
        <v>92</v>
      </c>
      <c r="F7147" s="77" t="inlineStr">
        <is>
          <t>Differs from upstream baseline</t>
        </is>
      </c>
      <c r="G7147" s="77" t="inlineStr">
        <is>
          <t>species_info/gen_*_families.h</t>
        </is>
      </c>
    </row>
    <row r="7148">
      <c r="A7148" s="32" t="inlineStr">
        <is>
          <t>2026-10-05</t>
        </is>
      </c>
      <c r="B7148" s="32" t="inlineStr">
        <is>
          <t>Abilities</t>
        </is>
      </c>
      <c r="C7148" s="32" t="inlineStr">
        <is>
          <t>Persian abilities</t>
        </is>
      </c>
      <c r="D7148" s="32" t="inlineStr">
        <is>
          <t>Limber / Technician / Unnerve</t>
        </is>
      </c>
      <c r="E7148" s="32" t="inlineStr">
        <is>
          <t>Super Luck / Limber / Unnerve</t>
        </is>
      </c>
      <c r="F7148" s="32" t="inlineStr">
        <is>
          <t>Differs from upstream baseline</t>
        </is>
      </c>
      <c r="G7148" s="32" t="inlineStr">
        <is>
          <t>species_info/gen_*_families.h</t>
        </is>
      </c>
    </row>
    <row r="7149">
      <c r="A7149" s="77" t="inlineStr">
        <is>
          <t>2026-10-05</t>
        </is>
      </c>
      <c r="B7149" s="77" t="inlineStr">
        <is>
          <t>Pokemon Stats</t>
        </is>
      </c>
      <c r="C7149" s="77" t="inlineStr">
        <is>
          <t>Persian baseHP</t>
        </is>
      </c>
      <c r="D7149" s="77" t="n">
        <v>65</v>
      </c>
      <c r="E7149" s="77" t="n">
        <v>68</v>
      </c>
      <c r="F7149" s="77" t="inlineStr">
        <is>
          <t>Differs from upstream baseline</t>
        </is>
      </c>
      <c r="G7149" s="77" t="inlineStr">
        <is>
          <t>species_info/gen_*_families.h</t>
        </is>
      </c>
    </row>
    <row r="7150">
      <c r="A7150" s="32" t="inlineStr">
        <is>
          <t>2026-10-05</t>
        </is>
      </c>
      <c r="B7150" s="32" t="inlineStr">
        <is>
          <t>Pokemon Stats</t>
        </is>
      </c>
      <c r="C7150" s="32" t="inlineStr">
        <is>
          <t>Persian baseAttack</t>
        </is>
      </c>
      <c r="D7150" s="32" t="n">
        <v>60</v>
      </c>
      <c r="E7150" s="32" t="n">
        <v>64</v>
      </c>
      <c r="F7150" s="32" t="inlineStr">
        <is>
          <t>Differs from upstream baseline</t>
        </is>
      </c>
      <c r="G7150" s="32" t="inlineStr">
        <is>
          <t>species_info/gen_*_families.h</t>
        </is>
      </c>
    </row>
    <row r="7151">
      <c r="A7151" s="77" t="inlineStr">
        <is>
          <t>2026-10-05</t>
        </is>
      </c>
      <c r="B7151" s="77" t="inlineStr">
        <is>
          <t>Pokemon Stats</t>
        </is>
      </c>
      <c r="C7151" s="77" t="inlineStr">
        <is>
          <t>Persian baseDefense</t>
        </is>
      </c>
      <c r="D7151" s="77" t="n">
        <v>60</v>
      </c>
      <c r="E7151" s="77" t="n">
        <v>69</v>
      </c>
      <c r="F7151" s="77" t="inlineStr">
        <is>
          <t>Differs from upstream baseline</t>
        </is>
      </c>
      <c r="G7151" s="77" t="inlineStr">
        <is>
          <t>species_info/gen_*_families.h</t>
        </is>
      </c>
    </row>
    <row r="7152">
      <c r="A7152" s="32" t="inlineStr">
        <is>
          <t>2026-10-05</t>
        </is>
      </c>
      <c r="B7152" s="32" t="inlineStr">
        <is>
          <t>Pokemon Stats</t>
        </is>
      </c>
      <c r="C7152" s="32" t="inlineStr">
        <is>
          <t>Persian baseSpAttack</t>
        </is>
      </c>
      <c r="D7152" s="32" t="n">
        <v>75</v>
      </c>
      <c r="E7152" s="32" t="n">
        <v>78</v>
      </c>
      <c r="F7152" s="32" t="inlineStr">
        <is>
          <t>Differs from upstream baseline</t>
        </is>
      </c>
      <c r="G7152" s="32" t="inlineStr">
        <is>
          <t>species_info/gen_*_families.h</t>
        </is>
      </c>
    </row>
    <row r="7153">
      <c r="A7153" s="77" t="inlineStr">
        <is>
          <t>2026-10-05</t>
        </is>
      </c>
      <c r="B7153" s="77" t="inlineStr">
        <is>
          <t>Pokemon Stats</t>
        </is>
      </c>
      <c r="C7153" s="77" t="inlineStr">
        <is>
          <t>Persian baseSpDefense</t>
        </is>
      </c>
      <c r="D7153" s="77" t="n">
        <v>65</v>
      </c>
      <c r="E7153" s="77" t="n">
        <v>73</v>
      </c>
      <c r="F7153" s="77" t="inlineStr">
        <is>
          <t>Differs from upstream baseline</t>
        </is>
      </c>
      <c r="G7153" s="77" t="inlineStr">
        <is>
          <t>species_info/gen_*_families.h</t>
        </is>
      </c>
    </row>
    <row r="7154">
      <c r="A7154" s="32" t="inlineStr">
        <is>
          <t>2026-10-05</t>
        </is>
      </c>
      <c r="B7154" s="32" t="inlineStr">
        <is>
          <t>Pokemon Stats</t>
        </is>
      </c>
      <c r="C7154" s="32" t="inlineStr">
        <is>
          <t>Petilil baseHP</t>
        </is>
      </c>
      <c r="D7154" s="32" t="n">
        <v>45</v>
      </c>
      <c r="E7154" s="32" t="n">
        <v>49</v>
      </c>
      <c r="F7154" s="32" t="inlineStr">
        <is>
          <t>Differs from upstream baseline</t>
        </is>
      </c>
      <c r="G7154" s="32" t="inlineStr">
        <is>
          <t>species_info/gen_*_families.h</t>
        </is>
      </c>
    </row>
    <row r="7155">
      <c r="A7155" s="77" t="inlineStr">
        <is>
          <t>2026-10-05</t>
        </is>
      </c>
      <c r="B7155" s="77" t="inlineStr">
        <is>
          <t>Pokemon Stats</t>
        </is>
      </c>
      <c r="C7155" s="77" t="inlineStr">
        <is>
          <t>Petilil baseAttack</t>
        </is>
      </c>
      <c r="D7155" s="77" t="n">
        <v>35</v>
      </c>
      <c r="E7155" s="77" t="n">
        <v>30</v>
      </c>
      <c r="F7155" s="77" t="inlineStr">
        <is>
          <t>Differs from upstream baseline</t>
        </is>
      </c>
      <c r="G7155" s="77" t="inlineStr">
        <is>
          <t>species_info/gen_*_families.h</t>
        </is>
      </c>
    </row>
    <row r="7156">
      <c r="A7156" s="32" t="inlineStr">
        <is>
          <t>2026-10-05</t>
        </is>
      </c>
      <c r="B7156" s="32" t="inlineStr">
        <is>
          <t>Pokemon Stats</t>
        </is>
      </c>
      <c r="C7156" s="32" t="inlineStr">
        <is>
          <t>Petilil baseSpAttack</t>
        </is>
      </c>
      <c r="D7156" s="32" t="n">
        <v>70</v>
      </c>
      <c r="E7156" s="32" t="n">
        <v>74</v>
      </c>
      <c r="F7156" s="32" t="inlineStr">
        <is>
          <t>Differs from upstream baseline</t>
        </is>
      </c>
      <c r="G7156" s="32" t="inlineStr">
        <is>
          <t>species_info/gen_*_families.h</t>
        </is>
      </c>
    </row>
    <row r="7157">
      <c r="A7157" s="77" t="inlineStr">
        <is>
          <t>2026-10-05</t>
        </is>
      </c>
      <c r="B7157" s="77" t="inlineStr">
        <is>
          <t>Pokemon Stats</t>
        </is>
      </c>
      <c r="C7157" s="77" t="inlineStr">
        <is>
          <t>Petilil baseSpeed</t>
        </is>
      </c>
      <c r="D7157" s="77" t="n">
        <v>30</v>
      </c>
      <c r="E7157" s="77" t="n">
        <v>52</v>
      </c>
      <c r="F7157" s="77" t="inlineStr">
        <is>
          <t>Differs from upstream baseline</t>
        </is>
      </c>
      <c r="G7157" s="77" t="inlineStr">
        <is>
          <t>species_info/gen_*_families.h</t>
        </is>
      </c>
    </row>
    <row r="7158">
      <c r="A7158" s="32" t="inlineStr">
        <is>
          <t>2026-10-05</t>
        </is>
      </c>
      <c r="B7158" s="32" t="inlineStr">
        <is>
          <t>Abilities</t>
        </is>
      </c>
      <c r="C7158" s="32" t="inlineStr">
        <is>
          <t>Phanpy abilities</t>
        </is>
      </c>
      <c r="D7158" s="32" t="inlineStr">
        <is>
          <t>Pickup / Sand Veil</t>
        </is>
      </c>
      <c r="E7158" s="32" t="inlineStr">
        <is>
          <t>Dry Skin / Sand Veil</t>
        </is>
      </c>
      <c r="F7158" s="32" t="inlineStr">
        <is>
          <t>Differs from upstream baseline</t>
        </is>
      </c>
      <c r="G7158" s="32" t="inlineStr">
        <is>
          <t>species_info/gen_*_families.h</t>
        </is>
      </c>
    </row>
    <row r="7159">
      <c r="A7159" s="77" t="inlineStr">
        <is>
          <t>2026-10-05</t>
        </is>
      </c>
      <c r="B7159" s="77" t="inlineStr">
        <is>
          <t>Pokemon Stats</t>
        </is>
      </c>
      <c r="C7159" s="77" t="inlineStr">
        <is>
          <t>Phione baseAttack</t>
        </is>
      </c>
      <c r="D7159" s="77" t="n">
        <v>80</v>
      </c>
      <c r="E7159" s="77" t="n">
        <v>90</v>
      </c>
      <c r="F7159" s="77" t="inlineStr">
        <is>
          <t>Differs from upstream baseline</t>
        </is>
      </c>
      <c r="G7159" s="77" t="inlineStr">
        <is>
          <t>species_info/gen_*_families.h</t>
        </is>
      </c>
    </row>
    <row r="7160">
      <c r="A7160" s="32" t="inlineStr">
        <is>
          <t>2026-10-05</t>
        </is>
      </c>
      <c r="B7160" s="32" t="inlineStr">
        <is>
          <t>Pokemon Stats</t>
        </is>
      </c>
      <c r="C7160" s="32" t="inlineStr">
        <is>
          <t>Phione baseDefense</t>
        </is>
      </c>
      <c r="D7160" s="32" t="n">
        <v>80</v>
      </c>
      <c r="E7160" s="32" t="n">
        <v>90</v>
      </c>
      <c r="F7160" s="32" t="inlineStr">
        <is>
          <t>Differs from upstream baseline</t>
        </is>
      </c>
      <c r="G7160" s="32" t="inlineStr">
        <is>
          <t>species_info/gen_*_families.h</t>
        </is>
      </c>
    </row>
    <row r="7161">
      <c r="A7161" s="77" t="inlineStr">
        <is>
          <t>2026-10-05</t>
        </is>
      </c>
      <c r="B7161" s="77" t="inlineStr">
        <is>
          <t>Pokemon Stats</t>
        </is>
      </c>
      <c r="C7161" s="77" t="inlineStr">
        <is>
          <t>Phione baseSpAttack</t>
        </is>
      </c>
      <c r="D7161" s="77" t="n">
        <v>80</v>
      </c>
      <c r="E7161" s="77" t="n">
        <v>90</v>
      </c>
      <c r="F7161" s="77" t="inlineStr">
        <is>
          <t>Differs from upstream baseline</t>
        </is>
      </c>
      <c r="G7161" s="77" t="inlineStr">
        <is>
          <t>species_info/gen_*_families.h</t>
        </is>
      </c>
    </row>
    <row r="7162">
      <c r="A7162" s="32" t="inlineStr">
        <is>
          <t>2026-10-05</t>
        </is>
      </c>
      <c r="B7162" s="32" t="inlineStr">
        <is>
          <t>Pokemon Stats</t>
        </is>
      </c>
      <c r="C7162" s="32" t="inlineStr">
        <is>
          <t>Phione baseSpDefense</t>
        </is>
      </c>
      <c r="D7162" s="32" t="n">
        <v>80</v>
      </c>
      <c r="E7162" s="32" t="n">
        <v>90</v>
      </c>
      <c r="F7162" s="32" t="inlineStr">
        <is>
          <t>Differs from upstream baseline</t>
        </is>
      </c>
      <c r="G7162" s="32" t="inlineStr">
        <is>
          <t>species_info/gen_*_families.h</t>
        </is>
      </c>
    </row>
    <row r="7163">
      <c r="A7163" s="77" t="inlineStr">
        <is>
          <t>2026-10-05</t>
        </is>
      </c>
      <c r="B7163" s="77" t="inlineStr">
        <is>
          <t>Evolutions</t>
        </is>
      </c>
      <c r="C7163" s="77" t="inlineStr">
        <is>
          <t>Pichu evolution</t>
        </is>
      </c>
      <c r="D7163" s="77" t="inlineStr">
        <is>
          <t>Friendship -&gt; Pikachu</t>
        </is>
      </c>
      <c r="E7163" s="77" t="inlineStr">
        <is>
          <t>Lv 15 -&gt; Pikachu</t>
        </is>
      </c>
      <c r="F7163" s="77" t="inlineStr">
        <is>
          <t>Differs from upstream baseline</t>
        </is>
      </c>
      <c r="G7163" s="77" t="inlineStr">
        <is>
          <t>species_info/gen_*_families.h</t>
        </is>
      </c>
    </row>
    <row r="7164">
      <c r="A7164" s="32" t="inlineStr">
        <is>
          <t>2026-10-05</t>
        </is>
      </c>
      <c r="B7164" s="32" t="inlineStr">
        <is>
          <t>Pokemon Stats</t>
        </is>
      </c>
      <c r="C7164" s="32" t="inlineStr">
        <is>
          <t>Pidgeot baseAttack</t>
        </is>
      </c>
      <c r="D7164" s="32" t="n">
        <v>80</v>
      </c>
      <c r="E7164" s="32" t="n">
        <v>100</v>
      </c>
      <c r="F7164" s="32" t="inlineStr">
        <is>
          <t>Differs from upstream baseline</t>
        </is>
      </c>
      <c r="G7164" s="32" t="inlineStr">
        <is>
          <t>species_info/gen_*_families.h</t>
        </is>
      </c>
    </row>
    <row r="7165">
      <c r="A7165" s="77" t="inlineStr">
        <is>
          <t>2026-10-05</t>
        </is>
      </c>
      <c r="B7165" s="77" t="inlineStr">
        <is>
          <t>Pokemon Stats</t>
        </is>
      </c>
      <c r="C7165" s="77" t="inlineStr">
        <is>
          <t>Pidgeot baseSpAttack</t>
        </is>
      </c>
      <c r="D7165" s="77" t="n">
        <v>70</v>
      </c>
      <c r="E7165" s="77" t="n">
        <v>100</v>
      </c>
      <c r="F7165" s="77" t="inlineStr">
        <is>
          <t>Differs from upstream baseline</t>
        </is>
      </c>
      <c r="G7165" s="77" t="inlineStr">
        <is>
          <t>species_info/gen_*_families.h</t>
        </is>
      </c>
    </row>
    <row r="7166">
      <c r="A7166" s="32" t="inlineStr">
        <is>
          <t>2026-10-05</t>
        </is>
      </c>
      <c r="B7166" s="32" t="inlineStr">
        <is>
          <t>Abilities</t>
        </is>
      </c>
      <c r="C7166" s="32" t="inlineStr">
        <is>
          <t>Pidgeot abilities</t>
        </is>
      </c>
      <c r="D7166" s="32" t="inlineStr">
        <is>
          <t>Keen Eye / Tangled Feet / Big Pecks</t>
        </is>
      </c>
      <c r="E7166" s="32" t="inlineStr">
        <is>
          <t>Intimidate / Intimidate / Big Pecks</t>
        </is>
      </c>
      <c r="F7166" s="32" t="inlineStr">
        <is>
          <t>Differs from upstream baseline</t>
        </is>
      </c>
      <c r="G7166" s="32" t="inlineStr">
        <is>
          <t>species_info/gen_*_families.h</t>
        </is>
      </c>
    </row>
    <row r="7167">
      <c r="A7167" s="77" t="inlineStr">
        <is>
          <t>2026-10-05</t>
        </is>
      </c>
      <c r="B7167" s="77" t="inlineStr">
        <is>
          <t>Abilities</t>
        </is>
      </c>
      <c r="C7167" s="77" t="inlineStr">
        <is>
          <t>Pidgeotto abilities</t>
        </is>
      </c>
      <c r="D7167" s="77" t="inlineStr">
        <is>
          <t>Keen Eye / Tangled Feet / Big Pecks</t>
        </is>
      </c>
      <c r="E7167" s="77" t="inlineStr">
        <is>
          <t>Tangled Feet / Tangled Feet / Big Pecks</t>
        </is>
      </c>
      <c r="F7167" s="77" t="inlineStr">
        <is>
          <t>Differs from upstream baseline</t>
        </is>
      </c>
      <c r="G7167" s="77" t="inlineStr">
        <is>
          <t>species_info/gen_*_families.h</t>
        </is>
      </c>
    </row>
    <row r="7168">
      <c r="A7168" s="32" t="inlineStr">
        <is>
          <t>2026-10-05</t>
        </is>
      </c>
      <c r="B7168" s="32" t="inlineStr">
        <is>
          <t>Pokemon Stats</t>
        </is>
      </c>
      <c r="C7168" s="32" t="inlineStr">
        <is>
          <t>Pidgeot baseSpAttack</t>
        </is>
      </c>
      <c r="D7168" s="32" t="n">
        <v>135</v>
      </c>
      <c r="E7168" s="32" t="n">
        <v>165</v>
      </c>
      <c r="F7168" s="32" t="inlineStr">
        <is>
          <t>Differs from upstream baseline</t>
        </is>
      </c>
      <c r="G7168" s="32" t="inlineStr">
        <is>
          <t>species_info/gen_*_families.h</t>
        </is>
      </c>
    </row>
    <row r="7169">
      <c r="A7169" s="77" t="inlineStr">
        <is>
          <t>2026-10-05</t>
        </is>
      </c>
      <c r="B7169" s="77" t="inlineStr">
        <is>
          <t>Abilities</t>
        </is>
      </c>
      <c r="C7169" s="77" t="inlineStr">
        <is>
          <t>Pidgey abilities</t>
        </is>
      </c>
      <c r="D7169" s="77" t="inlineStr">
        <is>
          <t>Keen Eye / Tangled Feet / Big Pecks</t>
        </is>
      </c>
      <c r="E7169" s="77" t="inlineStr">
        <is>
          <t>Tangled Feet / Tangled Feet / Big Pecks</t>
        </is>
      </c>
      <c r="F7169" s="77" t="inlineStr">
        <is>
          <t>Differs from upstream baseline</t>
        </is>
      </c>
      <c r="G7169" s="77" t="inlineStr">
        <is>
          <t>species_info/gen_*_families.h</t>
        </is>
      </c>
    </row>
    <row r="7170">
      <c r="A7170" s="32" t="inlineStr">
        <is>
          <t>2026-10-05</t>
        </is>
      </c>
      <c r="B7170" s="32" t="inlineStr">
        <is>
          <t>Pokemon Stats</t>
        </is>
      </c>
      <c r="C7170" s="32" t="inlineStr">
        <is>
          <t>Pidove baseAttack</t>
        </is>
      </c>
      <c r="D7170" s="32" t="n">
        <v>55</v>
      </c>
      <c r="E7170" s="32" t="n">
        <v>37</v>
      </c>
      <c r="F7170" s="32" t="inlineStr">
        <is>
          <t>Differs from upstream baseline</t>
        </is>
      </c>
      <c r="G7170" s="32" t="inlineStr">
        <is>
          <t>species_info/gen_*_families.h</t>
        </is>
      </c>
    </row>
    <row r="7171">
      <c r="A7171" s="77" t="inlineStr">
        <is>
          <t>2026-10-05</t>
        </is>
      </c>
      <c r="B7171" s="77" t="inlineStr">
        <is>
          <t>Pokemon Stats</t>
        </is>
      </c>
      <c r="C7171" s="77" t="inlineStr">
        <is>
          <t>Pidove baseSpAttack</t>
        </is>
      </c>
      <c r="D7171" s="77" t="n">
        <v>36</v>
      </c>
      <c r="E7171" s="77" t="n">
        <v>55</v>
      </c>
      <c r="F7171" s="77" t="inlineStr">
        <is>
          <t>Differs from upstream baseline</t>
        </is>
      </c>
      <c r="G7171" s="77" t="inlineStr">
        <is>
          <t>species_info/gen_*_families.h</t>
        </is>
      </c>
    </row>
    <row r="7172">
      <c r="A7172" s="32" t="inlineStr">
        <is>
          <t>2026-10-05</t>
        </is>
      </c>
      <c r="B7172" s="32" t="inlineStr">
        <is>
          <t>Pokemon Stats</t>
        </is>
      </c>
      <c r="C7172" s="32" t="inlineStr">
        <is>
          <t>Pidove baseSpDefense</t>
        </is>
      </c>
      <c r="D7172" s="32" t="n">
        <v>30</v>
      </c>
      <c r="E7172" s="32" t="n">
        <v>39</v>
      </c>
      <c r="F7172" s="32" t="inlineStr">
        <is>
          <t>Differs from upstream baseline</t>
        </is>
      </c>
      <c r="G7172" s="32" t="inlineStr">
        <is>
          <t>species_info/gen_*_families.h</t>
        </is>
      </c>
    </row>
    <row r="7173">
      <c r="A7173" s="77" t="inlineStr">
        <is>
          <t>2026-10-05</t>
        </is>
      </c>
      <c r="B7173" s="77" t="inlineStr">
        <is>
          <t>Pokemon Stats</t>
        </is>
      </c>
      <c r="C7173" s="77" t="inlineStr">
        <is>
          <t>Pikachu baseDefense</t>
        </is>
      </c>
      <c r="D7173" s="77" t="n">
        <v>40</v>
      </c>
      <c r="E7173" s="77" t="n">
        <v>30</v>
      </c>
      <c r="F7173" s="77" t="inlineStr">
        <is>
          <t>Differs from upstream baseline</t>
        </is>
      </c>
      <c r="G7173" s="77" t="inlineStr">
        <is>
          <t>species_info/gen_*_families.h</t>
        </is>
      </c>
    </row>
    <row r="7174">
      <c r="A7174" s="32" t="inlineStr">
        <is>
          <t>2026-10-05</t>
        </is>
      </c>
      <c r="B7174" s="32" t="inlineStr">
        <is>
          <t>Pokemon Stats</t>
        </is>
      </c>
      <c r="C7174" s="32" t="inlineStr">
        <is>
          <t>Pikachu baseSpDefense</t>
        </is>
      </c>
      <c r="D7174" s="32" t="n">
        <v>50</v>
      </c>
      <c r="E7174" s="32" t="n">
        <v>40</v>
      </c>
      <c r="F7174" s="32" t="inlineStr">
        <is>
          <t>Differs from upstream baseline</t>
        </is>
      </c>
      <c r="G7174" s="32" t="inlineStr">
        <is>
          <t>species_info/gen_*_families.h</t>
        </is>
      </c>
    </row>
    <row r="7175">
      <c r="A7175" s="77" t="inlineStr">
        <is>
          <t>2026-10-05</t>
        </is>
      </c>
      <c r="B7175" s="77" t="inlineStr">
        <is>
          <t>Abilities</t>
        </is>
      </c>
      <c r="C7175" s="77" t="inlineStr">
        <is>
          <t>Pikachu abilities</t>
        </is>
      </c>
      <c r="D7175" s="77" t="inlineStr">
        <is>
          <t>Static / Lightning Rod</t>
        </is>
      </c>
      <c r="E7175" s="77" t="inlineStr">
        <is>
          <t>Reckless / Lightning Rod</t>
        </is>
      </c>
      <c r="F7175" s="77" t="inlineStr">
        <is>
          <t>Differs from upstream baseline</t>
        </is>
      </c>
      <c r="G7175" s="77" t="inlineStr">
        <is>
          <t>species_info/gen_*_families.h</t>
        </is>
      </c>
    </row>
    <row r="7176">
      <c r="A7176" s="32" t="inlineStr">
        <is>
          <t>2026-10-05</t>
        </is>
      </c>
      <c r="B7176" s="32" t="inlineStr">
        <is>
          <t>Pokemon Stats</t>
        </is>
      </c>
      <c r="C7176" s="32" t="inlineStr">
        <is>
          <t>Piloswine baseAttack</t>
        </is>
      </c>
      <c r="D7176" s="32" t="n">
        <v>100</v>
      </c>
      <c r="E7176" s="32" t="n">
        <v>110</v>
      </c>
      <c r="F7176" s="32" t="inlineStr">
        <is>
          <t>Differs from upstream baseline</t>
        </is>
      </c>
      <c r="G7176" s="32" t="inlineStr">
        <is>
          <t>species_info/gen_*_families.h</t>
        </is>
      </c>
    </row>
    <row r="7177">
      <c r="A7177" s="77" t="inlineStr">
        <is>
          <t>2026-10-05</t>
        </is>
      </c>
      <c r="B7177" s="77" t="inlineStr">
        <is>
          <t>Pokemon Stats</t>
        </is>
      </c>
      <c r="C7177" s="77" t="inlineStr">
        <is>
          <t>Piloswine baseSpeed</t>
        </is>
      </c>
      <c r="D7177" s="77" t="n">
        <v>50</v>
      </c>
      <c r="E7177" s="77" t="n">
        <v>80</v>
      </c>
      <c r="F7177" s="77" t="inlineStr">
        <is>
          <t>Differs from upstream baseline</t>
        </is>
      </c>
      <c r="G7177" s="77" t="inlineStr">
        <is>
          <t>species_info/gen_*_families.h</t>
        </is>
      </c>
    </row>
    <row r="7178">
      <c r="A7178" s="32" t="inlineStr">
        <is>
          <t>2026-10-05</t>
        </is>
      </c>
      <c r="B7178" s="32" t="inlineStr">
        <is>
          <t>Abilities</t>
        </is>
      </c>
      <c r="C7178" s="32" t="inlineStr">
        <is>
          <t>Piloswine abilities</t>
        </is>
      </c>
      <c r="D7178" s="32" t="inlineStr">
        <is>
          <t>Oblivious / Snow Cloak / Thick Fat</t>
        </is>
      </c>
      <c r="E7178" s="32" t="inlineStr">
        <is>
          <t>Snow Cloak / Snow Cloak / Thick Fat</t>
        </is>
      </c>
      <c r="F7178" s="32" t="inlineStr">
        <is>
          <t>Differs from upstream baseline</t>
        </is>
      </c>
      <c r="G7178" s="32" t="inlineStr">
        <is>
          <t>species_info/gen_*_families.h</t>
        </is>
      </c>
    </row>
    <row r="7179">
      <c r="A7179" s="77" t="inlineStr">
        <is>
          <t>2026-10-05</t>
        </is>
      </c>
      <c r="B7179" s="77" t="inlineStr">
        <is>
          <t>Abilities</t>
        </is>
      </c>
      <c r="C7179" s="77" t="inlineStr">
        <is>
          <t>Pineco abilities</t>
        </is>
      </c>
      <c r="D7179" s="77" t="inlineStr">
        <is>
          <t>Sturdy / Overcoat</t>
        </is>
      </c>
      <c r="E7179" s="77" t="inlineStr">
        <is>
          <t>Rough Skin / Overcoat</t>
        </is>
      </c>
      <c r="F7179" s="77" t="inlineStr">
        <is>
          <t>Differs from upstream baseline</t>
        </is>
      </c>
      <c r="G7179" s="77" t="inlineStr">
        <is>
          <t>species_info/gen_*_families.h</t>
        </is>
      </c>
    </row>
    <row r="7180">
      <c r="A7180" s="32" t="inlineStr">
        <is>
          <t>2026-10-05</t>
        </is>
      </c>
      <c r="B7180" s="32" t="inlineStr">
        <is>
          <t>Pokemon Stats</t>
        </is>
      </c>
      <c r="C7180" s="32" t="inlineStr">
        <is>
          <t>Piplup baseAttack</t>
        </is>
      </c>
      <c r="D7180" s="32" t="n">
        <v>51</v>
      </c>
      <c r="E7180" s="32" t="n">
        <v>61</v>
      </c>
      <c r="F7180" s="32" t="inlineStr">
        <is>
          <t>Differs from upstream baseline</t>
        </is>
      </c>
      <c r="G7180" s="32" t="inlineStr">
        <is>
          <t>species_info/gen_*_families.h</t>
        </is>
      </c>
    </row>
    <row r="7181">
      <c r="A7181" s="77" t="inlineStr">
        <is>
          <t>2026-10-05</t>
        </is>
      </c>
      <c r="B7181" s="77" t="inlineStr">
        <is>
          <t>Pokemon Stats</t>
        </is>
      </c>
      <c r="C7181" s="77" t="inlineStr">
        <is>
          <t>Piplup baseSpAttack</t>
        </is>
      </c>
      <c r="D7181" s="77" t="n">
        <v>61</v>
      </c>
      <c r="E7181" s="77" t="n">
        <v>51</v>
      </c>
      <c r="F7181" s="77" t="inlineStr">
        <is>
          <t>Differs from upstream baseline</t>
        </is>
      </c>
      <c r="G7181" s="77" t="inlineStr">
        <is>
          <t>species_info/gen_*_families.h</t>
        </is>
      </c>
    </row>
    <row r="7182">
      <c r="A7182" s="32" t="inlineStr">
        <is>
          <t>2026-10-05</t>
        </is>
      </c>
      <c r="B7182" s="32" t="inlineStr">
        <is>
          <t>Abilities</t>
        </is>
      </c>
      <c r="C7182" s="32" t="inlineStr">
        <is>
          <t>Piplup abilities</t>
        </is>
      </c>
      <c r="D7182" s="32" t="inlineStr">
        <is>
          <t>Torrent / Competitive</t>
        </is>
      </c>
      <c r="E7182" s="32" t="inlineStr">
        <is>
          <t>Torrent / Torrent / Competitive</t>
        </is>
      </c>
      <c r="F7182" s="32" t="inlineStr">
        <is>
          <t>Differs from upstream baseline</t>
        </is>
      </c>
      <c r="G7182" s="32" t="inlineStr">
        <is>
          <t>species_info/gen_*_families.h</t>
        </is>
      </c>
    </row>
    <row r="7183">
      <c r="A7183" s="77" t="inlineStr">
        <is>
          <t>2026-10-05</t>
        </is>
      </c>
      <c r="B7183" s="77" t="inlineStr">
        <is>
          <t>Pokemon Stats</t>
        </is>
      </c>
      <c r="C7183" s="77" t="inlineStr">
        <is>
          <t>Politoed baseAttack</t>
        </is>
      </c>
      <c r="D7183" s="77" t="n">
        <v>75</v>
      </c>
      <c r="E7183" s="77" t="n">
        <v>85</v>
      </c>
      <c r="F7183" s="77" t="inlineStr">
        <is>
          <t>Differs from upstream baseline</t>
        </is>
      </c>
      <c r="G7183" s="77" t="inlineStr">
        <is>
          <t>species_info/gen_*_families.h</t>
        </is>
      </c>
    </row>
    <row r="7184">
      <c r="A7184" s="32" t="inlineStr">
        <is>
          <t>2026-10-05</t>
        </is>
      </c>
      <c r="B7184" s="32" t="inlineStr">
        <is>
          <t>Pokemon Stats</t>
        </is>
      </c>
      <c r="C7184" s="32" t="inlineStr">
        <is>
          <t>Politoed baseSpeed</t>
        </is>
      </c>
      <c r="D7184" s="32" t="n">
        <v>70</v>
      </c>
      <c r="E7184" s="32" t="n">
        <v>90</v>
      </c>
      <c r="F7184" s="32" t="inlineStr">
        <is>
          <t>Differs from upstream baseline</t>
        </is>
      </c>
      <c r="G7184" s="32" t="inlineStr">
        <is>
          <t>species_info/gen_*_families.h</t>
        </is>
      </c>
    </row>
    <row r="7185">
      <c r="A7185" s="77" t="inlineStr">
        <is>
          <t>2026-10-05</t>
        </is>
      </c>
      <c r="B7185" s="77" t="inlineStr">
        <is>
          <t>Abilities</t>
        </is>
      </c>
      <c r="C7185" s="77" t="inlineStr">
        <is>
          <t>Politoed abilities</t>
        </is>
      </c>
      <c r="D7185" s="77" t="inlineStr">
        <is>
          <t>Water Absorb / Damp / Drizzle</t>
        </is>
      </c>
      <c r="E7185" s="77" t="inlineStr">
        <is>
          <t>Swift Swim / Water Absorb / Regenerator</t>
        </is>
      </c>
      <c r="F7185" s="77" t="inlineStr">
        <is>
          <t>Differs from upstream baseline</t>
        </is>
      </c>
      <c r="G7185" s="77" t="inlineStr">
        <is>
          <t>species_info/gen_*_families.h</t>
        </is>
      </c>
    </row>
    <row r="7186">
      <c r="A7186" s="32" t="inlineStr">
        <is>
          <t>2026-10-05</t>
        </is>
      </c>
      <c r="B7186" s="32" t="inlineStr">
        <is>
          <t>Abilities</t>
        </is>
      </c>
      <c r="C7186" s="32" t="inlineStr">
        <is>
          <t>Poliwag abilities</t>
        </is>
      </c>
      <c r="D7186" s="32" t="inlineStr">
        <is>
          <t>Water Absorb / Damp / Swift Swim</t>
        </is>
      </c>
      <c r="E7186" s="32" t="inlineStr">
        <is>
          <t>Swift Swim / Swift Swim / Swift Swim</t>
        </is>
      </c>
      <c r="F7186" s="32" t="inlineStr">
        <is>
          <t>Differs from upstream baseline</t>
        </is>
      </c>
      <c r="G7186" s="32" t="inlineStr">
        <is>
          <t>species_info/gen_*_families.h</t>
        </is>
      </c>
    </row>
    <row r="7187">
      <c r="A7187" s="77" t="inlineStr">
        <is>
          <t>2026-10-05</t>
        </is>
      </c>
      <c r="B7187" s="77" t="inlineStr">
        <is>
          <t>Abilities</t>
        </is>
      </c>
      <c r="C7187" s="77" t="inlineStr">
        <is>
          <t>Poliwhirl abilities</t>
        </is>
      </c>
      <c r="D7187" s="77" t="inlineStr">
        <is>
          <t>Water Absorb / Damp / Swift Swim</t>
        </is>
      </c>
      <c r="E7187" s="77" t="inlineStr">
        <is>
          <t>Swift Swim / Swift Swim / Swift Swim</t>
        </is>
      </c>
      <c r="F7187" s="77" t="inlineStr">
        <is>
          <t>Differs from upstream baseline</t>
        </is>
      </c>
      <c r="G7187" s="77" t="inlineStr">
        <is>
          <t>species_info/gen_*_families.h</t>
        </is>
      </c>
    </row>
    <row r="7188">
      <c r="A7188" s="32" t="inlineStr">
        <is>
          <t>2026-10-05</t>
        </is>
      </c>
      <c r="B7188" s="32" t="inlineStr">
        <is>
          <t>Evolutions</t>
        </is>
      </c>
      <c r="C7188" s="32" t="inlineStr">
        <is>
          <t>Poliwhirl evolution</t>
        </is>
      </c>
      <c r="D7188" s="32" t="inlineStr">
        <is>
          <t>Item (Water Stone) -&gt; Poliwrath; Trade Item (Kings Rock) -&gt; Politoed; Item (Kings Rock) -&gt; Politoed</t>
        </is>
      </c>
      <c r="E7188" s="32" t="inlineStr">
        <is>
          <t>Item (Water Stone) -&gt; Poliwrath; Lv 36 -&gt; Politoed</t>
        </is>
      </c>
      <c r="F7188" s="32" t="inlineStr">
        <is>
          <t>Differs from upstream baseline</t>
        </is>
      </c>
      <c r="G7188" s="32" t="inlineStr">
        <is>
          <t>species_info/gen_*_families.h</t>
        </is>
      </c>
    </row>
    <row r="7189">
      <c r="A7189" s="77" t="inlineStr">
        <is>
          <t>2026-10-05</t>
        </is>
      </c>
      <c r="B7189" s="77" t="inlineStr">
        <is>
          <t>Pokemon Stats</t>
        </is>
      </c>
      <c r="C7189" s="77" t="inlineStr">
        <is>
          <t>Poliwrath baseSpeed</t>
        </is>
      </c>
      <c r="D7189" s="77" t="n">
        <v>70</v>
      </c>
      <c r="E7189" s="77" t="n">
        <v>90</v>
      </c>
      <c r="F7189" s="77" t="inlineStr">
        <is>
          <t>Differs from upstream baseline</t>
        </is>
      </c>
      <c r="G7189" s="77" t="inlineStr">
        <is>
          <t>species_info/gen_*_families.h</t>
        </is>
      </c>
    </row>
    <row r="7190">
      <c r="A7190" s="32" t="inlineStr">
        <is>
          <t>2026-10-05</t>
        </is>
      </c>
      <c r="B7190" s="32" t="inlineStr">
        <is>
          <t>Abilities</t>
        </is>
      </c>
      <c r="C7190" s="32" t="inlineStr">
        <is>
          <t>Poliwrath abilities</t>
        </is>
      </c>
      <c r="D7190" s="32" t="inlineStr">
        <is>
          <t>Water Absorb / Damp / Swift Swim</t>
        </is>
      </c>
      <c r="E7190" s="32" t="inlineStr">
        <is>
          <t>Swift Swim / Swift Swim / Swift Swim</t>
        </is>
      </c>
      <c r="F7190" s="32" t="inlineStr">
        <is>
          <t>Differs from upstream baseline</t>
        </is>
      </c>
      <c r="G7190" s="32" t="inlineStr">
        <is>
          <t>species_info/gen_*_families.h</t>
        </is>
      </c>
    </row>
    <row r="7191">
      <c r="A7191" s="77" t="inlineStr">
        <is>
          <t>2026-10-05</t>
        </is>
      </c>
      <c r="B7191" s="77" t="inlineStr">
        <is>
          <t>Abilities</t>
        </is>
      </c>
      <c r="C7191" s="77" t="inlineStr">
        <is>
          <t>Ponyta abilities</t>
        </is>
      </c>
      <c r="D7191" s="77" t="inlineStr">
        <is>
          <t>Run Away / Flash Fire / Flame Body</t>
        </is>
      </c>
      <c r="E7191" s="77" t="inlineStr">
        <is>
          <t>Reckless / Reckless / Flame Body</t>
        </is>
      </c>
      <c r="F7191" s="77" t="inlineStr">
        <is>
          <t>Differs from upstream baseline</t>
        </is>
      </c>
      <c r="G7191" s="77" t="inlineStr">
        <is>
          <t>species_info/gen_*_families.h</t>
        </is>
      </c>
    </row>
    <row r="7192">
      <c r="A7192" s="32" t="inlineStr">
        <is>
          <t>2026-10-05</t>
        </is>
      </c>
      <c r="B7192" s="32" t="inlineStr">
        <is>
          <t>Abilities</t>
        </is>
      </c>
      <c r="C7192" s="32" t="inlineStr">
        <is>
          <t>Ponyta abilities</t>
        </is>
      </c>
      <c r="D7192" s="32" t="inlineStr">
        <is>
          <t>Run Away / Pastel Veil / Anticipation</t>
        </is>
      </c>
      <c r="E7192" s="32" t="inlineStr">
        <is>
          <t>Reckless / Reckless / Anticipation</t>
        </is>
      </c>
      <c r="F7192" s="32" t="inlineStr">
        <is>
          <t>Differs from upstream baseline</t>
        </is>
      </c>
      <c r="G7192" s="32" t="inlineStr">
        <is>
          <t>species_info/gen_*_families.h</t>
        </is>
      </c>
    </row>
    <row r="7193">
      <c r="A7193" s="77" t="inlineStr">
        <is>
          <t>2026-10-05</t>
        </is>
      </c>
      <c r="B7193" s="77" t="inlineStr">
        <is>
          <t>Abilities</t>
        </is>
      </c>
      <c r="C7193" s="77" t="inlineStr">
        <is>
          <t>Poochyena abilities</t>
        </is>
      </c>
      <c r="D7193" s="77" t="inlineStr">
        <is>
          <t>Run Away / Quick Feet / Rattled</t>
        </is>
      </c>
      <c r="E7193" s="77" t="inlineStr">
        <is>
          <t>Quick Feet / Quick Feet / Rattled</t>
        </is>
      </c>
      <c r="F7193" s="77" t="inlineStr">
        <is>
          <t>Differs from upstream baseline</t>
        </is>
      </c>
      <c r="G7193" s="77" t="inlineStr">
        <is>
          <t>species_info/gen_*_families.h</t>
        </is>
      </c>
    </row>
    <row r="7194">
      <c r="A7194" s="32" t="inlineStr">
        <is>
          <t>2026-10-05</t>
        </is>
      </c>
      <c r="B7194" s="32" t="inlineStr">
        <is>
          <t>Abilities</t>
        </is>
      </c>
      <c r="C7194" s="32" t="inlineStr">
        <is>
          <t>Porygon abilities</t>
        </is>
      </c>
      <c r="D7194" s="32" t="inlineStr">
        <is>
          <t>Trace / Download / Analytic</t>
        </is>
      </c>
      <c r="E7194" s="32" t="inlineStr">
        <is>
          <t>Download / Download / Analytic</t>
        </is>
      </c>
      <c r="F7194" s="32" t="inlineStr">
        <is>
          <t>Differs from upstream baseline</t>
        </is>
      </c>
      <c r="G7194" s="32" t="inlineStr">
        <is>
          <t>species_info/gen_*_families.h</t>
        </is>
      </c>
    </row>
    <row r="7195">
      <c r="A7195" s="77" t="inlineStr">
        <is>
          <t>2026-10-05</t>
        </is>
      </c>
      <c r="B7195" s="77" t="inlineStr">
        <is>
          <t>Abilities</t>
        </is>
      </c>
      <c r="C7195" s="77" t="inlineStr">
        <is>
          <t>Porygon2 abilities</t>
        </is>
      </c>
      <c r="D7195" s="77" t="inlineStr">
        <is>
          <t>Trace / Download / Analytic</t>
        </is>
      </c>
      <c r="E7195" s="77" t="inlineStr">
        <is>
          <t>Trace / Trace / Analytic</t>
        </is>
      </c>
      <c r="F7195" s="77" t="inlineStr">
        <is>
          <t>Differs from upstream baseline</t>
        </is>
      </c>
      <c r="G7195" s="77" t="inlineStr">
        <is>
          <t>species_info/gen_*_families.h</t>
        </is>
      </c>
    </row>
    <row r="7196">
      <c r="A7196" s="32" t="inlineStr">
        <is>
          <t>2026-10-05</t>
        </is>
      </c>
      <c r="B7196" s="32" t="inlineStr">
        <is>
          <t>Abilities</t>
        </is>
      </c>
      <c r="C7196" s="32" t="inlineStr">
        <is>
          <t>Porygon-Z abilities</t>
        </is>
      </c>
      <c r="D7196" s="32" t="inlineStr">
        <is>
          <t>Adaptability / Download / Analytic</t>
        </is>
      </c>
      <c r="E7196" s="32" t="inlineStr">
        <is>
          <t>Download / Download / Analytic</t>
        </is>
      </c>
      <c r="F7196" s="32" t="inlineStr">
        <is>
          <t>Differs from upstream baseline</t>
        </is>
      </c>
      <c r="G7196" s="32" t="inlineStr">
        <is>
          <t>species_info/gen_*_families.h</t>
        </is>
      </c>
    </row>
    <row r="7197">
      <c r="A7197" s="77" t="inlineStr">
        <is>
          <t>2026-10-05</t>
        </is>
      </c>
      <c r="B7197" s="77" t="inlineStr">
        <is>
          <t>Pokemon Stats</t>
        </is>
      </c>
      <c r="C7197" s="77" t="inlineStr">
        <is>
          <t>Primeape baseHP</t>
        </is>
      </c>
      <c r="D7197" s="77" t="n">
        <v>65</v>
      </c>
      <c r="E7197" s="77" t="n">
        <v>75</v>
      </c>
      <c r="F7197" s="77" t="inlineStr">
        <is>
          <t>Differs from upstream baseline</t>
        </is>
      </c>
      <c r="G7197" s="77" t="inlineStr">
        <is>
          <t>species_info/gen_*_families.h</t>
        </is>
      </c>
    </row>
    <row r="7198">
      <c r="A7198" s="32" t="inlineStr">
        <is>
          <t>2026-10-05</t>
        </is>
      </c>
      <c r="B7198" s="32" t="inlineStr">
        <is>
          <t>Pokemon Stats</t>
        </is>
      </c>
      <c r="C7198" s="32" t="inlineStr">
        <is>
          <t>Primeape baseAttack</t>
        </is>
      </c>
      <c r="D7198" s="32" t="n">
        <v>105</v>
      </c>
      <c r="E7198" s="32" t="n">
        <v>115</v>
      </c>
      <c r="F7198" s="32" t="inlineStr">
        <is>
          <t>Differs from upstream baseline</t>
        </is>
      </c>
      <c r="G7198" s="32" t="inlineStr">
        <is>
          <t>species_info/gen_*_families.h</t>
        </is>
      </c>
    </row>
    <row r="7199">
      <c r="A7199" s="77" t="inlineStr">
        <is>
          <t>2026-10-05</t>
        </is>
      </c>
      <c r="B7199" s="77" t="inlineStr">
        <is>
          <t>Pokemon Stats</t>
        </is>
      </c>
      <c r="C7199" s="77" t="inlineStr">
        <is>
          <t>Primeape baseDefense</t>
        </is>
      </c>
      <c r="D7199" s="77" t="n">
        <v>60</v>
      </c>
      <c r="E7199" s="77" t="n">
        <v>80</v>
      </c>
      <c r="F7199" s="77" t="inlineStr">
        <is>
          <t>Differs from upstream baseline</t>
        </is>
      </c>
      <c r="G7199" s="77" t="inlineStr">
        <is>
          <t>species_info/gen_*_families.h</t>
        </is>
      </c>
    </row>
    <row r="7200">
      <c r="A7200" s="32" t="inlineStr">
        <is>
          <t>2026-10-05</t>
        </is>
      </c>
      <c r="B7200" s="32" t="inlineStr">
        <is>
          <t>Pokemon Stats</t>
        </is>
      </c>
      <c r="C7200" s="32" t="inlineStr">
        <is>
          <t>Primeape baseSpAttack</t>
        </is>
      </c>
      <c r="D7200" s="32" t="n">
        <v>60</v>
      </c>
      <c r="E7200" s="32" t="n">
        <v>50</v>
      </c>
      <c r="F7200" s="32" t="inlineStr">
        <is>
          <t>Differs from upstream baseline</t>
        </is>
      </c>
      <c r="G7200" s="32" t="inlineStr">
        <is>
          <t>species_info/gen_*_families.h</t>
        </is>
      </c>
    </row>
    <row r="7201">
      <c r="A7201" s="77" t="inlineStr">
        <is>
          <t>2026-10-05</t>
        </is>
      </c>
      <c r="B7201" s="77" t="inlineStr">
        <is>
          <t>Pokemon Stats</t>
        </is>
      </c>
      <c r="C7201" s="77" t="inlineStr">
        <is>
          <t>Primeape baseSpDefense</t>
        </is>
      </c>
      <c r="D7201" s="77" t="n">
        <v>70</v>
      </c>
      <c r="E7201" s="77" t="n">
        <v>90</v>
      </c>
      <c r="F7201" s="77" t="inlineStr">
        <is>
          <t>Differs from upstream baseline</t>
        </is>
      </c>
      <c r="G7201" s="77" t="inlineStr">
        <is>
          <t>species_info/gen_*_families.h</t>
        </is>
      </c>
    </row>
    <row r="7202">
      <c r="A7202" s="32" t="inlineStr">
        <is>
          <t>2026-10-05</t>
        </is>
      </c>
      <c r="B7202" s="32" t="inlineStr">
        <is>
          <t>Abilities</t>
        </is>
      </c>
      <c r="C7202" s="32" t="inlineStr">
        <is>
          <t>Primeape abilities</t>
        </is>
      </c>
      <c r="D7202" s="32" t="inlineStr">
        <is>
          <t>Vital Spirit / Anger Point / Defiant</t>
        </is>
      </c>
      <c r="E7202" s="32" t="inlineStr">
        <is>
          <t>Reckless / Reckless / Defiant</t>
        </is>
      </c>
      <c r="F7202" s="32" t="inlineStr">
        <is>
          <t>Differs from upstream baseline</t>
        </is>
      </c>
      <c r="G7202" s="32" t="inlineStr">
        <is>
          <t>species_info/gen_*_families.h</t>
        </is>
      </c>
    </row>
    <row r="7203">
      <c r="A7203" s="77" t="inlineStr">
        <is>
          <t>2026-10-05</t>
        </is>
      </c>
      <c r="B7203" s="77" t="inlineStr">
        <is>
          <t>Pokemon Stats</t>
        </is>
      </c>
      <c r="C7203" s="77" t="inlineStr">
        <is>
          <t>Prinplup baseAttack</t>
        </is>
      </c>
      <c r="D7203" s="77" t="n">
        <v>66</v>
      </c>
      <c r="E7203" s="77" t="n">
        <v>81</v>
      </c>
      <c r="F7203" s="77" t="inlineStr">
        <is>
          <t>Differs from upstream baseline</t>
        </is>
      </c>
      <c r="G7203" s="77" t="inlineStr">
        <is>
          <t>species_info/gen_*_families.h</t>
        </is>
      </c>
    </row>
    <row r="7204">
      <c r="A7204" s="32" t="inlineStr">
        <is>
          <t>2026-10-05</t>
        </is>
      </c>
      <c r="B7204" s="32" t="inlineStr">
        <is>
          <t>Pokemon Stats</t>
        </is>
      </c>
      <c r="C7204" s="32" t="inlineStr">
        <is>
          <t>Prinplup baseSpAttack</t>
        </is>
      </c>
      <c r="D7204" s="32" t="n">
        <v>81</v>
      </c>
      <c r="E7204" s="32" t="n">
        <v>66</v>
      </c>
      <c r="F7204" s="32" t="inlineStr">
        <is>
          <t>Differs from upstream baseline</t>
        </is>
      </c>
      <c r="G7204" s="32" t="inlineStr">
        <is>
          <t>species_info/gen_*_families.h</t>
        </is>
      </c>
    </row>
    <row r="7205">
      <c r="A7205" s="77" t="inlineStr">
        <is>
          <t>2026-10-05</t>
        </is>
      </c>
      <c r="B7205" s="77" t="inlineStr">
        <is>
          <t>Abilities</t>
        </is>
      </c>
      <c r="C7205" s="77" t="inlineStr">
        <is>
          <t>Prinplup abilities</t>
        </is>
      </c>
      <c r="D7205" s="77" t="inlineStr">
        <is>
          <t>Torrent / Competitive</t>
        </is>
      </c>
      <c r="E7205" s="77" t="inlineStr">
        <is>
          <t>Swift Swim / Torrent / Competitive</t>
        </is>
      </c>
      <c r="F7205" s="77" t="inlineStr">
        <is>
          <t>Differs from upstream baseline</t>
        </is>
      </c>
      <c r="G7205" s="77" t="inlineStr">
        <is>
          <t>species_info/gen_*_families.h</t>
        </is>
      </c>
    </row>
    <row r="7206">
      <c r="A7206" s="32" t="inlineStr">
        <is>
          <t>2026-10-05</t>
        </is>
      </c>
      <c r="B7206" s="32" t="inlineStr">
        <is>
          <t>Pokemon Stats</t>
        </is>
      </c>
      <c r="C7206" s="32" t="inlineStr">
        <is>
          <t>Probopass baseHP</t>
        </is>
      </c>
      <c r="D7206" s="32" t="n">
        <v>60</v>
      </c>
      <c r="E7206" s="32" t="n">
        <v>70</v>
      </c>
      <c r="F7206" s="32" t="inlineStr">
        <is>
          <t>Differs from upstream baseline</t>
        </is>
      </c>
      <c r="G7206" s="32" t="inlineStr">
        <is>
          <t>species_info/gen_*_families.h</t>
        </is>
      </c>
    </row>
    <row r="7207">
      <c r="A7207" s="77" t="inlineStr">
        <is>
          <t>2026-10-05</t>
        </is>
      </c>
      <c r="B7207" s="77" t="inlineStr">
        <is>
          <t>Pokemon Stats</t>
        </is>
      </c>
      <c r="C7207" s="77" t="inlineStr">
        <is>
          <t>Probopass baseAttack</t>
        </is>
      </c>
      <c r="D7207" s="77" t="n">
        <v>55</v>
      </c>
      <c r="E7207" s="77" t="n">
        <v>75</v>
      </c>
      <c r="F7207" s="77" t="inlineStr">
        <is>
          <t>Differs from upstream baseline</t>
        </is>
      </c>
      <c r="G7207" s="77" t="inlineStr">
        <is>
          <t>species_info/gen_*_families.h</t>
        </is>
      </c>
    </row>
    <row r="7208">
      <c r="A7208" s="32" t="inlineStr">
        <is>
          <t>2026-10-05</t>
        </is>
      </c>
      <c r="B7208" s="32" t="inlineStr">
        <is>
          <t>Abilities</t>
        </is>
      </c>
      <c r="C7208" s="32" t="inlineStr">
        <is>
          <t>Probopass abilities</t>
        </is>
      </c>
      <c r="D7208" s="32" t="inlineStr">
        <is>
          <t>Sturdy / Magnet Pull / Sand Force</t>
        </is>
      </c>
      <c r="E7208" s="32" t="inlineStr">
        <is>
          <t>Solid Rock / Solid Rock / Sand Force</t>
        </is>
      </c>
      <c r="F7208" s="32" t="inlineStr">
        <is>
          <t>Differs from upstream baseline</t>
        </is>
      </c>
      <c r="G7208" s="32" t="inlineStr">
        <is>
          <t>species_info/gen_*_families.h</t>
        </is>
      </c>
    </row>
    <row r="7209">
      <c r="A7209" s="77" t="inlineStr">
        <is>
          <t>2026-10-05</t>
        </is>
      </c>
      <c r="B7209" s="77" t="inlineStr">
        <is>
          <t>Abilities</t>
        </is>
      </c>
      <c r="C7209" s="77" t="inlineStr">
        <is>
          <t>Psyduck abilities</t>
        </is>
      </c>
      <c r="D7209" s="77" t="inlineStr">
        <is>
          <t>Damp / Cloud Nine / Swift Swim</t>
        </is>
      </c>
      <c r="E7209" s="77" t="inlineStr">
        <is>
          <t>Simple / Unaware / Swift Swim</t>
        </is>
      </c>
      <c r="F7209" s="77" t="inlineStr">
        <is>
          <t>Differs from upstream baseline</t>
        </is>
      </c>
      <c r="G7209" s="77" t="inlineStr">
        <is>
          <t>species_info/gen_*_families.h</t>
        </is>
      </c>
    </row>
    <row r="7210">
      <c r="A7210" s="32" t="inlineStr">
        <is>
          <t>2026-10-05</t>
        </is>
      </c>
      <c r="B7210" s="32" t="inlineStr">
        <is>
          <t>Abilities</t>
        </is>
      </c>
      <c r="C7210" s="32" t="inlineStr">
        <is>
          <t>Pupitar abilities</t>
        </is>
      </c>
      <c r="D7210" s="32" t="inlineStr">
        <is>
          <t>Shed Skin</t>
        </is>
      </c>
      <c r="E7210" s="32" t="inlineStr">
        <is>
          <t>Shed Skin / Shed Skin</t>
        </is>
      </c>
      <c r="F7210" s="32" t="inlineStr">
        <is>
          <t>Differs from upstream baseline</t>
        </is>
      </c>
      <c r="G7210" s="32" t="inlineStr">
        <is>
          <t>species_info/gen_*_families.h</t>
        </is>
      </c>
    </row>
    <row r="7211">
      <c r="A7211" s="77" t="inlineStr">
        <is>
          <t>2026-10-05</t>
        </is>
      </c>
      <c r="B7211" s="77" t="inlineStr">
        <is>
          <t>Pokemon Stats</t>
        </is>
      </c>
      <c r="C7211" s="77" t="inlineStr">
        <is>
          <t>Purrloin baseHP</t>
        </is>
      </c>
      <c r="D7211" s="77" t="n">
        <v>41</v>
      </c>
      <c r="E7211" s="77" t="n">
        <v>46</v>
      </c>
      <c r="F7211" s="77" t="inlineStr">
        <is>
          <t>Differs from upstream baseline</t>
        </is>
      </c>
      <c r="G7211" s="77" t="inlineStr">
        <is>
          <t>species_info/gen_*_families.h</t>
        </is>
      </c>
    </row>
    <row r="7212">
      <c r="A7212" s="32" t="inlineStr">
        <is>
          <t>2026-10-05</t>
        </is>
      </c>
      <c r="B7212" s="32" t="inlineStr">
        <is>
          <t>Pokemon Stats</t>
        </is>
      </c>
      <c r="C7212" s="32" t="inlineStr">
        <is>
          <t>Purrloin baseAttack</t>
        </is>
      </c>
      <c r="D7212" s="32" t="n">
        <v>50</v>
      </c>
      <c r="E7212" s="32" t="n">
        <v>53</v>
      </c>
      <c r="F7212" s="32" t="inlineStr">
        <is>
          <t>Differs from upstream baseline</t>
        </is>
      </c>
      <c r="G7212" s="32" t="inlineStr">
        <is>
          <t>species_info/gen_*_families.h</t>
        </is>
      </c>
    </row>
    <row r="7213">
      <c r="A7213" s="77" t="inlineStr">
        <is>
          <t>2026-10-05</t>
        </is>
      </c>
      <c r="B7213" s="77" t="inlineStr">
        <is>
          <t>Pokemon Stats</t>
        </is>
      </c>
      <c r="C7213" s="77" t="inlineStr">
        <is>
          <t>Purrloin baseDefense</t>
        </is>
      </c>
      <c r="D7213" s="77" t="n">
        <v>37</v>
      </c>
      <c r="E7213" s="77" t="n">
        <v>45</v>
      </c>
      <c r="F7213" s="77" t="inlineStr">
        <is>
          <t>Differs from upstream baseline</t>
        </is>
      </c>
      <c r="G7213" s="77" t="inlineStr">
        <is>
          <t>species_info/gen_*_families.h</t>
        </is>
      </c>
    </row>
    <row r="7214">
      <c r="A7214" s="32" t="inlineStr">
        <is>
          <t>2026-10-05</t>
        </is>
      </c>
      <c r="B7214" s="32" t="inlineStr">
        <is>
          <t>Pokemon Stats</t>
        </is>
      </c>
      <c r="C7214" s="32" t="inlineStr">
        <is>
          <t>Purrloin baseSpDefense</t>
        </is>
      </c>
      <c r="D7214" s="32" t="n">
        <v>37</v>
      </c>
      <c r="E7214" s="32" t="n">
        <v>45</v>
      </c>
      <c r="F7214" s="32" t="inlineStr">
        <is>
          <t>Differs from upstream baseline</t>
        </is>
      </c>
      <c r="G7214" s="32" t="inlineStr">
        <is>
          <t>species_info/gen_*_families.h</t>
        </is>
      </c>
    </row>
    <row r="7215">
      <c r="A7215" s="77" t="inlineStr">
        <is>
          <t>2026-10-05</t>
        </is>
      </c>
      <c r="B7215" s="77" t="inlineStr">
        <is>
          <t>Pokemon Stats</t>
        </is>
      </c>
      <c r="C7215" s="77" t="inlineStr">
        <is>
          <t>Purugly baseHP</t>
        </is>
      </c>
      <c r="D7215" s="77" t="n">
        <v>71</v>
      </c>
      <c r="E7215" s="77" t="n">
        <v>91</v>
      </c>
      <c r="F7215" s="77" t="inlineStr">
        <is>
          <t>Differs from upstream baseline</t>
        </is>
      </c>
      <c r="G7215" s="77" t="inlineStr">
        <is>
          <t>species_info/gen_*_families.h</t>
        </is>
      </c>
    </row>
    <row r="7216">
      <c r="A7216" s="32" t="inlineStr">
        <is>
          <t>2026-10-05</t>
        </is>
      </c>
      <c r="B7216" s="32" t="inlineStr">
        <is>
          <t>Pokemon Stats</t>
        </is>
      </c>
      <c r="C7216" s="32" t="inlineStr">
        <is>
          <t>Purugly baseDefense</t>
        </is>
      </c>
      <c r="D7216" s="32" t="n">
        <v>64</v>
      </c>
      <c r="E7216" s="32" t="n">
        <v>74</v>
      </c>
      <c r="F7216" s="32" t="inlineStr">
        <is>
          <t>Differs from upstream baseline</t>
        </is>
      </c>
      <c r="G7216" s="32" t="inlineStr">
        <is>
          <t>species_info/gen_*_families.h</t>
        </is>
      </c>
    </row>
    <row r="7217">
      <c r="A7217" s="77" t="inlineStr">
        <is>
          <t>2026-10-05</t>
        </is>
      </c>
      <c r="B7217" s="77" t="inlineStr">
        <is>
          <t>Pokemon Stats</t>
        </is>
      </c>
      <c r="C7217" s="77" t="inlineStr">
        <is>
          <t>Purugly baseSpDefense</t>
        </is>
      </c>
      <c r="D7217" s="77" t="n">
        <v>59</v>
      </c>
      <c r="E7217" s="77" t="n">
        <v>69</v>
      </c>
      <c r="F7217" s="77" t="inlineStr">
        <is>
          <t>Differs from upstream baseline</t>
        </is>
      </c>
      <c r="G7217" s="77" t="inlineStr">
        <is>
          <t>species_info/gen_*_families.h</t>
        </is>
      </c>
    </row>
    <row r="7218">
      <c r="A7218" s="32" t="inlineStr">
        <is>
          <t>2026-10-05</t>
        </is>
      </c>
      <c r="B7218" s="32" t="inlineStr">
        <is>
          <t>Abilities</t>
        </is>
      </c>
      <c r="C7218" s="32" t="inlineStr">
        <is>
          <t>Purugly abilities</t>
        </is>
      </c>
      <c r="D7218" s="32" t="inlineStr">
        <is>
          <t>Thick Fat / Own Tempo / Defiant</t>
        </is>
      </c>
      <c r="E7218" s="32" t="inlineStr">
        <is>
          <t>Limber / Thick Fat / Defiant</t>
        </is>
      </c>
      <c r="F7218" s="32" t="inlineStr">
        <is>
          <t>Differs from upstream baseline</t>
        </is>
      </c>
      <c r="G7218" s="32" t="inlineStr">
        <is>
          <t>species_info/gen_*_families.h</t>
        </is>
      </c>
    </row>
    <row r="7219">
      <c r="A7219" s="77" t="inlineStr">
        <is>
          <t>2026-10-05</t>
        </is>
      </c>
      <c r="B7219" s="77" t="inlineStr">
        <is>
          <t>Pokemon Stats</t>
        </is>
      </c>
      <c r="C7219" s="77" t="inlineStr">
        <is>
          <t>Pyroar baseAttack</t>
        </is>
      </c>
      <c r="D7219" s="77" t="n">
        <v>68</v>
      </c>
      <c r="E7219" s="77" t="n">
        <v>30</v>
      </c>
      <c r="F7219" s="77" t="inlineStr">
        <is>
          <t>Differs from upstream baseline</t>
        </is>
      </c>
      <c r="G7219" s="77" t="inlineStr">
        <is>
          <t>species_info/gen_*_families.h</t>
        </is>
      </c>
    </row>
    <row r="7220">
      <c r="A7220" s="32" t="inlineStr">
        <is>
          <t>2026-10-05</t>
        </is>
      </c>
      <c r="B7220" s="32" t="inlineStr">
        <is>
          <t>Pokemon Stats</t>
        </is>
      </c>
      <c r="C7220" s="32" t="inlineStr">
        <is>
          <t>Pyroar baseSpAttack</t>
        </is>
      </c>
      <c r="D7220" s="32" t="n">
        <v>109</v>
      </c>
      <c r="E7220" s="32" t="n">
        <v>140</v>
      </c>
      <c r="F7220" s="32" t="inlineStr">
        <is>
          <t>Differs from upstream baseline</t>
        </is>
      </c>
      <c r="G7220" s="32" t="inlineStr">
        <is>
          <t>species_info/gen_*_families.h</t>
        </is>
      </c>
    </row>
    <row r="7221">
      <c r="A7221" s="77" t="inlineStr">
        <is>
          <t>2026-10-05</t>
        </is>
      </c>
      <c r="B7221" s="77" t="inlineStr">
        <is>
          <t>Pokemon Stats</t>
        </is>
      </c>
      <c r="C7221" s="77" t="inlineStr">
        <is>
          <t>Pyroar baseSpeed</t>
        </is>
      </c>
      <c r="D7221" s="77" t="n">
        <v>106</v>
      </c>
      <c r="E7221" s="77" t="n">
        <v>133</v>
      </c>
      <c r="F7221" s="77" t="inlineStr">
        <is>
          <t>Differs from upstream baseline</t>
        </is>
      </c>
      <c r="G7221" s="77" t="inlineStr">
        <is>
          <t>species_info/gen_*_families.h</t>
        </is>
      </c>
    </row>
    <row r="7222">
      <c r="A7222" s="32" t="inlineStr">
        <is>
          <t>2026-10-05</t>
        </is>
      </c>
      <c r="B7222" s="32" t="inlineStr">
        <is>
          <t>Abilities</t>
        </is>
      </c>
      <c r="C7222" s="32" t="inlineStr">
        <is>
          <t>Pyroar abilities</t>
        </is>
      </c>
      <c r="D7222" s="32" t="inlineStr">
        <is>
          <t>Rivalry / Unnerve / Moxie</t>
        </is>
      </c>
      <c r="E7222" s="32" t="inlineStr">
        <is>
          <t>Rivalry / Unnerve / Competitive</t>
        </is>
      </c>
      <c r="F7222" s="32" t="inlineStr">
        <is>
          <t>Differs from upstream baseline</t>
        </is>
      </c>
      <c r="G7222" s="32" t="inlineStr">
        <is>
          <t>species_info/gen_*_families.h</t>
        </is>
      </c>
    </row>
    <row r="7223">
      <c r="A7223" s="77" t="inlineStr">
        <is>
          <t>2026-10-05</t>
        </is>
      </c>
      <c r="B7223" s="77" t="inlineStr">
        <is>
          <t>Abilities</t>
        </is>
      </c>
      <c r="C7223" s="77" t="inlineStr">
        <is>
          <t>Quagsire abilities</t>
        </is>
      </c>
      <c r="D7223" s="77" t="inlineStr">
        <is>
          <t>Damp / Water Absorb / Unaware</t>
        </is>
      </c>
      <c r="E7223" s="77" t="inlineStr">
        <is>
          <t>Simple / Poison Point / Unaware</t>
        </is>
      </c>
      <c r="F7223" s="77" t="inlineStr">
        <is>
          <t>Differs from upstream baseline</t>
        </is>
      </c>
      <c r="G7223" s="77" t="inlineStr">
        <is>
          <t>species_info/gen_*_families.h</t>
        </is>
      </c>
    </row>
    <row r="7224">
      <c r="A7224" s="32" t="inlineStr">
        <is>
          <t>2026-10-05</t>
        </is>
      </c>
      <c r="B7224" s="32" t="inlineStr">
        <is>
          <t>Pokemon Stats</t>
        </is>
      </c>
      <c r="C7224" s="32" t="inlineStr">
        <is>
          <t>Qwilfish baseHP</t>
        </is>
      </c>
      <c r="D7224" s="32" t="n">
        <v>65</v>
      </c>
      <c r="E7224" s="32" t="n">
        <v>75</v>
      </c>
      <c r="F7224" s="32" t="inlineStr">
        <is>
          <t>Differs from upstream baseline</t>
        </is>
      </c>
      <c r="G7224" s="32" t="inlineStr">
        <is>
          <t>species_info/gen_*_families.h</t>
        </is>
      </c>
    </row>
    <row r="7225">
      <c r="A7225" s="77" t="inlineStr">
        <is>
          <t>2026-10-05</t>
        </is>
      </c>
      <c r="B7225" s="77" t="inlineStr">
        <is>
          <t>Pokemon Stats</t>
        </is>
      </c>
      <c r="C7225" s="77" t="inlineStr">
        <is>
          <t>Qwilfish baseAttack</t>
        </is>
      </c>
      <c r="D7225" s="77" t="n">
        <v>95</v>
      </c>
      <c r="E7225" s="77" t="n">
        <v>115</v>
      </c>
      <c r="F7225" s="77" t="inlineStr">
        <is>
          <t>Differs from upstream baseline</t>
        </is>
      </c>
      <c r="G7225" s="77" t="inlineStr">
        <is>
          <t>species_info/gen_*_families.h</t>
        </is>
      </c>
    </row>
    <row r="7226">
      <c r="A7226" s="32" t="inlineStr">
        <is>
          <t>2026-10-05</t>
        </is>
      </c>
      <c r="B7226" s="32" t="inlineStr">
        <is>
          <t>Pokemon Stats</t>
        </is>
      </c>
      <c r="C7226" s="32" t="inlineStr">
        <is>
          <t>Qwilfish baseDefense</t>
        </is>
      </c>
      <c r="D7226" s="32" t="n">
        <v>85</v>
      </c>
      <c r="E7226" s="32" t="n">
        <v>95</v>
      </c>
      <c r="F7226" s="32" t="inlineStr">
        <is>
          <t>Differs from upstream baseline</t>
        </is>
      </c>
      <c r="G7226" s="32" t="inlineStr">
        <is>
          <t>species_info/gen_*_families.h</t>
        </is>
      </c>
    </row>
    <row r="7227">
      <c r="A7227" s="77" t="inlineStr">
        <is>
          <t>2026-10-05</t>
        </is>
      </c>
      <c r="B7227" s="77" t="inlineStr">
        <is>
          <t>Pokemon Stats</t>
        </is>
      </c>
      <c r="C7227" s="77" t="inlineStr">
        <is>
          <t>Qwilfish baseSpAttack</t>
        </is>
      </c>
      <c r="D7227" s="77" t="n">
        <v>55</v>
      </c>
      <c r="E7227" s="77" t="n">
        <v>65</v>
      </c>
      <c r="F7227" s="77" t="inlineStr">
        <is>
          <t>Differs from upstream baseline</t>
        </is>
      </c>
      <c r="G7227" s="77" t="inlineStr">
        <is>
          <t>species_info/gen_*_families.h</t>
        </is>
      </c>
    </row>
    <row r="7228">
      <c r="A7228" s="32" t="inlineStr">
        <is>
          <t>2026-10-05</t>
        </is>
      </c>
      <c r="B7228" s="32" t="inlineStr">
        <is>
          <t>Pokemon Stats</t>
        </is>
      </c>
      <c r="C7228" s="32" t="inlineStr">
        <is>
          <t>Qwilfish baseSpDefense</t>
        </is>
      </c>
      <c r="D7228" s="32" t="n">
        <v>55</v>
      </c>
      <c r="E7228" s="32" t="n">
        <v>65</v>
      </c>
      <c r="F7228" s="32" t="inlineStr">
        <is>
          <t>Differs from upstream baseline</t>
        </is>
      </c>
      <c r="G7228" s="32" t="inlineStr">
        <is>
          <t>species_info/gen_*_families.h</t>
        </is>
      </c>
    </row>
    <row r="7229">
      <c r="A7229" s="77" t="inlineStr">
        <is>
          <t>2026-10-05</t>
        </is>
      </c>
      <c r="B7229" s="77" t="inlineStr">
        <is>
          <t>Abilities</t>
        </is>
      </c>
      <c r="C7229" s="77" t="inlineStr">
        <is>
          <t>Qwilfish abilities</t>
        </is>
      </c>
      <c r="D7229" s="77" t="inlineStr">
        <is>
          <t>Poison Point / Swift Swim / Intimidate</t>
        </is>
      </c>
      <c r="E7229" s="77" t="inlineStr">
        <is>
          <t>Swift Swim / Swift Swim / Intimidate</t>
        </is>
      </c>
      <c r="F7229" s="77" t="inlineStr">
        <is>
          <t>Differs from upstream baseline</t>
        </is>
      </c>
      <c r="G7229" s="77" t="inlineStr">
        <is>
          <t>species_info/gen_*_families.h</t>
        </is>
      </c>
    </row>
    <row r="7230">
      <c r="A7230" s="32" t="inlineStr">
        <is>
          <t>2026-10-05</t>
        </is>
      </c>
      <c r="B7230" s="32" t="inlineStr">
        <is>
          <t>Pokemon Stats</t>
        </is>
      </c>
      <c r="C7230" s="32" t="inlineStr">
        <is>
          <t>Raichu baseDefense</t>
        </is>
      </c>
      <c r="D7230" s="32" t="n">
        <v>55</v>
      </c>
      <c r="E7230" s="32" t="n">
        <v>60</v>
      </c>
      <c r="F7230" s="32" t="inlineStr">
        <is>
          <t>Differs from upstream baseline</t>
        </is>
      </c>
      <c r="G7230" s="32" t="inlineStr">
        <is>
          <t>species_info/gen_*_families.h</t>
        </is>
      </c>
    </row>
    <row r="7231">
      <c r="A7231" s="77" t="inlineStr">
        <is>
          <t>2026-10-05</t>
        </is>
      </c>
      <c r="B7231" s="77" t="inlineStr">
        <is>
          <t>Pokemon Stats</t>
        </is>
      </c>
      <c r="C7231" s="77" t="inlineStr">
        <is>
          <t>Raichu baseSpDefense</t>
        </is>
      </c>
      <c r="D7231" s="77" t="n">
        <v>80</v>
      </c>
      <c r="E7231" s="77" t="n">
        <v>85</v>
      </c>
      <c r="F7231" s="77" t="inlineStr">
        <is>
          <t>Differs from upstream baseline</t>
        </is>
      </c>
      <c r="G7231" s="77" t="inlineStr">
        <is>
          <t>species_info/gen_*_families.h</t>
        </is>
      </c>
    </row>
    <row r="7232">
      <c r="A7232" s="32" t="inlineStr">
        <is>
          <t>2026-10-05</t>
        </is>
      </c>
      <c r="B7232" s="32" t="inlineStr">
        <is>
          <t>Abilities</t>
        </is>
      </c>
      <c r="C7232" s="32" t="inlineStr">
        <is>
          <t>Raichu abilities</t>
        </is>
      </c>
      <c r="D7232" s="32" t="inlineStr">
        <is>
          <t>Static / Lightning Rod</t>
        </is>
      </c>
      <c r="E7232" s="32" t="inlineStr">
        <is>
          <t>Lightning Rod / Lightning Rod</t>
        </is>
      </c>
      <c r="F7232" s="32" t="inlineStr">
        <is>
          <t>Differs from upstream baseline</t>
        </is>
      </c>
      <c r="G7232" s="32" t="inlineStr">
        <is>
          <t>species_info/gen_*_families.h</t>
        </is>
      </c>
    </row>
    <row r="7233">
      <c r="A7233" s="77" t="inlineStr">
        <is>
          <t>2026-10-05</t>
        </is>
      </c>
      <c r="B7233" s="77" t="inlineStr">
        <is>
          <t>Pokemon Stats</t>
        </is>
      </c>
      <c r="C7233" s="77" t="inlineStr">
        <is>
          <t>Raichu baseHP</t>
        </is>
      </c>
      <c r="D7233" s="77" t="n">
        <v>60</v>
      </c>
      <c r="E7233" s="77" t="n">
        <v>74</v>
      </c>
      <c r="F7233" s="77" t="inlineStr">
        <is>
          <t>Differs from upstream baseline</t>
        </is>
      </c>
      <c r="G7233" s="77" t="inlineStr">
        <is>
          <t>species_info/gen_*_families.h</t>
        </is>
      </c>
    </row>
    <row r="7234">
      <c r="A7234" s="32" t="inlineStr">
        <is>
          <t>2026-10-05</t>
        </is>
      </c>
      <c r="B7234" s="32" t="inlineStr">
        <is>
          <t>Pokemon Stats</t>
        </is>
      </c>
      <c r="C7234" s="32" t="inlineStr">
        <is>
          <t>Raichu baseAttack</t>
        </is>
      </c>
      <c r="D7234" s="32" t="n">
        <v>85</v>
      </c>
      <c r="E7234" s="32" t="n">
        <v>86</v>
      </c>
      <c r="F7234" s="32" t="inlineStr">
        <is>
          <t>Differs from upstream baseline</t>
        </is>
      </c>
      <c r="G7234" s="32" t="inlineStr">
        <is>
          <t>species_info/gen_*_families.h</t>
        </is>
      </c>
    </row>
    <row r="7235">
      <c r="A7235" s="77" t="inlineStr">
        <is>
          <t>2026-10-05</t>
        </is>
      </c>
      <c r="B7235" s="77" t="inlineStr">
        <is>
          <t>Pokemon Stats</t>
        </is>
      </c>
      <c r="C7235" s="77" t="inlineStr">
        <is>
          <t>Raichu baseDefense</t>
        </is>
      </c>
      <c r="D7235" s="77" t="n">
        <v>50</v>
      </c>
      <c r="E7235" s="77" t="n">
        <v>68</v>
      </c>
      <c r="F7235" s="77" t="inlineStr">
        <is>
          <t>Differs from upstream baseline</t>
        </is>
      </c>
      <c r="G7235" s="77" t="inlineStr">
        <is>
          <t>species_info/gen_*_families.h</t>
        </is>
      </c>
    </row>
    <row r="7236">
      <c r="A7236" s="32" t="inlineStr">
        <is>
          <t>2026-10-05</t>
        </is>
      </c>
      <c r="B7236" s="32" t="inlineStr">
        <is>
          <t>Pokemon Stats</t>
        </is>
      </c>
      <c r="C7236" s="32" t="inlineStr">
        <is>
          <t>Raikou baseSpAttack</t>
        </is>
      </c>
      <c r="D7236" s="32" t="n">
        <v>115</v>
      </c>
      <c r="E7236" s="32" t="n">
        <v>135</v>
      </c>
      <c r="F7236" s="32" t="inlineStr">
        <is>
          <t>Differs from upstream baseline</t>
        </is>
      </c>
      <c r="G7236" s="32" t="inlineStr">
        <is>
          <t>species_info/gen_*_families.h</t>
        </is>
      </c>
    </row>
    <row r="7237">
      <c r="A7237" s="77" t="inlineStr">
        <is>
          <t>2026-10-05</t>
        </is>
      </c>
      <c r="B7237" s="77" t="inlineStr">
        <is>
          <t>Abilities</t>
        </is>
      </c>
      <c r="C7237" s="77" t="inlineStr">
        <is>
          <t>Ralts abilities</t>
        </is>
      </c>
      <c r="D7237" s="77" t="inlineStr">
        <is>
          <t>Synchronize / Trace / Telepathy</t>
        </is>
      </c>
      <c r="E7237" s="77" t="inlineStr">
        <is>
          <t>Trace / Trace / Telepathy</t>
        </is>
      </c>
      <c r="F7237" s="77" t="inlineStr">
        <is>
          <t>Differs from upstream baseline</t>
        </is>
      </c>
      <c r="G7237" s="77" t="inlineStr">
        <is>
          <t>species_info/gen_*_families.h</t>
        </is>
      </c>
    </row>
    <row r="7238">
      <c r="A7238" s="32" t="inlineStr">
        <is>
          <t>2026-10-05</t>
        </is>
      </c>
      <c r="B7238" s="32" t="inlineStr">
        <is>
          <t>Pokemon Stats</t>
        </is>
      </c>
      <c r="C7238" s="32" t="inlineStr">
        <is>
          <t>Rampardos baseAttack</t>
        </is>
      </c>
      <c r="D7238" s="32" t="n">
        <v>165</v>
      </c>
      <c r="E7238" s="32" t="n">
        <v>180</v>
      </c>
      <c r="F7238" s="32" t="inlineStr">
        <is>
          <t>Differs from upstream baseline</t>
        </is>
      </c>
      <c r="G7238" s="32" t="inlineStr">
        <is>
          <t>species_info/gen_*_families.h</t>
        </is>
      </c>
    </row>
    <row r="7239">
      <c r="A7239" s="77" t="inlineStr">
        <is>
          <t>2026-10-05</t>
        </is>
      </c>
      <c r="B7239" s="77" t="inlineStr">
        <is>
          <t>Pokemon Stats</t>
        </is>
      </c>
      <c r="C7239" s="77" t="inlineStr">
        <is>
          <t>Rampardos baseDefense</t>
        </is>
      </c>
      <c r="D7239" s="77" t="n">
        <v>60</v>
      </c>
      <c r="E7239" s="77" t="n">
        <v>80</v>
      </c>
      <c r="F7239" s="77" t="inlineStr">
        <is>
          <t>Differs from upstream baseline</t>
        </is>
      </c>
      <c r="G7239" s="77" t="inlineStr">
        <is>
          <t>species_info/gen_*_families.h</t>
        </is>
      </c>
    </row>
    <row r="7240">
      <c r="A7240" s="32" t="inlineStr">
        <is>
          <t>2026-10-05</t>
        </is>
      </c>
      <c r="B7240" s="32" t="inlineStr">
        <is>
          <t>Pokemon Stats</t>
        </is>
      </c>
      <c r="C7240" s="32" t="inlineStr">
        <is>
          <t>Rampardos baseSpAttack</t>
        </is>
      </c>
      <c r="D7240" s="32" t="n">
        <v>65</v>
      </c>
      <c r="E7240" s="32" t="n">
        <v>15</v>
      </c>
      <c r="F7240" s="32" t="inlineStr">
        <is>
          <t>Differs from upstream baseline</t>
        </is>
      </c>
      <c r="G7240" s="32" t="inlineStr">
        <is>
          <t>species_info/gen_*_families.h</t>
        </is>
      </c>
    </row>
    <row r="7241">
      <c r="A7241" s="77" t="inlineStr">
        <is>
          <t>2026-10-05</t>
        </is>
      </c>
      <c r="B7241" s="77" t="inlineStr">
        <is>
          <t>Pokemon Stats</t>
        </is>
      </c>
      <c r="C7241" s="77" t="inlineStr">
        <is>
          <t>Rampardos baseSpDefense</t>
        </is>
      </c>
      <c r="D7241" s="77" t="n">
        <v>50</v>
      </c>
      <c r="E7241" s="77" t="n">
        <v>70</v>
      </c>
      <c r="F7241" s="77" t="inlineStr">
        <is>
          <t>Differs from upstream baseline</t>
        </is>
      </c>
      <c r="G7241" s="77" t="inlineStr">
        <is>
          <t>species_info/gen_*_families.h</t>
        </is>
      </c>
    </row>
    <row r="7242">
      <c r="A7242" s="32" t="inlineStr">
        <is>
          <t>2026-10-05</t>
        </is>
      </c>
      <c r="B7242" s="32" t="inlineStr">
        <is>
          <t>Abilities</t>
        </is>
      </c>
      <c r="C7242" s="32" t="inlineStr">
        <is>
          <t>Rampardos abilities</t>
        </is>
      </c>
      <c r="D7242" s="32" t="inlineStr">
        <is>
          <t>Mold Breaker / Sheer Force</t>
        </is>
      </c>
      <c r="E7242" s="32" t="inlineStr">
        <is>
          <t>Rock Head / Mold Breaker / Sheer Force</t>
        </is>
      </c>
      <c r="F7242" s="32" t="inlineStr">
        <is>
          <t>Differs from upstream baseline</t>
        </is>
      </c>
      <c r="G7242" s="32" t="inlineStr">
        <is>
          <t>species_info/gen_*_families.h</t>
        </is>
      </c>
    </row>
    <row r="7243">
      <c r="A7243" s="77" t="inlineStr">
        <is>
          <t>2026-10-05</t>
        </is>
      </c>
      <c r="B7243" s="77" t="inlineStr">
        <is>
          <t>Pokemon Stats</t>
        </is>
      </c>
      <c r="C7243" s="77" t="inlineStr">
        <is>
          <t>Rapidash baseHP</t>
        </is>
      </c>
      <c r="D7243" s="77" t="n">
        <v>65</v>
      </c>
      <c r="E7243" s="77" t="n">
        <v>70</v>
      </c>
      <c r="F7243" s="77" t="inlineStr">
        <is>
          <t>Differs from upstream baseline</t>
        </is>
      </c>
      <c r="G7243" s="77" t="inlineStr">
        <is>
          <t>species_info/gen_*_families.h</t>
        </is>
      </c>
    </row>
    <row r="7244">
      <c r="A7244" s="32" t="inlineStr">
        <is>
          <t>2026-10-05</t>
        </is>
      </c>
      <c r="B7244" s="32" t="inlineStr">
        <is>
          <t>Pokemon Stats</t>
        </is>
      </c>
      <c r="C7244" s="32" t="inlineStr">
        <is>
          <t>Rapidash baseAttack</t>
        </is>
      </c>
      <c r="D7244" s="32" t="n">
        <v>100</v>
      </c>
      <c r="E7244" s="32" t="n">
        <v>105</v>
      </c>
      <c r="F7244" s="32" t="inlineStr">
        <is>
          <t>Differs from upstream baseline</t>
        </is>
      </c>
      <c r="G7244" s="32" t="inlineStr">
        <is>
          <t>species_info/gen_*_families.h</t>
        </is>
      </c>
    </row>
    <row r="7245">
      <c r="A7245" s="77" t="inlineStr">
        <is>
          <t>2026-10-05</t>
        </is>
      </c>
      <c r="B7245" s="77" t="inlineStr">
        <is>
          <t>Pokemon Stats</t>
        </is>
      </c>
      <c r="C7245" s="77" t="inlineStr">
        <is>
          <t>Rapidash baseDefense</t>
        </is>
      </c>
      <c r="D7245" s="77" t="n">
        <v>70</v>
      </c>
      <c r="E7245" s="77" t="n">
        <v>75</v>
      </c>
      <c r="F7245" s="77" t="inlineStr">
        <is>
          <t>Differs from upstream baseline</t>
        </is>
      </c>
      <c r="G7245" s="77" t="inlineStr">
        <is>
          <t>species_info/gen_*_families.h</t>
        </is>
      </c>
    </row>
    <row r="7246">
      <c r="A7246" s="32" t="inlineStr">
        <is>
          <t>2026-10-05</t>
        </is>
      </c>
      <c r="B7246" s="32" t="inlineStr">
        <is>
          <t>Pokemon Stats</t>
        </is>
      </c>
      <c r="C7246" s="32" t="inlineStr">
        <is>
          <t>Rapidash baseSpAttack</t>
        </is>
      </c>
      <c r="D7246" s="32" t="n">
        <v>80</v>
      </c>
      <c r="E7246" s="32" t="n">
        <v>85</v>
      </c>
      <c r="F7246" s="32" t="inlineStr">
        <is>
          <t>Differs from upstream baseline</t>
        </is>
      </c>
      <c r="G7246" s="32" t="inlineStr">
        <is>
          <t>species_info/gen_*_families.h</t>
        </is>
      </c>
    </row>
    <row r="7247">
      <c r="A7247" s="77" t="inlineStr">
        <is>
          <t>2026-10-05</t>
        </is>
      </c>
      <c r="B7247" s="77" t="inlineStr">
        <is>
          <t>Pokemon Stats</t>
        </is>
      </c>
      <c r="C7247" s="77" t="inlineStr">
        <is>
          <t>Rapidash baseSpDefense</t>
        </is>
      </c>
      <c r="D7247" s="77" t="n">
        <v>80</v>
      </c>
      <c r="E7247" s="77" t="n">
        <v>85</v>
      </c>
      <c r="F7247" s="77" t="inlineStr">
        <is>
          <t>Differs from upstream baseline</t>
        </is>
      </c>
      <c r="G7247" s="77" t="inlineStr">
        <is>
          <t>species_info/gen_*_families.h</t>
        </is>
      </c>
    </row>
    <row r="7248">
      <c r="A7248" s="32" t="inlineStr">
        <is>
          <t>2026-10-05</t>
        </is>
      </c>
      <c r="B7248" s="32" t="inlineStr">
        <is>
          <t>Pokemon Stats</t>
        </is>
      </c>
      <c r="C7248" s="32" t="inlineStr">
        <is>
          <t>Rapidash baseSpeed</t>
        </is>
      </c>
      <c r="D7248" s="32" t="n">
        <v>105</v>
      </c>
      <c r="E7248" s="32" t="n">
        <v>110</v>
      </c>
      <c r="F7248" s="32" t="inlineStr">
        <is>
          <t>Differs from upstream baseline</t>
        </is>
      </c>
      <c r="G7248" s="32" t="inlineStr">
        <is>
          <t>species_info/gen_*_families.h</t>
        </is>
      </c>
    </row>
    <row r="7249">
      <c r="A7249" s="77" t="inlineStr">
        <is>
          <t>2026-10-05</t>
        </is>
      </c>
      <c r="B7249" s="77" t="inlineStr">
        <is>
          <t>Abilities</t>
        </is>
      </c>
      <c r="C7249" s="77" t="inlineStr">
        <is>
          <t>Rapidash abilities</t>
        </is>
      </c>
      <c r="D7249" s="77" t="inlineStr">
        <is>
          <t>Run Away / Flash Fire / Flame Body</t>
        </is>
      </c>
      <c r="E7249" s="77" t="inlineStr">
        <is>
          <t>Reckless / Reckless / Flame Body</t>
        </is>
      </c>
      <c r="F7249" s="77" t="inlineStr">
        <is>
          <t>Differs from upstream baseline</t>
        </is>
      </c>
      <c r="G7249" s="77" t="inlineStr">
        <is>
          <t>species_info/gen_*_families.h</t>
        </is>
      </c>
    </row>
    <row r="7250">
      <c r="A7250" s="32" t="inlineStr">
        <is>
          <t>2026-10-05</t>
        </is>
      </c>
      <c r="B7250" s="32" t="inlineStr">
        <is>
          <t>Abilities</t>
        </is>
      </c>
      <c r="C7250" s="32" t="inlineStr">
        <is>
          <t>Rapidash abilities</t>
        </is>
      </c>
      <c r="D7250" s="32" t="inlineStr">
        <is>
          <t>Run Away / Pastel Veil / Anticipation</t>
        </is>
      </c>
      <c r="E7250" s="32" t="inlineStr">
        <is>
          <t>Reckless / Reckless / Anticipation</t>
        </is>
      </c>
      <c r="F7250" s="32" t="inlineStr">
        <is>
          <t>Differs from upstream baseline</t>
        </is>
      </c>
      <c r="G7250" s="32" t="inlineStr">
        <is>
          <t>species_info/gen_*_families.h</t>
        </is>
      </c>
    </row>
    <row r="7251">
      <c r="A7251" s="77" t="inlineStr">
        <is>
          <t>2026-10-05</t>
        </is>
      </c>
      <c r="B7251" s="77" t="inlineStr">
        <is>
          <t>Abilities</t>
        </is>
      </c>
      <c r="C7251" s="77" t="inlineStr">
        <is>
          <t>Raticate abilities</t>
        </is>
      </c>
      <c r="D7251" s="77" t="inlineStr">
        <is>
          <t>Run Away / Guts / Hustle</t>
        </is>
      </c>
      <c r="E7251" s="77" t="inlineStr">
        <is>
          <t>Guts / Guts / Hustle</t>
        </is>
      </c>
      <c r="F7251" s="77" t="inlineStr">
        <is>
          <t>Differs from upstream baseline</t>
        </is>
      </c>
      <c r="G7251" s="77" t="inlineStr">
        <is>
          <t>species_info/gen_*_families.h</t>
        </is>
      </c>
    </row>
    <row r="7252">
      <c r="A7252" s="32" t="inlineStr">
        <is>
          <t>2026-10-05</t>
        </is>
      </c>
      <c r="B7252" s="32" t="inlineStr">
        <is>
          <t>Pokemon Stats</t>
        </is>
      </c>
      <c r="C7252" s="32" t="inlineStr">
        <is>
          <t>Raticate baseAttack</t>
        </is>
      </c>
      <c r="D7252" s="32" t="n">
        <v>71</v>
      </c>
      <c r="E7252" s="32" t="n">
        <v>113</v>
      </c>
      <c r="F7252" s="32" t="inlineStr">
        <is>
          <t>Differs from upstream baseline</t>
        </is>
      </c>
      <c r="G7252" s="32" t="inlineStr">
        <is>
          <t>species_info/gen_*_families.h</t>
        </is>
      </c>
    </row>
    <row r="7253">
      <c r="A7253" s="77" t="inlineStr">
        <is>
          <t>2026-10-05</t>
        </is>
      </c>
      <c r="B7253" s="77" t="inlineStr">
        <is>
          <t>Pokemon Stats</t>
        </is>
      </c>
      <c r="C7253" s="77" t="inlineStr">
        <is>
          <t>Raticate baseDefense</t>
        </is>
      </c>
      <c r="D7253" s="77" t="n">
        <v>70</v>
      </c>
      <c r="E7253" s="77" t="n">
        <v>81</v>
      </c>
      <c r="F7253" s="77" t="inlineStr">
        <is>
          <t>Differs from upstream baseline</t>
        </is>
      </c>
      <c r="G7253" s="77" t="inlineStr">
        <is>
          <t>species_info/gen_*_families.h</t>
        </is>
      </c>
    </row>
    <row r="7254">
      <c r="A7254" s="32" t="inlineStr">
        <is>
          <t>2026-10-05</t>
        </is>
      </c>
      <c r="B7254" s="32" t="inlineStr">
        <is>
          <t>Pokemon Stats</t>
        </is>
      </c>
      <c r="C7254" s="32" t="inlineStr">
        <is>
          <t>Raticate baseSpAttack</t>
        </is>
      </c>
      <c r="D7254" s="32" t="n">
        <v>40</v>
      </c>
      <c r="E7254" s="32" t="n">
        <v>30</v>
      </c>
      <c r="F7254" s="32" t="inlineStr">
        <is>
          <t>Differs from upstream baseline</t>
        </is>
      </c>
      <c r="G7254" s="32" t="inlineStr">
        <is>
          <t>species_info/gen_*_families.h</t>
        </is>
      </c>
    </row>
    <row r="7255">
      <c r="A7255" s="77" t="inlineStr">
        <is>
          <t>2026-10-05</t>
        </is>
      </c>
      <c r="B7255" s="77" t="inlineStr">
        <is>
          <t>Pokemon Stats</t>
        </is>
      </c>
      <c r="C7255" s="77" t="inlineStr">
        <is>
          <t>Raticate baseSpeed</t>
        </is>
      </c>
      <c r="D7255" s="77" t="n">
        <v>77</v>
      </c>
      <c r="E7255" s="77" t="n">
        <v>88</v>
      </c>
      <c r="F7255" s="77" t="inlineStr">
        <is>
          <t>Differs from upstream baseline</t>
        </is>
      </c>
      <c r="G7255" s="77" t="inlineStr">
        <is>
          <t>species_info/gen_*_families.h</t>
        </is>
      </c>
    </row>
    <row r="7256">
      <c r="A7256" s="32" t="inlineStr">
        <is>
          <t>2026-10-05</t>
        </is>
      </c>
      <c r="B7256" s="32" t="inlineStr">
        <is>
          <t>Abilities</t>
        </is>
      </c>
      <c r="C7256" s="32" t="inlineStr">
        <is>
          <t>Rattata abilities</t>
        </is>
      </c>
      <c r="D7256" s="32" t="inlineStr">
        <is>
          <t>Run Away / Guts / Hustle</t>
        </is>
      </c>
      <c r="E7256" s="32" t="inlineStr">
        <is>
          <t>Guts / Guts / Hustle</t>
        </is>
      </c>
      <c r="F7256" s="32" t="inlineStr">
        <is>
          <t>Differs from upstream baseline</t>
        </is>
      </c>
      <c r="G7256" s="32" t="inlineStr">
        <is>
          <t>species_info/gen_*_families.h</t>
        </is>
      </c>
    </row>
    <row r="7257">
      <c r="A7257" s="77" t="inlineStr">
        <is>
          <t>2026-10-05</t>
        </is>
      </c>
      <c r="B7257" s="77" t="inlineStr">
        <is>
          <t>Abilities</t>
        </is>
      </c>
      <c r="C7257" s="77" t="inlineStr">
        <is>
          <t>Rattata abilities</t>
        </is>
      </c>
      <c r="D7257" s="77" t="inlineStr">
        <is>
          <t>Gluttony / Hustle / Thick Fat</t>
        </is>
      </c>
      <c r="E7257" s="77" t="inlineStr">
        <is>
          <t>Guts / Guts / Thick Fat</t>
        </is>
      </c>
      <c r="F7257" s="77" t="inlineStr">
        <is>
          <t>Differs from upstream baseline</t>
        </is>
      </c>
      <c r="G7257" s="77" t="inlineStr">
        <is>
          <t>species_info/gen_*_families.h</t>
        </is>
      </c>
    </row>
    <row r="7258">
      <c r="A7258" s="32" t="inlineStr">
        <is>
          <t>2026-10-05</t>
        </is>
      </c>
      <c r="B7258" s="32" t="inlineStr">
        <is>
          <t>Abilities</t>
        </is>
      </c>
      <c r="C7258" s="32" t="inlineStr">
        <is>
          <t>Rayquaza abilities</t>
        </is>
      </c>
      <c r="D7258" s="32" t="inlineStr">
        <is>
          <t>Delta Stream / Delta Stream / Delta Stream</t>
        </is>
      </c>
      <c r="E7258" s="32" t="inlineStr">
        <is>
          <t>Air Lock / Air Lock / Air Lock</t>
        </is>
      </c>
      <c r="F7258" s="32" t="inlineStr">
        <is>
          <t>Differs from upstream baseline</t>
        </is>
      </c>
      <c r="G7258" s="32" t="inlineStr">
        <is>
          <t>species_info/gen_*_families.h</t>
        </is>
      </c>
    </row>
    <row r="7259">
      <c r="A7259" s="77" t="inlineStr">
        <is>
          <t>2026-10-05</t>
        </is>
      </c>
      <c r="B7259" s="77" t="inlineStr">
        <is>
          <t>Pokemon Stats</t>
        </is>
      </c>
      <c r="C7259" s="77" t="inlineStr">
        <is>
          <t>Regice baseSpAttack</t>
        </is>
      </c>
      <c r="D7259" s="77" t="n">
        <v>100</v>
      </c>
      <c r="E7259" s="77" t="n">
        <v>120</v>
      </c>
      <c r="F7259" s="77" t="inlineStr">
        <is>
          <t>Differs from upstream baseline</t>
        </is>
      </c>
      <c r="G7259" s="77" t="inlineStr">
        <is>
          <t>species_info/gen_*_families.h</t>
        </is>
      </c>
    </row>
    <row r="7260">
      <c r="A7260" s="32" t="inlineStr">
        <is>
          <t>2026-10-05</t>
        </is>
      </c>
      <c r="B7260" s="32" t="inlineStr">
        <is>
          <t>Abilities</t>
        </is>
      </c>
      <c r="C7260" s="32" t="inlineStr">
        <is>
          <t>Regice abilities</t>
        </is>
      </c>
      <c r="D7260" s="32" t="inlineStr">
        <is>
          <t>Clear Body / Ice Body</t>
        </is>
      </c>
      <c r="E7260" s="32" t="inlineStr">
        <is>
          <t>Filter / Ice Body / Ice Body</t>
        </is>
      </c>
      <c r="F7260" s="32" t="inlineStr">
        <is>
          <t>Differs from upstream baseline</t>
        </is>
      </c>
      <c r="G7260" s="32" t="inlineStr">
        <is>
          <t>species_info/gen_*_families.h</t>
        </is>
      </c>
    </row>
    <row r="7261">
      <c r="A7261" s="77" t="inlineStr">
        <is>
          <t>2026-10-05</t>
        </is>
      </c>
      <c r="B7261" s="77" t="inlineStr">
        <is>
          <t>Abilities</t>
        </is>
      </c>
      <c r="C7261" s="77" t="inlineStr">
        <is>
          <t>Regigigas abilities</t>
        </is>
      </c>
      <c r="D7261" s="77" t="inlineStr">
        <is>
          <t>Slow Start</t>
        </is>
      </c>
      <c r="E7261" s="77" t="inlineStr">
        <is>
          <t>Clear Body</t>
        </is>
      </c>
      <c r="F7261" s="77" t="inlineStr">
        <is>
          <t>Differs from upstream baseline</t>
        </is>
      </c>
      <c r="G7261" s="77" t="inlineStr">
        <is>
          <t>species_info/gen_*_families.h</t>
        </is>
      </c>
    </row>
    <row r="7262">
      <c r="A7262" s="32" t="inlineStr">
        <is>
          <t>2026-10-05</t>
        </is>
      </c>
      <c r="B7262" s="32" t="inlineStr">
        <is>
          <t>Pokemon Stats</t>
        </is>
      </c>
      <c r="C7262" s="32" t="inlineStr">
        <is>
          <t>Regirock baseAttack</t>
        </is>
      </c>
      <c r="D7262" s="32" t="n">
        <v>100</v>
      </c>
      <c r="E7262" s="32" t="n">
        <v>120</v>
      </c>
      <c r="F7262" s="32" t="inlineStr">
        <is>
          <t>Differs from upstream baseline</t>
        </is>
      </c>
      <c r="G7262" s="32" t="inlineStr">
        <is>
          <t>species_info/gen_*_families.h</t>
        </is>
      </c>
    </row>
    <row r="7263">
      <c r="A7263" s="77" t="inlineStr">
        <is>
          <t>2026-10-05</t>
        </is>
      </c>
      <c r="B7263" s="77" t="inlineStr">
        <is>
          <t>Abilities</t>
        </is>
      </c>
      <c r="C7263" s="77" t="inlineStr">
        <is>
          <t>Regirock abilities</t>
        </is>
      </c>
      <c r="D7263" s="77" t="inlineStr">
        <is>
          <t>Clear Body / Sturdy</t>
        </is>
      </c>
      <c r="E7263" s="77" t="inlineStr">
        <is>
          <t>Solid Rock / Clear Body / Sturdy</t>
        </is>
      </c>
      <c r="F7263" s="77" t="inlineStr">
        <is>
          <t>Differs from upstream baseline</t>
        </is>
      </c>
      <c r="G7263" s="77" t="inlineStr">
        <is>
          <t>species_info/gen_*_families.h</t>
        </is>
      </c>
    </row>
    <row r="7264">
      <c r="A7264" s="32" t="inlineStr">
        <is>
          <t>2026-10-05</t>
        </is>
      </c>
      <c r="B7264" s="32" t="inlineStr">
        <is>
          <t>Pokemon Stats</t>
        </is>
      </c>
      <c r="C7264" s="32" t="inlineStr">
        <is>
          <t>Registeel baseAttack</t>
        </is>
      </c>
      <c r="D7264" s="32" t="n">
        <v>75</v>
      </c>
      <c r="E7264" s="32" t="n">
        <v>80</v>
      </c>
      <c r="F7264" s="32" t="inlineStr">
        <is>
          <t>Differs from upstream baseline</t>
        </is>
      </c>
      <c r="G7264" s="32" t="inlineStr">
        <is>
          <t>species_info/gen_*_families.h</t>
        </is>
      </c>
    </row>
    <row r="7265">
      <c r="A7265" s="77" t="inlineStr">
        <is>
          <t>2026-10-05</t>
        </is>
      </c>
      <c r="B7265" s="77" t="inlineStr">
        <is>
          <t>Pokemon Stats</t>
        </is>
      </c>
      <c r="C7265" s="77" t="inlineStr">
        <is>
          <t>Registeel baseDefense</t>
        </is>
      </c>
      <c r="D7265" s="77" t="n">
        <v>150</v>
      </c>
      <c r="E7265" s="77" t="n">
        <v>200</v>
      </c>
      <c r="F7265" s="77" t="inlineStr">
        <is>
          <t>Differs from upstream baseline</t>
        </is>
      </c>
      <c r="G7265" s="77" t="inlineStr">
        <is>
          <t>species_info/gen_*_families.h</t>
        </is>
      </c>
    </row>
    <row r="7266">
      <c r="A7266" s="32" t="inlineStr">
        <is>
          <t>2026-10-05</t>
        </is>
      </c>
      <c r="B7266" s="32" t="inlineStr">
        <is>
          <t>Pokemon Stats</t>
        </is>
      </c>
      <c r="C7266" s="32" t="inlineStr">
        <is>
          <t>Registeel baseSpAttack</t>
        </is>
      </c>
      <c r="D7266" s="32" t="n">
        <v>75</v>
      </c>
      <c r="E7266" s="32" t="n">
        <v>35</v>
      </c>
      <c r="F7266" s="32" t="inlineStr">
        <is>
          <t>Differs from upstream baseline</t>
        </is>
      </c>
      <c r="G7266" s="32" t="inlineStr">
        <is>
          <t>species_info/gen_*_families.h</t>
        </is>
      </c>
    </row>
    <row r="7267">
      <c r="A7267" s="77" t="inlineStr">
        <is>
          <t>2026-10-05</t>
        </is>
      </c>
      <c r="B7267" s="77" t="inlineStr">
        <is>
          <t>Pokemon Stats</t>
        </is>
      </c>
      <c r="C7267" s="77" t="inlineStr">
        <is>
          <t>Registeel baseSpDefense</t>
        </is>
      </c>
      <c r="D7267" s="77" t="n">
        <v>150</v>
      </c>
      <c r="E7267" s="77" t="n">
        <v>200</v>
      </c>
      <c r="F7267" s="77" t="inlineStr">
        <is>
          <t>Differs from upstream baseline</t>
        </is>
      </c>
      <c r="G7267" s="77" t="inlineStr">
        <is>
          <t>species_info/gen_*_families.h</t>
        </is>
      </c>
    </row>
    <row r="7268">
      <c r="A7268" s="32" t="inlineStr">
        <is>
          <t>2026-10-05</t>
        </is>
      </c>
      <c r="B7268" s="32" t="inlineStr">
        <is>
          <t>Pokemon Stats</t>
        </is>
      </c>
      <c r="C7268" s="32" t="inlineStr">
        <is>
          <t>Registeel baseSpeed</t>
        </is>
      </c>
      <c r="D7268" s="32" t="n">
        <v>50</v>
      </c>
      <c r="E7268" s="32" t="n">
        <v>5</v>
      </c>
      <c r="F7268" s="32" t="inlineStr">
        <is>
          <t>Differs from upstream baseline</t>
        </is>
      </c>
      <c r="G7268" s="32" t="inlineStr">
        <is>
          <t>species_info/gen_*_families.h</t>
        </is>
      </c>
    </row>
    <row r="7269">
      <c r="A7269" s="77" t="inlineStr">
        <is>
          <t>2026-10-05</t>
        </is>
      </c>
      <c r="B7269" s="77" t="inlineStr">
        <is>
          <t>Abilities</t>
        </is>
      </c>
      <c r="C7269" s="77" t="inlineStr">
        <is>
          <t>Registeel abilities</t>
        </is>
      </c>
      <c r="D7269" s="77" t="inlineStr">
        <is>
          <t>Clear Body / Light Metal</t>
        </is>
      </c>
      <c r="E7269" s="77" t="inlineStr">
        <is>
          <t>Filter / Clear Body / Light Metal</t>
        </is>
      </c>
      <c r="F7269" s="77" t="inlineStr">
        <is>
          <t>Differs from upstream baseline</t>
        </is>
      </c>
      <c r="G7269" s="77" t="inlineStr">
        <is>
          <t>species_info/gen_*_families.h</t>
        </is>
      </c>
    </row>
    <row r="7270">
      <c r="A7270" s="32" t="inlineStr">
        <is>
          <t>2026-10-05</t>
        </is>
      </c>
      <c r="B7270" s="32" t="inlineStr">
        <is>
          <t>Abilities</t>
        </is>
      </c>
      <c r="C7270" s="32" t="inlineStr">
        <is>
          <t>Remoraid abilities</t>
        </is>
      </c>
      <c r="D7270" s="32" t="inlineStr">
        <is>
          <t>Hustle / Sniper / Moody</t>
        </is>
      </c>
      <c r="E7270" s="32" t="inlineStr">
        <is>
          <t>Sniper / Sniper / Moody</t>
        </is>
      </c>
      <c r="F7270" s="32" t="inlineStr">
        <is>
          <t>Differs from upstream baseline</t>
        </is>
      </c>
      <c r="G7270" s="32" t="inlineStr">
        <is>
          <t>species_info/gen_*_families.h</t>
        </is>
      </c>
    </row>
    <row r="7271">
      <c r="A7271" s="77" t="inlineStr">
        <is>
          <t>2026-10-05</t>
        </is>
      </c>
      <c r="B7271" s="77" t="inlineStr">
        <is>
          <t>Pokemon Stats</t>
        </is>
      </c>
      <c r="C7271" s="77" t="inlineStr">
        <is>
          <t>Reuniclus baseAttack</t>
        </is>
      </c>
      <c r="D7271" s="77" t="n">
        <v>65</v>
      </c>
      <c r="E7271" s="77" t="n">
        <v>30</v>
      </c>
      <c r="F7271" s="77" t="inlineStr">
        <is>
          <t>Differs from upstream baseline</t>
        </is>
      </c>
      <c r="G7271" s="77" t="inlineStr">
        <is>
          <t>species_info/gen_*_families.h</t>
        </is>
      </c>
    </row>
    <row r="7272">
      <c r="A7272" s="32" t="inlineStr">
        <is>
          <t>2026-10-05</t>
        </is>
      </c>
      <c r="B7272" s="32" t="inlineStr">
        <is>
          <t>Pokemon Stats</t>
        </is>
      </c>
      <c r="C7272" s="32" t="inlineStr">
        <is>
          <t>Reuniclus baseDefense</t>
        </is>
      </c>
      <c r="D7272" s="32" t="n">
        <v>75</v>
      </c>
      <c r="E7272" s="32" t="n">
        <v>77</v>
      </c>
      <c r="F7272" s="32" t="inlineStr">
        <is>
          <t>Differs from upstream baseline</t>
        </is>
      </c>
      <c r="G7272" s="32" t="inlineStr">
        <is>
          <t>species_info/gen_*_families.h</t>
        </is>
      </c>
    </row>
    <row r="7273">
      <c r="A7273" s="77" t="inlineStr">
        <is>
          <t>2026-10-05</t>
        </is>
      </c>
      <c r="B7273" s="77" t="inlineStr">
        <is>
          <t>Pokemon Stats</t>
        </is>
      </c>
      <c r="C7273" s="77" t="inlineStr">
        <is>
          <t>Reuniclus baseSpAttack</t>
        </is>
      </c>
      <c r="D7273" s="77" t="n">
        <v>125</v>
      </c>
      <c r="E7273" s="77" t="n">
        <v>146</v>
      </c>
      <c r="F7273" s="77" t="inlineStr">
        <is>
          <t>Differs from upstream baseline</t>
        </is>
      </c>
      <c r="G7273" s="77" t="inlineStr">
        <is>
          <t>species_info/gen_*_families.h</t>
        </is>
      </c>
    </row>
    <row r="7274">
      <c r="A7274" s="32" t="inlineStr">
        <is>
          <t>2026-10-05</t>
        </is>
      </c>
      <c r="B7274" s="32" t="inlineStr">
        <is>
          <t>Pokemon Stats</t>
        </is>
      </c>
      <c r="C7274" s="32" t="inlineStr">
        <is>
          <t>Reuniclus baseSpeed</t>
        </is>
      </c>
      <c r="D7274" s="32" t="n">
        <v>30</v>
      </c>
      <c r="E7274" s="32" t="n">
        <v>70</v>
      </c>
      <c r="F7274" s="32" t="inlineStr">
        <is>
          <t>Differs from upstream baseline</t>
        </is>
      </c>
      <c r="G7274" s="32" t="inlineStr">
        <is>
          <t>species_info/gen_*_families.h</t>
        </is>
      </c>
    </row>
    <row r="7275">
      <c r="A7275" s="77" t="inlineStr">
        <is>
          <t>2026-10-05</t>
        </is>
      </c>
      <c r="B7275" s="77" t="inlineStr">
        <is>
          <t>Abilities</t>
        </is>
      </c>
      <c r="C7275" s="77" t="inlineStr">
        <is>
          <t>Rhyperior abilities</t>
        </is>
      </c>
      <c r="D7275" s="77" t="inlineStr">
        <is>
          <t>Lightning Rod / Solid Rock / Reckless</t>
        </is>
      </c>
      <c r="E7275" s="77" t="inlineStr">
        <is>
          <t>Solid Rock / Solid Rock / Reckless</t>
        </is>
      </c>
      <c r="F7275" s="77" t="inlineStr">
        <is>
          <t>Differs from upstream baseline</t>
        </is>
      </c>
      <c r="G7275" s="77" t="inlineStr">
        <is>
          <t>species_info/gen_*_families.h</t>
        </is>
      </c>
    </row>
    <row r="7276">
      <c r="A7276" s="32" t="inlineStr">
        <is>
          <t>2026-10-05</t>
        </is>
      </c>
      <c r="B7276" s="32" t="inlineStr">
        <is>
          <t>Abilities</t>
        </is>
      </c>
      <c r="C7276" s="32" t="inlineStr">
        <is>
          <t>Riolu abilities</t>
        </is>
      </c>
      <c r="D7276" s="32" t="inlineStr">
        <is>
          <t>Steadfast / Inner Focus / Prankster</t>
        </is>
      </c>
      <c r="E7276" s="32" t="inlineStr">
        <is>
          <t>Adaptability / Adaptability / Prankster</t>
        </is>
      </c>
      <c r="F7276" s="32" t="inlineStr">
        <is>
          <t>Differs from upstream baseline</t>
        </is>
      </c>
      <c r="G7276" s="32" t="inlineStr">
        <is>
          <t>species_info/gen_*_families.h</t>
        </is>
      </c>
    </row>
    <row r="7277">
      <c r="A7277" s="77" t="inlineStr">
        <is>
          <t>2026-10-05</t>
        </is>
      </c>
      <c r="B7277" s="77" t="inlineStr">
        <is>
          <t>Evolutions</t>
        </is>
      </c>
      <c r="C7277" s="77" t="inlineStr">
        <is>
          <t>Riolu evolution</t>
        </is>
      </c>
      <c r="D7277" s="77" t="inlineStr">
        <is>
          <t>Friendship Day -&gt; Lucario</t>
        </is>
      </c>
      <c r="E7277" s="77" t="inlineStr">
        <is>
          <t>Lv 36 -&gt; Lucario</t>
        </is>
      </c>
      <c r="F7277" s="77" t="inlineStr">
        <is>
          <t>Differs from upstream baseline</t>
        </is>
      </c>
      <c r="G7277" s="77" t="inlineStr">
        <is>
          <t>species_info/gen_*_families.h</t>
        </is>
      </c>
    </row>
    <row r="7278">
      <c r="A7278" s="32" t="inlineStr">
        <is>
          <t>2026-10-05</t>
        </is>
      </c>
      <c r="B7278" s="32" t="inlineStr">
        <is>
          <t>Evolutions</t>
        </is>
      </c>
      <c r="C7278" s="32" t="inlineStr">
        <is>
          <t>Roggenrola evolution</t>
        </is>
      </c>
      <c r="D7278" s="32" t="inlineStr">
        <is>
          <t>Lv 25 -&gt; Boldore</t>
        </is>
      </c>
      <c r="E7278" s="32" t="inlineStr">
        <is>
          <t>Lv 22 -&gt; Boldore</t>
        </is>
      </c>
      <c r="F7278" s="32" t="inlineStr">
        <is>
          <t>Differs from upstream baseline</t>
        </is>
      </c>
      <c r="G7278" s="32" t="inlineStr">
        <is>
          <t>species_info/gen_*_families.h</t>
        </is>
      </c>
    </row>
    <row r="7279">
      <c r="A7279" s="77" t="inlineStr">
        <is>
          <t>2026-10-05</t>
        </is>
      </c>
      <c r="B7279" s="77" t="inlineStr">
        <is>
          <t>Abilities</t>
        </is>
      </c>
      <c r="C7279" s="77" t="inlineStr">
        <is>
          <t>Roselia abilities</t>
        </is>
      </c>
      <c r="D7279" s="77" t="inlineStr">
        <is>
          <t>Natural Cure / Poison Point / Leaf Guard</t>
        </is>
      </c>
      <c r="E7279" s="77" t="inlineStr">
        <is>
          <t>Natural Cure / Natural Cure / Leaf Guard</t>
        </is>
      </c>
      <c r="F7279" s="77" t="inlineStr">
        <is>
          <t>Differs from upstream baseline</t>
        </is>
      </c>
      <c r="G7279" s="77" t="inlineStr">
        <is>
          <t>species_info/gen_*_families.h</t>
        </is>
      </c>
    </row>
    <row r="7280">
      <c r="A7280" s="32" t="inlineStr">
        <is>
          <t>2026-10-05</t>
        </is>
      </c>
      <c r="B7280" s="32" t="inlineStr">
        <is>
          <t>Evolutions</t>
        </is>
      </c>
      <c r="C7280" s="32" t="inlineStr">
        <is>
          <t>Roselia evolution</t>
        </is>
      </c>
      <c r="D7280" s="32" t="inlineStr">
        <is>
          <t>Item (Shiny Stone) -&gt; Roserade</t>
        </is>
      </c>
      <c r="E7280" s="32" t="inlineStr">
        <is>
          <t>Item (Leaf Stone) -&gt; Roserade</t>
        </is>
      </c>
      <c r="F7280" s="32" t="inlineStr">
        <is>
          <t>Differs from upstream baseline</t>
        </is>
      </c>
      <c r="G7280" s="32" t="inlineStr">
        <is>
          <t>species_info/gen_*_families.h</t>
        </is>
      </c>
    </row>
    <row r="7281">
      <c r="A7281" s="77" t="inlineStr">
        <is>
          <t>2026-10-05</t>
        </is>
      </c>
      <c r="B7281" s="77" t="inlineStr">
        <is>
          <t>Pokemon Stats</t>
        </is>
      </c>
      <c r="C7281" s="77" t="inlineStr">
        <is>
          <t>Roserade baseDefense</t>
        </is>
      </c>
      <c r="D7281" s="77" t="n">
        <v>65</v>
      </c>
      <c r="E7281" s="77" t="n">
        <v>55</v>
      </c>
      <c r="F7281" s="77" t="inlineStr">
        <is>
          <t>Differs from upstream baseline</t>
        </is>
      </c>
      <c r="G7281" s="77" t="inlineStr">
        <is>
          <t>species_info/gen_*_families.h</t>
        </is>
      </c>
    </row>
    <row r="7282">
      <c r="A7282" s="32" t="inlineStr">
        <is>
          <t>2026-10-05</t>
        </is>
      </c>
      <c r="B7282" s="32" t="inlineStr">
        <is>
          <t>Abilities</t>
        </is>
      </c>
      <c r="C7282" s="32" t="inlineStr">
        <is>
          <t>Roserade abilities</t>
        </is>
      </c>
      <c r="D7282" s="32" t="inlineStr">
        <is>
          <t>Natural Cure / Poison Point / Technician</t>
        </is>
      </c>
      <c r="E7282" s="32" t="inlineStr">
        <is>
          <t>Natural Cure / Natural Cure / Technician</t>
        </is>
      </c>
      <c r="F7282" s="32" t="inlineStr">
        <is>
          <t>Differs from upstream baseline</t>
        </is>
      </c>
      <c r="G7282" s="32" t="inlineStr">
        <is>
          <t>species_info/gen_*_families.h</t>
        </is>
      </c>
    </row>
    <row r="7283">
      <c r="A7283" s="77" t="inlineStr">
        <is>
          <t>2026-10-05</t>
        </is>
      </c>
      <c r="B7283" s="77" t="inlineStr">
        <is>
          <t>Pokemon Stats</t>
        </is>
      </c>
      <c r="C7283" s="77" t="inlineStr">
        <is>
          <t>Rotom baseAttack</t>
        </is>
      </c>
      <c r="D7283" s="77" t="n">
        <v>50</v>
      </c>
      <c r="E7283" s="77" t="n">
        <v>65</v>
      </c>
      <c r="F7283" s="77" t="inlineStr">
        <is>
          <t>Differs from upstream baseline</t>
        </is>
      </c>
      <c r="G7283" s="77" t="inlineStr">
        <is>
          <t>species_info/gen_*_families.h</t>
        </is>
      </c>
    </row>
    <row r="7284">
      <c r="A7284" s="32" t="inlineStr">
        <is>
          <t>2026-10-05</t>
        </is>
      </c>
      <c r="B7284" s="32" t="inlineStr">
        <is>
          <t>Pokemon Stats</t>
        </is>
      </c>
      <c r="C7284" s="32" t="inlineStr">
        <is>
          <t>Rotom baseDefense</t>
        </is>
      </c>
      <c r="D7284" s="32" t="n">
        <v>77</v>
      </c>
      <c r="E7284" s="32" t="n">
        <v>107</v>
      </c>
      <c r="F7284" s="32" t="inlineStr">
        <is>
          <t>Differs from upstream baseline</t>
        </is>
      </c>
      <c r="G7284" s="32" t="inlineStr">
        <is>
          <t>species_info/gen_*_families.h</t>
        </is>
      </c>
    </row>
    <row r="7285">
      <c r="A7285" s="77" t="inlineStr">
        <is>
          <t>2026-10-05</t>
        </is>
      </c>
      <c r="B7285" s="77" t="inlineStr">
        <is>
          <t>Pokemon Stats</t>
        </is>
      </c>
      <c r="C7285" s="77" t="inlineStr">
        <is>
          <t>Rotom baseSpAttack</t>
        </is>
      </c>
      <c r="D7285" s="77" t="n">
        <v>95</v>
      </c>
      <c r="E7285" s="77" t="n">
        <v>105</v>
      </c>
      <c r="F7285" s="77" t="inlineStr">
        <is>
          <t>Differs from upstream baseline</t>
        </is>
      </c>
      <c r="G7285" s="77" t="inlineStr">
        <is>
          <t>species_info/gen_*_families.h</t>
        </is>
      </c>
    </row>
    <row r="7286">
      <c r="A7286" s="32" t="inlineStr">
        <is>
          <t>2026-10-05</t>
        </is>
      </c>
      <c r="B7286" s="32" t="inlineStr">
        <is>
          <t>Pokemon Stats</t>
        </is>
      </c>
      <c r="C7286" s="32" t="inlineStr">
        <is>
          <t>Rotom baseSpDefense</t>
        </is>
      </c>
      <c r="D7286" s="32" t="n">
        <v>77</v>
      </c>
      <c r="E7286" s="32" t="n">
        <v>107</v>
      </c>
      <c r="F7286" s="32" t="inlineStr">
        <is>
          <t>Differs from upstream baseline</t>
        </is>
      </c>
      <c r="G7286" s="32" t="inlineStr">
        <is>
          <t>species_info/gen_*_families.h</t>
        </is>
      </c>
    </row>
    <row r="7287">
      <c r="A7287" s="77" t="inlineStr">
        <is>
          <t>2026-10-05</t>
        </is>
      </c>
      <c r="B7287" s="77" t="inlineStr">
        <is>
          <t>Pokemon Stats</t>
        </is>
      </c>
      <c r="C7287" s="77" t="inlineStr">
        <is>
          <t>Rotom baseSpeed</t>
        </is>
      </c>
      <c r="D7287" s="77" t="n">
        <v>86</v>
      </c>
      <c r="E7287" s="77" t="n">
        <v>91</v>
      </c>
      <c r="F7287" s="77" t="inlineStr">
        <is>
          <t>Differs from upstream baseline</t>
        </is>
      </c>
      <c r="G7287" s="77" t="inlineStr">
        <is>
          <t>species_info/gen_*_families.h</t>
        </is>
      </c>
    </row>
    <row r="7288">
      <c r="A7288" s="32" t="inlineStr">
        <is>
          <t>2026-10-05</t>
        </is>
      </c>
      <c r="B7288" s="32" t="inlineStr">
        <is>
          <t>Pokemon Stats</t>
        </is>
      </c>
      <c r="C7288" s="32" t="inlineStr">
        <is>
          <t>Rufflet baseAttack</t>
        </is>
      </c>
      <c r="D7288" s="32" t="n">
        <v>83</v>
      </c>
      <c r="E7288" s="32" t="n">
        <v>87</v>
      </c>
      <c r="F7288" s="32" t="inlineStr">
        <is>
          <t>Differs from upstream baseline</t>
        </is>
      </c>
      <c r="G7288" s="32" t="inlineStr">
        <is>
          <t>species_info/gen_*_families.h</t>
        </is>
      </c>
    </row>
    <row r="7289">
      <c r="A7289" s="77" t="inlineStr">
        <is>
          <t>2026-10-05</t>
        </is>
      </c>
      <c r="B7289" s="77" t="inlineStr">
        <is>
          <t>Pokemon Stats</t>
        </is>
      </c>
      <c r="C7289" s="77" t="inlineStr">
        <is>
          <t>Rufflet baseSpAttack</t>
        </is>
      </c>
      <c r="D7289" s="77" t="n">
        <v>37</v>
      </c>
      <c r="E7289" s="77" t="n">
        <v>30</v>
      </c>
      <c r="F7289" s="77" t="inlineStr">
        <is>
          <t>Differs from upstream baseline</t>
        </is>
      </c>
      <c r="G7289" s="77" t="inlineStr">
        <is>
          <t>species_info/gen_*_families.h</t>
        </is>
      </c>
    </row>
    <row r="7290">
      <c r="A7290" s="32" t="inlineStr">
        <is>
          <t>2026-10-05</t>
        </is>
      </c>
      <c r="B7290" s="32" t="inlineStr">
        <is>
          <t>Pokemon Stats</t>
        </is>
      </c>
      <c r="C7290" s="32" t="inlineStr">
        <is>
          <t>Rufflet baseSpeed</t>
        </is>
      </c>
      <c r="D7290" s="32" t="n">
        <v>60</v>
      </c>
      <c r="E7290" s="32" t="n">
        <v>63</v>
      </c>
      <c r="F7290" s="32" t="inlineStr">
        <is>
          <t>Differs from upstream baseline</t>
        </is>
      </c>
      <c r="G7290" s="32" t="inlineStr">
        <is>
          <t>species_info/gen_*_families.h</t>
        </is>
      </c>
    </row>
    <row r="7291">
      <c r="A7291" s="77" t="inlineStr">
        <is>
          <t>2026-10-05</t>
        </is>
      </c>
      <c r="B7291" s="77" t="inlineStr">
        <is>
          <t>Evolutions</t>
        </is>
      </c>
      <c r="C7291" s="77" t="inlineStr">
        <is>
          <t>Rufflet evolution</t>
        </is>
      </c>
      <c r="D7291" s="77" t="inlineStr">
        <is>
          <t>Lv 54 -&gt; Braviary; None -&gt; Braviary Hisui</t>
        </is>
      </c>
      <c r="E7291" s="77" t="inlineStr">
        <is>
          <t>Lv 42 -&gt; Braviary; None -&gt; Braviary Hisui</t>
        </is>
      </c>
      <c r="F7291" s="77" t="inlineStr">
        <is>
          <t>Differs from upstream baseline</t>
        </is>
      </c>
      <c r="G7291" s="77" t="inlineStr">
        <is>
          <t>species_info/gen_*_families.h</t>
        </is>
      </c>
    </row>
    <row r="7292">
      <c r="A7292" s="32" t="inlineStr">
        <is>
          <t>2026-10-05</t>
        </is>
      </c>
      <c r="B7292" s="32" t="inlineStr">
        <is>
          <t>Pokemon Stats</t>
        </is>
      </c>
      <c r="C7292" s="32" t="inlineStr">
        <is>
          <t>Runerigus baseAttack</t>
        </is>
      </c>
      <c r="D7292" s="32" t="n">
        <v>95</v>
      </c>
      <c r="E7292" s="32" t="n">
        <v>115</v>
      </c>
      <c r="F7292" s="32" t="inlineStr">
        <is>
          <t>Differs from upstream baseline</t>
        </is>
      </c>
      <c r="G7292" s="32" t="inlineStr">
        <is>
          <t>species_info/gen_*_families.h</t>
        </is>
      </c>
    </row>
    <row r="7293">
      <c r="A7293" s="77" t="inlineStr">
        <is>
          <t>2026-10-05</t>
        </is>
      </c>
      <c r="B7293" s="77" t="inlineStr">
        <is>
          <t>Pokemon Stats</t>
        </is>
      </c>
      <c r="C7293" s="77" t="inlineStr">
        <is>
          <t>Runerigus baseSpAttack</t>
        </is>
      </c>
      <c r="D7293" s="77" t="n">
        <v>50</v>
      </c>
      <c r="E7293" s="77" t="n">
        <v>30</v>
      </c>
      <c r="F7293" s="77" t="inlineStr">
        <is>
          <t>Differs from upstream baseline</t>
        </is>
      </c>
      <c r="G7293" s="77" t="inlineStr">
        <is>
          <t>species_info/gen_*_families.h</t>
        </is>
      </c>
    </row>
    <row r="7294">
      <c r="A7294" s="32" t="inlineStr">
        <is>
          <t>2026-10-05</t>
        </is>
      </c>
      <c r="B7294" s="32" t="inlineStr">
        <is>
          <t>Pokemon Stats</t>
        </is>
      </c>
      <c r="C7294" s="32" t="inlineStr">
        <is>
          <t>Sableye baseHP</t>
        </is>
      </c>
      <c r="D7294" s="32" t="n">
        <v>50</v>
      </c>
      <c r="E7294" s="32" t="n">
        <v>60</v>
      </c>
      <c r="F7294" s="32" t="inlineStr">
        <is>
          <t>Differs from upstream baseline</t>
        </is>
      </c>
      <c r="G7294" s="32" t="inlineStr">
        <is>
          <t>species_info/gen_*_families.h</t>
        </is>
      </c>
    </row>
    <row r="7295">
      <c r="A7295" s="77" t="inlineStr">
        <is>
          <t>2026-10-05</t>
        </is>
      </c>
      <c r="B7295" s="77" t="inlineStr">
        <is>
          <t>Pokemon Stats</t>
        </is>
      </c>
      <c r="C7295" s="77" t="inlineStr">
        <is>
          <t>Sableye baseAttack</t>
        </is>
      </c>
      <c r="D7295" s="77" t="n">
        <v>75</v>
      </c>
      <c r="E7295" s="77" t="n">
        <v>105</v>
      </c>
      <c r="F7295" s="77" t="inlineStr">
        <is>
          <t>Differs from upstream baseline</t>
        </is>
      </c>
      <c r="G7295" s="77" t="inlineStr">
        <is>
          <t>species_info/gen_*_families.h</t>
        </is>
      </c>
    </row>
    <row r="7296">
      <c r="A7296" s="32" t="inlineStr">
        <is>
          <t>2026-10-05</t>
        </is>
      </c>
      <c r="B7296" s="32" t="inlineStr">
        <is>
          <t>Pokemon Stats</t>
        </is>
      </c>
      <c r="C7296" s="32" t="inlineStr">
        <is>
          <t>Sableye baseDefense</t>
        </is>
      </c>
      <c r="D7296" s="32" t="n">
        <v>75</v>
      </c>
      <c r="E7296" s="32" t="n">
        <v>105</v>
      </c>
      <c r="F7296" s="32" t="inlineStr">
        <is>
          <t>Differs from upstream baseline</t>
        </is>
      </c>
      <c r="G7296" s="32" t="inlineStr">
        <is>
          <t>species_info/gen_*_families.h</t>
        </is>
      </c>
    </row>
    <row r="7297">
      <c r="A7297" s="77" t="inlineStr">
        <is>
          <t>2026-10-05</t>
        </is>
      </c>
      <c r="B7297" s="77" t="inlineStr">
        <is>
          <t>Pokemon Stats</t>
        </is>
      </c>
      <c r="C7297" s="77" t="inlineStr">
        <is>
          <t>Sableye baseSpDefense</t>
        </is>
      </c>
      <c r="D7297" s="77" t="n">
        <v>65</v>
      </c>
      <c r="E7297" s="77" t="n">
        <v>95</v>
      </c>
      <c r="F7297" s="77" t="inlineStr">
        <is>
          <t>Differs from upstream baseline</t>
        </is>
      </c>
      <c r="G7297" s="77" t="inlineStr">
        <is>
          <t>species_info/gen_*_families.h</t>
        </is>
      </c>
    </row>
    <row r="7298">
      <c r="A7298" s="32" t="inlineStr">
        <is>
          <t>2026-10-05</t>
        </is>
      </c>
      <c r="B7298" s="32" t="inlineStr">
        <is>
          <t>Abilities</t>
        </is>
      </c>
      <c r="C7298" s="32" t="inlineStr">
        <is>
          <t>Sableye abilities</t>
        </is>
      </c>
      <c r="D7298" s="32" t="inlineStr">
        <is>
          <t>Keen Eye / Stall / Prankster</t>
        </is>
      </c>
      <c r="E7298" s="32" t="inlineStr">
        <is>
          <t>Clear Body / Clear Body / Prankster</t>
        </is>
      </c>
      <c r="F7298" s="32" t="inlineStr">
        <is>
          <t>Differs from upstream baseline</t>
        </is>
      </c>
      <c r="G7298" s="32" t="inlineStr">
        <is>
          <t>species_info/gen_*_families.h</t>
        </is>
      </c>
    </row>
    <row r="7299">
      <c r="A7299" s="77" t="inlineStr">
        <is>
          <t>2026-10-05</t>
        </is>
      </c>
      <c r="B7299" s="77" t="inlineStr">
        <is>
          <t>Pokemon Stats</t>
        </is>
      </c>
      <c r="C7299" s="77" t="inlineStr">
        <is>
          <t>Sableye baseAttack</t>
        </is>
      </c>
      <c r="D7299" s="77" t="n">
        <v>85</v>
      </c>
      <c r="E7299" s="77" t="n">
        <v>115</v>
      </c>
      <c r="F7299" s="77" t="inlineStr">
        <is>
          <t>Differs from upstream baseline</t>
        </is>
      </c>
      <c r="G7299" s="77" t="inlineStr">
        <is>
          <t>species_info/gen_*_families.h</t>
        </is>
      </c>
    </row>
    <row r="7300">
      <c r="A7300" s="32" t="inlineStr">
        <is>
          <t>2026-10-05</t>
        </is>
      </c>
      <c r="B7300" s="32" t="inlineStr">
        <is>
          <t>Pokemon Stats</t>
        </is>
      </c>
      <c r="C7300" s="32" t="inlineStr">
        <is>
          <t>Sableye baseDefense</t>
        </is>
      </c>
      <c r="D7300" s="32" t="n">
        <v>125</v>
      </c>
      <c r="E7300" s="32" t="n">
        <v>155</v>
      </c>
      <c r="F7300" s="32" t="inlineStr">
        <is>
          <t>Differs from upstream baseline</t>
        </is>
      </c>
      <c r="G7300" s="32" t="inlineStr">
        <is>
          <t>species_info/gen_*_families.h</t>
        </is>
      </c>
    </row>
    <row r="7301">
      <c r="A7301" s="77" t="inlineStr">
        <is>
          <t>2026-10-05</t>
        </is>
      </c>
      <c r="B7301" s="77" t="inlineStr">
        <is>
          <t>Pokemon Stats</t>
        </is>
      </c>
      <c r="C7301" s="77" t="inlineStr">
        <is>
          <t>Sableye baseSpDefense</t>
        </is>
      </c>
      <c r="D7301" s="77" t="n">
        <v>115</v>
      </c>
      <c r="E7301" s="77" t="n">
        <v>145</v>
      </c>
      <c r="F7301" s="77" t="inlineStr">
        <is>
          <t>Differs from upstream baseline</t>
        </is>
      </c>
      <c r="G7301" s="77" t="inlineStr">
        <is>
          <t>species_info/gen_*_families.h</t>
        </is>
      </c>
    </row>
    <row r="7302">
      <c r="A7302" s="32" t="inlineStr">
        <is>
          <t>2026-10-05</t>
        </is>
      </c>
      <c r="B7302" s="32" t="inlineStr">
        <is>
          <t>Pokemon Stats</t>
        </is>
      </c>
      <c r="C7302" s="32" t="inlineStr">
        <is>
          <t>Salamence baseSpDefense</t>
        </is>
      </c>
      <c r="D7302" s="32" t="n">
        <v>80</v>
      </c>
      <c r="E7302" s="32" t="n">
        <v>85</v>
      </c>
      <c r="F7302" s="32" t="inlineStr">
        <is>
          <t>Differs from upstream baseline</t>
        </is>
      </c>
      <c r="G7302" s="32" t="inlineStr">
        <is>
          <t>species_info/gen_*_families.h</t>
        </is>
      </c>
    </row>
    <row r="7303">
      <c r="A7303" s="77" t="inlineStr">
        <is>
          <t>2026-10-05</t>
        </is>
      </c>
      <c r="B7303" s="77" t="inlineStr">
        <is>
          <t>Abilities</t>
        </is>
      </c>
      <c r="C7303" s="77" t="inlineStr">
        <is>
          <t>Salamence abilities</t>
        </is>
      </c>
      <c r="D7303" s="77" t="inlineStr">
        <is>
          <t>Intimidate / Moxie</t>
        </is>
      </c>
      <c r="E7303" s="77" t="inlineStr">
        <is>
          <t>Intimidate / Intimidate / Moxie</t>
        </is>
      </c>
      <c r="F7303" s="77" t="inlineStr">
        <is>
          <t>Differs from upstream baseline</t>
        </is>
      </c>
      <c r="G7303" s="77" t="inlineStr">
        <is>
          <t>species_info/gen_*_families.h</t>
        </is>
      </c>
    </row>
    <row r="7304">
      <c r="A7304" s="32" t="inlineStr">
        <is>
          <t>2026-10-05</t>
        </is>
      </c>
      <c r="B7304" s="32" t="inlineStr">
        <is>
          <t>Pokemon Stats</t>
        </is>
      </c>
      <c r="C7304" s="32" t="inlineStr">
        <is>
          <t>Salamence baseSpDefense</t>
        </is>
      </c>
      <c r="D7304" s="32" t="n">
        <v>90</v>
      </c>
      <c r="E7304" s="32" t="n">
        <v>95</v>
      </c>
      <c r="F7304" s="32" t="inlineStr">
        <is>
          <t>Differs from upstream baseline</t>
        </is>
      </c>
      <c r="G7304" s="32" t="inlineStr">
        <is>
          <t>species_info/gen_*_families.h</t>
        </is>
      </c>
    </row>
    <row r="7305">
      <c r="A7305" s="77" t="inlineStr">
        <is>
          <t>2026-10-05</t>
        </is>
      </c>
      <c r="B7305" s="77" t="inlineStr">
        <is>
          <t>Pokemon Stats</t>
        </is>
      </c>
      <c r="C7305" s="77" t="inlineStr">
        <is>
          <t>Samurott baseSpeed</t>
        </is>
      </c>
      <c r="D7305" s="77" t="n">
        <v>70</v>
      </c>
      <c r="E7305" s="77" t="n">
        <v>80</v>
      </c>
      <c r="F7305" s="77" t="inlineStr">
        <is>
          <t>Differs from upstream baseline</t>
        </is>
      </c>
      <c r="G7305" s="77" t="inlineStr">
        <is>
          <t>species_info/gen_*_families.h</t>
        </is>
      </c>
    </row>
    <row r="7306">
      <c r="A7306" s="32" t="inlineStr">
        <is>
          <t>2026-10-05</t>
        </is>
      </c>
      <c r="B7306" s="32" t="inlineStr">
        <is>
          <t>Abilities</t>
        </is>
      </c>
      <c r="C7306" s="32" t="inlineStr">
        <is>
          <t>Samurott abilities</t>
        </is>
      </c>
      <c r="D7306" s="32" t="inlineStr">
        <is>
          <t>Torrent / Shell Armor</t>
        </is>
      </c>
      <c r="E7306" s="32" t="inlineStr">
        <is>
          <t>Torrent / Shell Armor / Sharpness</t>
        </is>
      </c>
      <c r="F7306" s="32" t="inlineStr">
        <is>
          <t>Differs from upstream baseline</t>
        </is>
      </c>
      <c r="G7306" s="32" t="inlineStr">
        <is>
          <t>species_info/gen_*_families.h</t>
        </is>
      </c>
    </row>
    <row r="7307">
      <c r="A7307" s="77" t="inlineStr">
        <is>
          <t>2026-10-05</t>
        </is>
      </c>
      <c r="B7307" s="77" t="inlineStr">
        <is>
          <t>Abilities</t>
        </is>
      </c>
      <c r="C7307" s="77" t="inlineStr">
        <is>
          <t>Sandaconda abilities</t>
        </is>
      </c>
      <c r="D7307" s="77" t="inlineStr">
        <is>
          <t>Sand Spit / Shed Skin / Sand Veil</t>
        </is>
      </c>
      <c r="E7307" s="77" t="inlineStr">
        <is>
          <t>Shed Skin / Shed Skin / Sand Veil</t>
        </is>
      </c>
      <c r="F7307" s="77" t="inlineStr">
        <is>
          <t>Differs from upstream baseline</t>
        </is>
      </c>
      <c r="G7307" s="77" t="inlineStr">
        <is>
          <t>species_info/gen_*_families.h</t>
        </is>
      </c>
    </row>
    <row r="7308">
      <c r="A7308" s="32" t="inlineStr">
        <is>
          <t>2026-10-05</t>
        </is>
      </c>
      <c r="B7308" s="32" t="inlineStr">
        <is>
          <t>Pokemon Stats</t>
        </is>
      </c>
      <c r="C7308" s="32" t="inlineStr">
        <is>
          <t>Sandile baseAttack</t>
        </is>
      </c>
      <c r="D7308" s="32" t="n">
        <v>72</v>
      </c>
      <c r="E7308" s="32" t="n">
        <v>75</v>
      </c>
      <c r="F7308" s="32" t="inlineStr">
        <is>
          <t>Differs from upstream baseline</t>
        </is>
      </c>
      <c r="G7308" s="32" t="inlineStr">
        <is>
          <t>species_info/gen_*_families.h</t>
        </is>
      </c>
    </row>
    <row r="7309">
      <c r="A7309" s="77" t="inlineStr">
        <is>
          <t>2026-10-05</t>
        </is>
      </c>
      <c r="B7309" s="77" t="inlineStr">
        <is>
          <t>Pokemon Stats</t>
        </is>
      </c>
      <c r="C7309" s="77" t="inlineStr">
        <is>
          <t>Sandile baseSpAttack</t>
        </is>
      </c>
      <c r="D7309" s="77" t="n">
        <v>35</v>
      </c>
      <c r="E7309" s="77" t="n">
        <v>30</v>
      </c>
      <c r="F7309" s="77" t="inlineStr">
        <is>
          <t>Differs from upstream baseline</t>
        </is>
      </c>
      <c r="G7309" s="77" t="inlineStr">
        <is>
          <t>species_info/gen_*_families.h</t>
        </is>
      </c>
    </row>
    <row r="7310">
      <c r="A7310" s="32" t="inlineStr">
        <is>
          <t>2026-10-05</t>
        </is>
      </c>
      <c r="B7310" s="32" t="inlineStr">
        <is>
          <t>Pokemon Stats</t>
        </is>
      </c>
      <c r="C7310" s="32" t="inlineStr">
        <is>
          <t>Sandile baseSpeed</t>
        </is>
      </c>
      <c r="D7310" s="32" t="n">
        <v>65</v>
      </c>
      <c r="E7310" s="32" t="n">
        <v>67</v>
      </c>
      <c r="F7310" s="32" t="inlineStr">
        <is>
          <t>Differs from upstream baseline</t>
        </is>
      </c>
      <c r="G7310" s="32" t="inlineStr">
        <is>
          <t>species_info/gen_*_families.h</t>
        </is>
      </c>
    </row>
    <row r="7311">
      <c r="A7311" s="77" t="inlineStr">
        <is>
          <t>2026-10-05</t>
        </is>
      </c>
      <c r="B7311" s="77" t="inlineStr">
        <is>
          <t>Pokemon Stats</t>
        </is>
      </c>
      <c r="C7311" s="77" t="inlineStr">
        <is>
          <t>Sandshrew baseDefense</t>
        </is>
      </c>
      <c r="D7311" s="77" t="n">
        <v>85</v>
      </c>
      <c r="E7311" s="77" t="n">
        <v>90</v>
      </c>
      <c r="F7311" s="77" t="inlineStr">
        <is>
          <t>Differs from upstream baseline</t>
        </is>
      </c>
      <c r="G7311" s="77" t="inlineStr">
        <is>
          <t>species_info/gen_*_families.h</t>
        </is>
      </c>
    </row>
    <row r="7312">
      <c r="A7312" s="32" t="inlineStr">
        <is>
          <t>2026-10-05</t>
        </is>
      </c>
      <c r="B7312" s="32" t="inlineStr">
        <is>
          <t>Pokemon Stats</t>
        </is>
      </c>
      <c r="C7312" s="32" t="inlineStr">
        <is>
          <t>Sandshrew baseSpAttack</t>
        </is>
      </c>
      <c r="D7312" s="32" t="n">
        <v>20</v>
      </c>
      <c r="E7312" s="32" t="n">
        <v>10</v>
      </c>
      <c r="F7312" s="32" t="inlineStr">
        <is>
          <t>Differs from upstream baseline</t>
        </is>
      </c>
      <c r="G7312" s="32" t="inlineStr">
        <is>
          <t>species_info/gen_*_families.h</t>
        </is>
      </c>
    </row>
    <row r="7313">
      <c r="A7313" s="77" t="inlineStr">
        <is>
          <t>2026-10-05</t>
        </is>
      </c>
      <c r="B7313" s="77" t="inlineStr">
        <is>
          <t>Pokemon Stats</t>
        </is>
      </c>
      <c r="C7313" s="77" t="inlineStr">
        <is>
          <t>Sandshrew baseSpDefense</t>
        </is>
      </c>
      <c r="D7313" s="77" t="n">
        <v>30</v>
      </c>
      <c r="E7313" s="77" t="n">
        <v>35</v>
      </c>
      <c r="F7313" s="77" t="inlineStr">
        <is>
          <t>Differs from upstream baseline</t>
        </is>
      </c>
      <c r="G7313" s="77" t="inlineStr">
        <is>
          <t>species_info/gen_*_families.h</t>
        </is>
      </c>
    </row>
    <row r="7314">
      <c r="A7314" s="32" t="inlineStr">
        <is>
          <t>2026-10-05</t>
        </is>
      </c>
      <c r="B7314" s="32" t="inlineStr">
        <is>
          <t>Abilities</t>
        </is>
      </c>
      <c r="C7314" s="32" t="inlineStr">
        <is>
          <t>Sandshrew abilities</t>
        </is>
      </c>
      <c r="D7314" s="32" t="inlineStr">
        <is>
          <t>Sand Veil / Sand Rush</t>
        </is>
      </c>
      <c r="E7314" s="32" t="inlineStr">
        <is>
          <t>Rough Skin / Rough Skin / Sand Rush</t>
        </is>
      </c>
      <c r="F7314" s="32" t="inlineStr">
        <is>
          <t>Differs from upstream baseline</t>
        </is>
      </c>
      <c r="G7314" s="32" t="inlineStr">
        <is>
          <t>species_info/gen_*_families.h</t>
        </is>
      </c>
    </row>
    <row r="7315">
      <c r="A7315" s="77" t="inlineStr">
        <is>
          <t>2026-10-05</t>
        </is>
      </c>
      <c r="B7315" s="77" t="inlineStr">
        <is>
          <t>Pokemon Stats</t>
        </is>
      </c>
      <c r="C7315" s="77" t="inlineStr">
        <is>
          <t>Sandshrew baseSpAttack</t>
        </is>
      </c>
      <c r="D7315" s="77" t="n">
        <v>10</v>
      </c>
      <c r="E7315" s="77" t="n">
        <v>11</v>
      </c>
      <c r="F7315" s="77" t="inlineStr">
        <is>
          <t>Differs from upstream baseline</t>
        </is>
      </c>
      <c r="G7315" s="77" t="inlineStr">
        <is>
          <t>species_info/gen_*_families.h</t>
        </is>
      </c>
    </row>
    <row r="7316">
      <c r="A7316" s="32" t="inlineStr">
        <is>
          <t>2026-10-05</t>
        </is>
      </c>
      <c r="B7316" s="32" t="inlineStr">
        <is>
          <t>Pokemon Stats</t>
        </is>
      </c>
      <c r="C7316" s="32" t="inlineStr">
        <is>
          <t>Sandshrew baseSpDefense</t>
        </is>
      </c>
      <c r="D7316" s="32" t="n">
        <v>35</v>
      </c>
      <c r="E7316" s="32" t="n">
        <v>37</v>
      </c>
      <c r="F7316" s="32" t="inlineStr">
        <is>
          <t>Differs from upstream baseline</t>
        </is>
      </c>
      <c r="G7316" s="32" t="inlineStr">
        <is>
          <t>species_info/gen_*_families.h</t>
        </is>
      </c>
    </row>
    <row r="7317">
      <c r="A7317" s="77" t="inlineStr">
        <is>
          <t>2026-10-05</t>
        </is>
      </c>
      <c r="B7317" s="77" t="inlineStr">
        <is>
          <t>Pokemon Stats</t>
        </is>
      </c>
      <c r="C7317" s="77" t="inlineStr">
        <is>
          <t>Sandshrew baseSpeed</t>
        </is>
      </c>
      <c r="D7317" s="77" t="n">
        <v>40</v>
      </c>
      <c r="E7317" s="77" t="n">
        <v>42</v>
      </c>
      <c r="F7317" s="77" t="inlineStr">
        <is>
          <t>Differs from upstream baseline</t>
        </is>
      </c>
      <c r="G7317" s="77" t="inlineStr">
        <is>
          <t>species_info/gen_*_families.h</t>
        </is>
      </c>
    </row>
    <row r="7318">
      <c r="A7318" s="32" t="inlineStr">
        <is>
          <t>2026-10-05</t>
        </is>
      </c>
      <c r="B7318" s="32" t="inlineStr">
        <is>
          <t>Pokemon Stats</t>
        </is>
      </c>
      <c r="C7318" s="32" t="inlineStr">
        <is>
          <t>Sandslash baseDefense</t>
        </is>
      </c>
      <c r="D7318" s="32" t="n">
        <v>110</v>
      </c>
      <c r="E7318" s="32" t="n">
        <v>120</v>
      </c>
      <c r="F7318" s="32" t="inlineStr">
        <is>
          <t>Differs from upstream baseline</t>
        </is>
      </c>
      <c r="G7318" s="32" t="inlineStr">
        <is>
          <t>species_info/gen_*_families.h</t>
        </is>
      </c>
    </row>
    <row r="7319">
      <c r="A7319" s="77" t="inlineStr">
        <is>
          <t>2026-10-05</t>
        </is>
      </c>
      <c r="B7319" s="77" t="inlineStr">
        <is>
          <t>Pokemon Stats</t>
        </is>
      </c>
      <c r="C7319" s="77" t="inlineStr">
        <is>
          <t>Sandslash baseSpAttack</t>
        </is>
      </c>
      <c r="D7319" s="77" t="n">
        <v>45</v>
      </c>
      <c r="E7319" s="77" t="n">
        <v>25</v>
      </c>
      <c r="F7319" s="77" t="inlineStr">
        <is>
          <t>Differs from upstream baseline</t>
        </is>
      </c>
      <c r="G7319" s="77" t="inlineStr">
        <is>
          <t>species_info/gen_*_families.h</t>
        </is>
      </c>
    </row>
    <row r="7320">
      <c r="A7320" s="32" t="inlineStr">
        <is>
          <t>2026-10-05</t>
        </is>
      </c>
      <c r="B7320" s="32" t="inlineStr">
        <is>
          <t>Pokemon Stats</t>
        </is>
      </c>
      <c r="C7320" s="32" t="inlineStr">
        <is>
          <t>Sandslash baseSpDefense</t>
        </is>
      </c>
      <c r="D7320" s="32" t="n">
        <v>55</v>
      </c>
      <c r="E7320" s="32" t="n">
        <v>65</v>
      </c>
      <c r="F7320" s="32" t="inlineStr">
        <is>
          <t>Differs from upstream baseline</t>
        </is>
      </c>
      <c r="G7320" s="32" t="inlineStr">
        <is>
          <t>species_info/gen_*_families.h</t>
        </is>
      </c>
    </row>
    <row r="7321">
      <c r="A7321" s="77" t="inlineStr">
        <is>
          <t>2026-10-05</t>
        </is>
      </c>
      <c r="B7321" s="77" t="inlineStr">
        <is>
          <t>Abilities</t>
        </is>
      </c>
      <c r="C7321" s="77" t="inlineStr">
        <is>
          <t>Sandslash abilities</t>
        </is>
      </c>
      <c r="D7321" s="77" t="inlineStr">
        <is>
          <t>Sand Veil / Sand Rush</t>
        </is>
      </c>
      <c r="E7321" s="77" t="inlineStr">
        <is>
          <t>Rough Skin / Rough Skin / Sand Rush</t>
        </is>
      </c>
      <c r="F7321" s="77" t="inlineStr">
        <is>
          <t>Differs from upstream baseline</t>
        </is>
      </c>
      <c r="G7321" s="77" t="inlineStr">
        <is>
          <t>species_info/gen_*_families.h</t>
        </is>
      </c>
    </row>
    <row r="7322">
      <c r="A7322" s="32" t="inlineStr">
        <is>
          <t>2026-10-05</t>
        </is>
      </c>
      <c r="B7322" s="32" t="inlineStr">
        <is>
          <t>Pokemon Stats</t>
        </is>
      </c>
      <c r="C7322" s="32" t="inlineStr">
        <is>
          <t>Sandslash baseSpAttack</t>
        </is>
      </c>
      <c r="D7322" s="32" t="n">
        <v>25</v>
      </c>
      <c r="E7322" s="32" t="n">
        <v>32</v>
      </c>
      <c r="F7322" s="32" t="inlineStr">
        <is>
          <t>Differs from upstream baseline</t>
        </is>
      </c>
      <c r="G7322" s="32" t="inlineStr">
        <is>
          <t>species_info/gen_*_families.h</t>
        </is>
      </c>
    </row>
    <row r="7323">
      <c r="A7323" s="77" t="inlineStr">
        <is>
          <t>2026-10-05</t>
        </is>
      </c>
      <c r="B7323" s="77" t="inlineStr">
        <is>
          <t>Pokemon Stats</t>
        </is>
      </c>
      <c r="C7323" s="77" t="inlineStr">
        <is>
          <t>Sandslash baseSpDefense</t>
        </is>
      </c>
      <c r="D7323" s="77" t="n">
        <v>65</v>
      </c>
      <c r="E7323" s="77" t="n">
        <v>72</v>
      </c>
      <c r="F7323" s="77" t="inlineStr">
        <is>
          <t>Differs from upstream baseline</t>
        </is>
      </c>
      <c r="G7323" s="77" t="inlineStr">
        <is>
          <t>species_info/gen_*_families.h</t>
        </is>
      </c>
    </row>
    <row r="7324">
      <c r="A7324" s="32" t="inlineStr">
        <is>
          <t>2026-10-05</t>
        </is>
      </c>
      <c r="B7324" s="32" t="inlineStr">
        <is>
          <t>Pokemon Stats</t>
        </is>
      </c>
      <c r="C7324" s="32" t="inlineStr">
        <is>
          <t>Sandslash baseSpeed</t>
        </is>
      </c>
      <c r="D7324" s="32" t="n">
        <v>65</v>
      </c>
      <c r="E7324" s="32" t="n">
        <v>68</v>
      </c>
      <c r="F7324" s="32" t="inlineStr">
        <is>
          <t>Differs from upstream baseline</t>
        </is>
      </c>
      <c r="G7324" s="32" t="inlineStr">
        <is>
          <t>species_info/gen_*_families.h</t>
        </is>
      </c>
    </row>
    <row r="7325">
      <c r="A7325" s="77" t="inlineStr">
        <is>
          <t>2026-10-05</t>
        </is>
      </c>
      <c r="B7325" s="77" t="inlineStr">
        <is>
          <t>Pokemon Stats</t>
        </is>
      </c>
      <c r="C7325" s="77" t="inlineStr">
        <is>
          <t>Sawk baseAttack</t>
        </is>
      </c>
      <c r="D7325" s="77" t="n">
        <v>125</v>
      </c>
      <c r="E7325" s="77" t="n">
        <v>131</v>
      </c>
      <c r="F7325" s="77" t="inlineStr">
        <is>
          <t>Differs from upstream baseline</t>
        </is>
      </c>
      <c r="G7325" s="77" t="inlineStr">
        <is>
          <t>species_info/gen_*_families.h</t>
        </is>
      </c>
    </row>
    <row r="7326">
      <c r="A7326" s="32" t="inlineStr">
        <is>
          <t>2026-10-05</t>
        </is>
      </c>
      <c r="B7326" s="32" t="inlineStr">
        <is>
          <t>Pokemon Stats</t>
        </is>
      </c>
      <c r="C7326" s="32" t="inlineStr">
        <is>
          <t>Sawk baseDefense</t>
        </is>
      </c>
      <c r="D7326" s="32" t="n">
        <v>75</v>
      </c>
      <c r="E7326" s="32" t="n">
        <v>84</v>
      </c>
      <c r="F7326" s="32" t="inlineStr">
        <is>
          <t>Differs from upstream baseline</t>
        </is>
      </c>
      <c r="G7326" s="32" t="inlineStr">
        <is>
          <t>species_info/gen_*_families.h</t>
        </is>
      </c>
    </row>
    <row r="7327">
      <c r="A7327" s="77" t="inlineStr">
        <is>
          <t>2026-10-05</t>
        </is>
      </c>
      <c r="B7327" s="77" t="inlineStr">
        <is>
          <t>Pokemon Stats</t>
        </is>
      </c>
      <c r="C7327" s="77" t="inlineStr">
        <is>
          <t>Sawk baseSpDefense</t>
        </is>
      </c>
      <c r="D7327" s="77" t="n">
        <v>75</v>
      </c>
      <c r="E7327" s="77" t="n">
        <v>80</v>
      </c>
      <c r="F7327" s="77" t="inlineStr">
        <is>
          <t>Differs from upstream baseline</t>
        </is>
      </c>
      <c r="G7327" s="77" t="inlineStr">
        <is>
          <t>species_info/gen_*_families.h</t>
        </is>
      </c>
    </row>
    <row r="7328">
      <c r="A7328" s="32" t="inlineStr">
        <is>
          <t>2026-10-05</t>
        </is>
      </c>
      <c r="B7328" s="32" t="inlineStr">
        <is>
          <t>Pokemon Stats</t>
        </is>
      </c>
      <c r="C7328" s="32" t="inlineStr">
        <is>
          <t>Sawk baseSpeed</t>
        </is>
      </c>
      <c r="D7328" s="32" t="n">
        <v>85</v>
      </c>
      <c r="E7328" s="32" t="n">
        <v>105</v>
      </c>
      <c r="F7328" s="32" t="inlineStr">
        <is>
          <t>Differs from upstream baseline</t>
        </is>
      </c>
      <c r="G7328" s="32" t="inlineStr">
        <is>
          <t>species_info/gen_*_families.h</t>
        </is>
      </c>
    </row>
    <row r="7329">
      <c r="A7329" s="77" t="inlineStr">
        <is>
          <t>2026-10-05</t>
        </is>
      </c>
      <c r="B7329" s="77" t="inlineStr">
        <is>
          <t>Pokemon Stats</t>
        </is>
      </c>
      <c r="C7329" s="77" t="inlineStr">
        <is>
          <t>Sawsbuck baseAttack</t>
        </is>
      </c>
      <c r="D7329" s="77" t="n">
        <v>100</v>
      </c>
      <c r="E7329" s="77" t="n">
        <v>116</v>
      </c>
      <c r="F7329" s="77" t="inlineStr">
        <is>
          <t>Differs from upstream baseline</t>
        </is>
      </c>
      <c r="G7329" s="77" t="inlineStr">
        <is>
          <t>species_info/gen_*_families.h</t>
        </is>
      </c>
    </row>
    <row r="7330">
      <c r="A7330" s="32" t="inlineStr">
        <is>
          <t>2026-10-05</t>
        </is>
      </c>
      <c r="B7330" s="32" t="inlineStr">
        <is>
          <t>Pokemon Stats</t>
        </is>
      </c>
      <c r="C7330" s="32" t="inlineStr">
        <is>
          <t>Sawsbuck baseSpAttack</t>
        </is>
      </c>
      <c r="D7330" s="32" t="n">
        <v>60</v>
      </c>
      <c r="E7330" s="32" t="n">
        <v>30</v>
      </c>
      <c r="F7330" s="32" t="inlineStr">
        <is>
          <t>Differs from upstream baseline</t>
        </is>
      </c>
      <c r="G7330" s="32" t="inlineStr">
        <is>
          <t>species_info/gen_*_families.h</t>
        </is>
      </c>
    </row>
    <row r="7331">
      <c r="A7331" s="77" t="inlineStr">
        <is>
          <t>2026-10-05</t>
        </is>
      </c>
      <c r="B7331" s="77" t="inlineStr">
        <is>
          <t>Pokemon Stats</t>
        </is>
      </c>
      <c r="C7331" s="77" t="inlineStr">
        <is>
          <t>Sawsbuck baseSpeed</t>
        </is>
      </c>
      <c r="D7331" s="77" t="n">
        <v>95</v>
      </c>
      <c r="E7331" s="77" t="n">
        <v>109</v>
      </c>
      <c r="F7331" s="77" t="inlineStr">
        <is>
          <t>Differs from upstream baseline</t>
        </is>
      </c>
      <c r="G7331" s="77" t="inlineStr">
        <is>
          <t>species_info/gen_*_families.h</t>
        </is>
      </c>
    </row>
    <row r="7332">
      <c r="A7332" s="32" t="inlineStr">
        <is>
          <t>2026-10-05</t>
        </is>
      </c>
      <c r="B7332" s="32" t="inlineStr">
        <is>
          <t>Pokemon Stats</t>
        </is>
      </c>
      <c r="C7332" s="32" t="inlineStr">
        <is>
          <t>Sawsbuck baseAttack</t>
        </is>
      </c>
      <c r="D7332" s="32" t="n">
        <v>100</v>
      </c>
      <c r="E7332" s="32" t="n">
        <v>126</v>
      </c>
      <c r="F7332" s="32" t="inlineStr">
        <is>
          <t>Differs from upstream baseline</t>
        </is>
      </c>
      <c r="G7332" s="32" t="inlineStr">
        <is>
          <t>species_info/gen_*_families.h</t>
        </is>
      </c>
    </row>
    <row r="7333">
      <c r="A7333" s="77" t="inlineStr">
        <is>
          <t>2026-10-05</t>
        </is>
      </c>
      <c r="B7333" s="77" t="inlineStr">
        <is>
          <t>Pokemon Stats</t>
        </is>
      </c>
      <c r="C7333" s="77" t="inlineStr">
        <is>
          <t>Sawsbuck baseSpeed</t>
        </is>
      </c>
      <c r="D7333" s="77" t="n">
        <v>95</v>
      </c>
      <c r="E7333" s="77" t="n">
        <v>119</v>
      </c>
      <c r="F7333" s="77" t="inlineStr">
        <is>
          <t>Differs from upstream baseline</t>
        </is>
      </c>
      <c r="G7333" s="77" t="inlineStr">
        <is>
          <t>species_info/gen_*_families.h</t>
        </is>
      </c>
    </row>
    <row r="7334">
      <c r="A7334" s="32" t="inlineStr">
        <is>
          <t>2026-10-05</t>
        </is>
      </c>
      <c r="B7334" s="32" t="inlineStr">
        <is>
          <t>Pokemon Stats</t>
        </is>
      </c>
      <c r="C7334" s="32" t="inlineStr">
        <is>
          <t>Sceptile baseAttack</t>
        </is>
      </c>
      <c r="D7334" s="32" t="n">
        <v>85</v>
      </c>
      <c r="E7334" s="32" t="n">
        <v>100</v>
      </c>
      <c r="F7334" s="32" t="inlineStr">
        <is>
          <t>Differs from upstream baseline</t>
        </is>
      </c>
      <c r="G7334" s="32" t="inlineStr">
        <is>
          <t>species_info/gen_*_families.h</t>
        </is>
      </c>
    </row>
    <row r="7335">
      <c r="A7335" s="77" t="inlineStr">
        <is>
          <t>2026-10-05</t>
        </is>
      </c>
      <c r="B7335" s="77" t="inlineStr">
        <is>
          <t>Pokemon Stats</t>
        </is>
      </c>
      <c r="C7335" s="77" t="inlineStr">
        <is>
          <t>Sceptile baseSpAttack</t>
        </is>
      </c>
      <c r="D7335" s="77" t="n">
        <v>105</v>
      </c>
      <c r="E7335" s="77" t="n">
        <v>100</v>
      </c>
      <c r="F7335" s="77" t="inlineStr">
        <is>
          <t>Differs from upstream baseline</t>
        </is>
      </c>
      <c r="G7335" s="77" t="inlineStr">
        <is>
          <t>species_info/gen_*_families.h</t>
        </is>
      </c>
    </row>
    <row r="7336">
      <c r="A7336" s="32" t="inlineStr">
        <is>
          <t>2026-10-05</t>
        </is>
      </c>
      <c r="B7336" s="32" t="inlineStr">
        <is>
          <t>Pokemon Stats</t>
        </is>
      </c>
      <c r="C7336" s="32" t="inlineStr">
        <is>
          <t>Sceptile baseSpDefense</t>
        </is>
      </c>
      <c r="D7336" s="32" t="n">
        <v>85</v>
      </c>
      <c r="E7336" s="32" t="n">
        <v>80</v>
      </c>
      <c r="F7336" s="32" t="inlineStr">
        <is>
          <t>Differs from upstream baseline</t>
        </is>
      </c>
      <c r="G7336" s="32" t="inlineStr">
        <is>
          <t>species_info/gen_*_families.h</t>
        </is>
      </c>
    </row>
    <row r="7337">
      <c r="A7337" s="77" t="inlineStr">
        <is>
          <t>2026-10-05</t>
        </is>
      </c>
      <c r="B7337" s="77" t="inlineStr">
        <is>
          <t>Pokemon Stats</t>
        </is>
      </c>
      <c r="C7337" s="77" t="inlineStr">
        <is>
          <t>Sceptile baseAttack</t>
        </is>
      </c>
      <c r="D7337" s="77" t="n">
        <v>110</v>
      </c>
      <c r="E7337" s="77" t="n">
        <v>125</v>
      </c>
      <c r="F7337" s="77" t="inlineStr">
        <is>
          <t>Differs from upstream baseline</t>
        </is>
      </c>
      <c r="G7337" s="77" t="inlineStr">
        <is>
          <t>species_info/gen_*_families.h</t>
        </is>
      </c>
    </row>
    <row r="7338">
      <c r="A7338" s="32" t="inlineStr">
        <is>
          <t>2026-10-05</t>
        </is>
      </c>
      <c r="B7338" s="32" t="inlineStr">
        <is>
          <t>Pokemon Stats</t>
        </is>
      </c>
      <c r="C7338" s="32" t="inlineStr">
        <is>
          <t>Sceptile baseSpAttack</t>
        </is>
      </c>
      <c r="D7338" s="32" t="n">
        <v>145</v>
      </c>
      <c r="E7338" s="32" t="n">
        <v>140</v>
      </c>
      <c r="F7338" s="32" t="inlineStr">
        <is>
          <t>Differs from upstream baseline</t>
        </is>
      </c>
      <c r="G7338" s="32" t="inlineStr">
        <is>
          <t>species_info/gen_*_families.h</t>
        </is>
      </c>
    </row>
    <row r="7339">
      <c r="A7339" s="77" t="inlineStr">
        <is>
          <t>2026-10-05</t>
        </is>
      </c>
      <c r="B7339" s="77" t="inlineStr">
        <is>
          <t>Abilities</t>
        </is>
      </c>
      <c r="C7339" s="77" t="inlineStr">
        <is>
          <t>Scizor abilities</t>
        </is>
      </c>
      <c r="D7339" s="77" t="inlineStr">
        <is>
          <t>Swarm / Technician / Light Metal</t>
        </is>
      </c>
      <c r="E7339" s="77" t="inlineStr">
        <is>
          <t>Technician / Technician / Light Metal</t>
        </is>
      </c>
      <c r="F7339" s="77" t="inlineStr">
        <is>
          <t>Differs from upstream baseline</t>
        </is>
      </c>
      <c r="G7339" s="77" t="inlineStr">
        <is>
          <t>species_info/gen_*_families.h</t>
        </is>
      </c>
    </row>
    <row r="7340">
      <c r="A7340" s="32" t="inlineStr">
        <is>
          <t>2026-10-05</t>
        </is>
      </c>
      <c r="B7340" s="32" t="inlineStr">
        <is>
          <t>Pokemon Stats</t>
        </is>
      </c>
      <c r="C7340" s="32" t="inlineStr">
        <is>
          <t>Scolipede baseHP</t>
        </is>
      </c>
      <c r="D7340" s="32" t="n">
        <v>60</v>
      </c>
      <c r="E7340" s="32" t="n">
        <v>75</v>
      </c>
      <c r="F7340" s="32" t="inlineStr">
        <is>
          <t>Differs from upstream baseline</t>
        </is>
      </c>
      <c r="G7340" s="32" t="inlineStr">
        <is>
          <t>species_info/gen_*_families.h</t>
        </is>
      </c>
    </row>
    <row r="7341">
      <c r="A7341" s="77" t="inlineStr">
        <is>
          <t>2026-10-05</t>
        </is>
      </c>
      <c r="B7341" s="77" t="inlineStr">
        <is>
          <t>Pokemon Stats</t>
        </is>
      </c>
      <c r="C7341" s="77" t="inlineStr">
        <is>
          <t>Scolipede baseAttack</t>
        </is>
      </c>
      <c r="D7341" s="77" t="n">
        <v>100</v>
      </c>
      <c r="E7341" s="77" t="n">
        <v>118</v>
      </c>
      <c r="F7341" s="77" t="inlineStr">
        <is>
          <t>Differs from upstream baseline</t>
        </is>
      </c>
      <c r="G7341" s="77" t="inlineStr">
        <is>
          <t>species_info/gen_*_families.h</t>
        </is>
      </c>
    </row>
    <row r="7342">
      <c r="A7342" s="32" t="inlineStr">
        <is>
          <t>2026-10-05</t>
        </is>
      </c>
      <c r="B7342" s="32" t="inlineStr">
        <is>
          <t>Pokemon Stats</t>
        </is>
      </c>
      <c r="C7342" s="32" t="inlineStr">
        <is>
          <t>Scolipede baseSpAttack</t>
        </is>
      </c>
      <c r="D7342" s="32" t="n">
        <v>55</v>
      </c>
      <c r="E7342" s="32" t="n">
        <v>30</v>
      </c>
      <c r="F7342" s="32" t="inlineStr">
        <is>
          <t>Differs from upstream baseline</t>
        </is>
      </c>
      <c r="G7342" s="32" t="inlineStr">
        <is>
          <t>species_info/gen_*_families.h</t>
        </is>
      </c>
    </row>
    <row r="7343">
      <c r="A7343" s="77" t="inlineStr">
        <is>
          <t>2026-10-05</t>
        </is>
      </c>
      <c r="B7343" s="77" t="inlineStr">
        <is>
          <t>Pokemon Stats</t>
        </is>
      </c>
      <c r="C7343" s="77" t="inlineStr">
        <is>
          <t>Scolipede baseSpDefense</t>
        </is>
      </c>
      <c r="D7343" s="77" t="n">
        <v>69</v>
      </c>
      <c r="E7343" s="77" t="n">
        <v>80</v>
      </c>
      <c r="F7343" s="77" t="inlineStr">
        <is>
          <t>Differs from upstream baseline</t>
        </is>
      </c>
      <c r="G7343" s="77" t="inlineStr">
        <is>
          <t>species_info/gen_*_families.h</t>
        </is>
      </c>
    </row>
    <row r="7344">
      <c r="A7344" s="32" t="inlineStr">
        <is>
          <t>2026-10-05</t>
        </is>
      </c>
      <c r="B7344" s="32" t="inlineStr">
        <is>
          <t>Pokemon Stats</t>
        </is>
      </c>
      <c r="C7344" s="32" t="inlineStr">
        <is>
          <t>Scolipede baseSpeed</t>
        </is>
      </c>
      <c r="D7344" s="32" t="n">
        <v>112</v>
      </c>
      <c r="E7344" s="32" t="n">
        <v>126</v>
      </c>
      <c r="F7344" s="32" t="inlineStr">
        <is>
          <t>Differs from upstream baseline</t>
        </is>
      </c>
      <c r="G7344" s="32" t="inlineStr">
        <is>
          <t>species_info/gen_*_families.h</t>
        </is>
      </c>
    </row>
    <row r="7345">
      <c r="A7345" s="77" t="inlineStr">
        <is>
          <t>2026-10-05</t>
        </is>
      </c>
      <c r="B7345" s="77" t="inlineStr">
        <is>
          <t>Pokemon Stats</t>
        </is>
      </c>
      <c r="C7345" s="77" t="inlineStr">
        <is>
          <t>Scrafty baseAttack</t>
        </is>
      </c>
      <c r="D7345" s="77" t="n">
        <v>90</v>
      </c>
      <c r="E7345" s="77" t="n">
        <v>98</v>
      </c>
      <c r="F7345" s="77" t="inlineStr">
        <is>
          <t>Differs from upstream baseline</t>
        </is>
      </c>
      <c r="G7345" s="77" t="inlineStr">
        <is>
          <t>species_info/gen_*_families.h</t>
        </is>
      </c>
    </row>
    <row r="7346">
      <c r="A7346" s="32" t="inlineStr">
        <is>
          <t>2026-10-05</t>
        </is>
      </c>
      <c r="B7346" s="32" t="inlineStr">
        <is>
          <t>Pokemon Stats</t>
        </is>
      </c>
      <c r="C7346" s="32" t="inlineStr">
        <is>
          <t>Scrafty baseSpAttack</t>
        </is>
      </c>
      <c r="D7346" s="32" t="n">
        <v>45</v>
      </c>
      <c r="E7346" s="32" t="n">
        <v>30</v>
      </c>
      <c r="F7346" s="32" t="inlineStr">
        <is>
          <t>Differs from upstream baseline</t>
        </is>
      </c>
      <c r="G7346" s="32" t="inlineStr">
        <is>
          <t>species_info/gen_*_families.h</t>
        </is>
      </c>
    </row>
    <row r="7347">
      <c r="A7347" s="77" t="inlineStr">
        <is>
          <t>2026-10-05</t>
        </is>
      </c>
      <c r="B7347" s="77" t="inlineStr">
        <is>
          <t>Pokemon Stats</t>
        </is>
      </c>
      <c r="C7347" s="77" t="inlineStr">
        <is>
          <t>Scrafty baseSpeed</t>
        </is>
      </c>
      <c r="D7347" s="77" t="n">
        <v>58</v>
      </c>
      <c r="E7347" s="77" t="n">
        <v>75</v>
      </c>
      <c r="F7347" s="77" t="inlineStr">
        <is>
          <t>Differs from upstream baseline</t>
        </is>
      </c>
      <c r="G7347" s="77" t="inlineStr">
        <is>
          <t>species_info/gen_*_families.h</t>
        </is>
      </c>
    </row>
    <row r="7348">
      <c r="A7348" s="32" t="inlineStr">
        <is>
          <t>2026-10-05</t>
        </is>
      </c>
      <c r="B7348" s="32" t="inlineStr">
        <is>
          <t>Pokemon Stats</t>
        </is>
      </c>
      <c r="C7348" s="32" t="inlineStr">
        <is>
          <t>Scraggy baseAttack</t>
        </is>
      </c>
      <c r="D7348" s="32" t="n">
        <v>75</v>
      </c>
      <c r="E7348" s="32" t="n">
        <v>78</v>
      </c>
      <c r="F7348" s="32" t="inlineStr">
        <is>
          <t>Differs from upstream baseline</t>
        </is>
      </c>
      <c r="G7348" s="32" t="inlineStr">
        <is>
          <t>species_info/gen_*_families.h</t>
        </is>
      </c>
    </row>
    <row r="7349">
      <c r="A7349" s="77" t="inlineStr">
        <is>
          <t>2026-10-05</t>
        </is>
      </c>
      <c r="B7349" s="77" t="inlineStr">
        <is>
          <t>Pokemon Stats</t>
        </is>
      </c>
      <c r="C7349" s="77" t="inlineStr">
        <is>
          <t>Scraggy baseSpAttack</t>
        </is>
      </c>
      <c r="D7349" s="77" t="n">
        <v>35</v>
      </c>
      <c r="E7349" s="77" t="n">
        <v>30</v>
      </c>
      <c r="F7349" s="77" t="inlineStr">
        <is>
          <t>Differs from upstream baseline</t>
        </is>
      </c>
      <c r="G7349" s="77" t="inlineStr">
        <is>
          <t>species_info/gen_*_families.h</t>
        </is>
      </c>
    </row>
    <row r="7350">
      <c r="A7350" s="32" t="inlineStr">
        <is>
          <t>2026-10-05</t>
        </is>
      </c>
      <c r="B7350" s="32" t="inlineStr">
        <is>
          <t>Pokemon Stats</t>
        </is>
      </c>
      <c r="C7350" s="32" t="inlineStr">
        <is>
          <t>Scraggy baseSpeed</t>
        </is>
      </c>
      <c r="D7350" s="32" t="n">
        <v>48</v>
      </c>
      <c r="E7350" s="32" t="n">
        <v>50</v>
      </c>
      <c r="F7350" s="32" t="inlineStr">
        <is>
          <t>Differs from upstream baseline</t>
        </is>
      </c>
      <c r="G7350" s="32" t="inlineStr">
        <is>
          <t>species_info/gen_*_families.h</t>
        </is>
      </c>
    </row>
    <row r="7351">
      <c r="A7351" s="77" t="inlineStr">
        <is>
          <t>2026-10-05</t>
        </is>
      </c>
      <c r="B7351" s="77" t="inlineStr">
        <is>
          <t>Abilities</t>
        </is>
      </c>
      <c r="C7351" s="77" t="inlineStr">
        <is>
          <t>Scyther abilities</t>
        </is>
      </c>
      <c r="D7351" s="77" t="inlineStr">
        <is>
          <t>Swarm / Technician / Steadfast</t>
        </is>
      </c>
      <c r="E7351" s="77" t="inlineStr">
        <is>
          <t>Technician / Technician / Steadfast</t>
        </is>
      </c>
      <c r="F7351" s="77" t="inlineStr">
        <is>
          <t>Differs from upstream baseline</t>
        </is>
      </c>
      <c r="G7351" s="77" t="inlineStr">
        <is>
          <t>species_info/gen_*_families.h</t>
        </is>
      </c>
    </row>
    <row r="7352">
      <c r="A7352" s="32" t="inlineStr">
        <is>
          <t>2026-10-05</t>
        </is>
      </c>
      <c r="B7352" s="32" t="inlineStr">
        <is>
          <t>Abilities</t>
        </is>
      </c>
      <c r="C7352" s="32" t="inlineStr">
        <is>
          <t>Seadra abilities</t>
        </is>
      </c>
      <c r="D7352" s="32" t="inlineStr">
        <is>
          <t>Poison Point / Sniper / Damp</t>
        </is>
      </c>
      <c r="E7352" s="32" t="inlineStr">
        <is>
          <t>Sniper / Sniper / Damp</t>
        </is>
      </c>
      <c r="F7352" s="32" t="inlineStr">
        <is>
          <t>Differs from upstream baseline</t>
        </is>
      </c>
      <c r="G7352" s="32" t="inlineStr">
        <is>
          <t>species_info/gen_*_families.h</t>
        </is>
      </c>
    </row>
    <row r="7353">
      <c r="A7353" s="77" t="inlineStr">
        <is>
          <t>2026-10-05</t>
        </is>
      </c>
      <c r="B7353" s="77" t="inlineStr">
        <is>
          <t>Abilities</t>
        </is>
      </c>
      <c r="C7353" s="77" t="inlineStr">
        <is>
          <t>Seaking abilities</t>
        </is>
      </c>
      <c r="D7353" s="77" t="inlineStr">
        <is>
          <t>Swift Swim / Water Veil / Lightning Rod</t>
        </is>
      </c>
      <c r="E7353" s="77" t="inlineStr">
        <is>
          <t>Swift Swim / Swift Swim / Lightning Rod</t>
        </is>
      </c>
      <c r="F7353" s="77" t="inlineStr">
        <is>
          <t>Differs from upstream baseline</t>
        </is>
      </c>
      <c r="G7353" s="77" t="inlineStr">
        <is>
          <t>species_info/gen_*_families.h</t>
        </is>
      </c>
    </row>
    <row r="7354">
      <c r="A7354" s="32" t="inlineStr">
        <is>
          <t>2026-10-05</t>
        </is>
      </c>
      <c r="B7354" s="32" t="inlineStr">
        <is>
          <t>Pokemon Stats</t>
        </is>
      </c>
      <c r="C7354" s="32" t="inlineStr">
        <is>
          <t>Sealeo baseDefense</t>
        </is>
      </c>
      <c r="D7354" s="32" t="n">
        <v>70</v>
      </c>
      <c r="E7354" s="32" t="n">
        <v>90</v>
      </c>
      <c r="F7354" s="32" t="inlineStr">
        <is>
          <t>Differs from upstream baseline</t>
        </is>
      </c>
      <c r="G7354" s="32" t="inlineStr">
        <is>
          <t>species_info/gen_*_families.h</t>
        </is>
      </c>
    </row>
    <row r="7355">
      <c r="A7355" s="77" t="inlineStr">
        <is>
          <t>2026-10-05</t>
        </is>
      </c>
      <c r="B7355" s="77" t="inlineStr">
        <is>
          <t>Pokemon Stats</t>
        </is>
      </c>
      <c r="C7355" s="77" t="inlineStr">
        <is>
          <t>Sealeo baseSpDefense</t>
        </is>
      </c>
      <c r="D7355" s="77" t="n">
        <v>70</v>
      </c>
      <c r="E7355" s="77" t="n">
        <v>90</v>
      </c>
      <c r="F7355" s="77" t="inlineStr">
        <is>
          <t>Differs from upstream baseline</t>
        </is>
      </c>
      <c r="G7355" s="77" t="inlineStr">
        <is>
          <t>species_info/gen_*_families.h</t>
        </is>
      </c>
    </row>
    <row r="7356">
      <c r="A7356" s="32" t="inlineStr">
        <is>
          <t>2026-10-05</t>
        </is>
      </c>
      <c r="B7356" s="32" t="inlineStr">
        <is>
          <t>Abilities</t>
        </is>
      </c>
      <c r="C7356" s="32" t="inlineStr">
        <is>
          <t>Sealeo abilities</t>
        </is>
      </c>
      <c r="D7356" s="32" t="inlineStr">
        <is>
          <t>Thick Fat / Ice Body / Oblivious</t>
        </is>
      </c>
      <c r="E7356" s="32" t="inlineStr">
        <is>
          <t>Ice Body / Ice Body / Oblivious</t>
        </is>
      </c>
      <c r="F7356" s="32" t="inlineStr">
        <is>
          <t>Differs from upstream baseline</t>
        </is>
      </c>
      <c r="G7356" s="32" t="inlineStr">
        <is>
          <t>species_info/gen_*_families.h</t>
        </is>
      </c>
    </row>
    <row r="7357">
      <c r="A7357" s="77" t="inlineStr">
        <is>
          <t>2026-10-05</t>
        </is>
      </c>
      <c r="B7357" s="77" t="inlineStr">
        <is>
          <t>Abilities</t>
        </is>
      </c>
      <c r="C7357" s="77" t="inlineStr">
        <is>
          <t>Seedot abilities</t>
        </is>
      </c>
      <c r="D7357" s="77" t="inlineStr">
        <is>
          <t>Chlorophyll / Early Bird / Pickpocket</t>
        </is>
      </c>
      <c r="E7357" s="77" t="inlineStr">
        <is>
          <t>Chlorophyll / Chlorophyll / Pickpocket</t>
        </is>
      </c>
      <c r="F7357" s="77" t="inlineStr">
        <is>
          <t>Differs from upstream baseline</t>
        </is>
      </c>
      <c r="G7357" s="77" t="inlineStr">
        <is>
          <t>species_info/gen_*_families.h</t>
        </is>
      </c>
    </row>
    <row r="7358">
      <c r="A7358" s="32" t="inlineStr">
        <is>
          <t>2026-10-05</t>
        </is>
      </c>
      <c r="B7358" s="32" t="inlineStr">
        <is>
          <t>Abilities</t>
        </is>
      </c>
      <c r="C7358" s="32" t="inlineStr">
        <is>
          <t>Seel abilities</t>
        </is>
      </c>
      <c r="D7358" s="32" t="inlineStr">
        <is>
          <t>Thick Fat / Hydration / Ice Body</t>
        </is>
      </c>
      <c r="E7358" s="32" t="inlineStr">
        <is>
          <t>Thick Fat / Thick Fat / Ice Body</t>
        </is>
      </c>
      <c r="F7358" s="32" t="inlineStr">
        <is>
          <t>Differs from upstream baseline</t>
        </is>
      </c>
      <c r="G7358" s="32" t="inlineStr">
        <is>
          <t>species_info/gen_*_families.h</t>
        </is>
      </c>
    </row>
    <row r="7359">
      <c r="A7359" s="77" t="inlineStr">
        <is>
          <t>2026-10-05</t>
        </is>
      </c>
      <c r="B7359" s="77" t="inlineStr">
        <is>
          <t>Pokemon Stats</t>
        </is>
      </c>
      <c r="C7359" s="77" t="inlineStr">
        <is>
          <t>Seismitoad baseDefense</t>
        </is>
      </c>
      <c r="D7359" s="77" t="n">
        <v>75</v>
      </c>
      <c r="E7359" s="77" t="n">
        <v>77</v>
      </c>
      <c r="F7359" s="77" t="inlineStr">
        <is>
          <t>Differs from upstream baseline</t>
        </is>
      </c>
      <c r="G7359" s="77" t="inlineStr">
        <is>
          <t>species_info/gen_*_families.h</t>
        </is>
      </c>
    </row>
    <row r="7360">
      <c r="A7360" s="32" t="inlineStr">
        <is>
          <t>2026-10-05</t>
        </is>
      </c>
      <c r="B7360" s="32" t="inlineStr">
        <is>
          <t>Pokemon Stats</t>
        </is>
      </c>
      <c r="C7360" s="32" t="inlineStr">
        <is>
          <t>Seismitoad baseSpAttack</t>
        </is>
      </c>
      <c r="D7360" s="32" t="n">
        <v>85</v>
      </c>
      <c r="E7360" s="32" t="n">
        <v>96</v>
      </c>
      <c r="F7360" s="32" t="inlineStr">
        <is>
          <t>Differs from upstream baseline</t>
        </is>
      </c>
      <c r="G7360" s="32" t="inlineStr">
        <is>
          <t>species_info/gen_*_families.h</t>
        </is>
      </c>
    </row>
    <row r="7361">
      <c r="A7361" s="77" t="inlineStr">
        <is>
          <t>2026-10-05</t>
        </is>
      </c>
      <c r="B7361" s="77" t="inlineStr">
        <is>
          <t>Pokemon Stats</t>
        </is>
      </c>
      <c r="C7361" s="77" t="inlineStr">
        <is>
          <t>Seismitoad baseSpDefense</t>
        </is>
      </c>
      <c r="D7361" s="77" t="n">
        <v>75</v>
      </c>
      <c r="E7361" s="77" t="n">
        <v>84</v>
      </c>
      <c r="F7361" s="77" t="inlineStr">
        <is>
          <t>Differs from upstream baseline</t>
        </is>
      </c>
      <c r="G7361" s="77" t="inlineStr">
        <is>
          <t>species_info/gen_*_families.h</t>
        </is>
      </c>
    </row>
    <row r="7362">
      <c r="A7362" s="32" t="inlineStr">
        <is>
          <t>2026-10-05</t>
        </is>
      </c>
      <c r="B7362" s="32" t="inlineStr">
        <is>
          <t>Pokemon Stats</t>
        </is>
      </c>
      <c r="C7362" s="32" t="inlineStr">
        <is>
          <t>Seismitoad baseSpeed</t>
        </is>
      </c>
      <c r="D7362" s="32" t="n">
        <v>74</v>
      </c>
      <c r="E7362" s="32" t="n">
        <v>76</v>
      </c>
      <c r="F7362" s="32" t="inlineStr">
        <is>
          <t>Differs from upstream baseline</t>
        </is>
      </c>
      <c r="G7362" s="32" t="inlineStr">
        <is>
          <t>species_info/gen_*_families.h</t>
        </is>
      </c>
    </row>
    <row r="7363">
      <c r="A7363" s="77" t="inlineStr">
        <is>
          <t>2026-10-05</t>
        </is>
      </c>
      <c r="B7363" s="77" t="inlineStr">
        <is>
          <t>Abilities</t>
        </is>
      </c>
      <c r="C7363" s="77" t="inlineStr">
        <is>
          <t>Seismitoad abilities</t>
        </is>
      </c>
      <c r="D7363" s="77" t="inlineStr">
        <is>
          <t>Swift Swim / Poison Touch / Water Absorb</t>
        </is>
      </c>
      <c r="E7363" s="77" t="inlineStr">
        <is>
          <t>Swift Swim / Water Absorb / Poison Touch</t>
        </is>
      </c>
      <c r="F7363" s="77" t="inlineStr">
        <is>
          <t>Differs from upstream baseline</t>
        </is>
      </c>
      <c r="G7363" s="77" t="inlineStr">
        <is>
          <t>species_info/gen_*_families.h</t>
        </is>
      </c>
    </row>
    <row r="7364">
      <c r="A7364" s="32" t="inlineStr">
        <is>
          <t>2026-10-05</t>
        </is>
      </c>
      <c r="B7364" s="32" t="inlineStr">
        <is>
          <t>Abilities</t>
        </is>
      </c>
      <c r="C7364" s="32" t="inlineStr">
        <is>
          <t>Sentret abilities</t>
        </is>
      </c>
      <c r="D7364" s="32" t="inlineStr">
        <is>
          <t>Run Away / Keen Eye / Frisk</t>
        </is>
      </c>
      <c r="E7364" s="32" t="inlineStr">
        <is>
          <t>Adaptability / Adaptability / Frisk</t>
        </is>
      </c>
      <c r="F7364" s="32" t="inlineStr">
        <is>
          <t>Differs from upstream baseline</t>
        </is>
      </c>
      <c r="G7364" s="32" t="inlineStr">
        <is>
          <t>species_info/gen_*_families.h</t>
        </is>
      </c>
    </row>
    <row r="7365">
      <c r="A7365" s="77" t="inlineStr">
        <is>
          <t>2026-10-05</t>
        </is>
      </c>
      <c r="B7365" s="77" t="inlineStr">
        <is>
          <t>Pokemon Stats</t>
        </is>
      </c>
      <c r="C7365" s="77" t="inlineStr">
        <is>
          <t>Seviper baseAttack</t>
        </is>
      </c>
      <c r="D7365" s="77" t="n">
        <v>100</v>
      </c>
      <c r="E7365" s="77" t="n">
        <v>105</v>
      </c>
      <c r="F7365" s="77" t="inlineStr">
        <is>
          <t>Differs from upstream baseline</t>
        </is>
      </c>
      <c r="G7365" s="77" t="inlineStr">
        <is>
          <t>species_info/gen_*_families.h</t>
        </is>
      </c>
    </row>
    <row r="7366">
      <c r="A7366" s="32" t="inlineStr">
        <is>
          <t>2026-10-05</t>
        </is>
      </c>
      <c r="B7366" s="32" t="inlineStr">
        <is>
          <t>Pokemon Stats</t>
        </is>
      </c>
      <c r="C7366" s="32" t="inlineStr">
        <is>
          <t>Seviper baseSpAttack</t>
        </is>
      </c>
      <c r="D7366" s="32" t="n">
        <v>100</v>
      </c>
      <c r="E7366" s="32" t="n">
        <v>60</v>
      </c>
      <c r="F7366" s="32" t="inlineStr">
        <is>
          <t>Differs from upstream baseline</t>
        </is>
      </c>
      <c r="G7366" s="32" t="inlineStr">
        <is>
          <t>species_info/gen_*_families.h</t>
        </is>
      </c>
    </row>
    <row r="7367">
      <c r="A7367" s="77" t="inlineStr">
        <is>
          <t>2026-10-05</t>
        </is>
      </c>
      <c r="B7367" s="77" t="inlineStr">
        <is>
          <t>Pokemon Stats</t>
        </is>
      </c>
      <c r="C7367" s="77" t="inlineStr">
        <is>
          <t>Seviper baseSpeed</t>
        </is>
      </c>
      <c r="D7367" s="77" t="n">
        <v>65</v>
      </c>
      <c r="E7367" s="77" t="n">
        <v>100</v>
      </c>
      <c r="F7367" s="77" t="inlineStr">
        <is>
          <t>Differs from upstream baseline</t>
        </is>
      </c>
      <c r="G7367" s="77" t="inlineStr">
        <is>
          <t>species_info/gen_*_families.h</t>
        </is>
      </c>
    </row>
    <row r="7368">
      <c r="A7368" s="32" t="inlineStr">
        <is>
          <t>2026-10-05</t>
        </is>
      </c>
      <c r="B7368" s="32" t="inlineStr">
        <is>
          <t>Abilities</t>
        </is>
      </c>
      <c r="C7368" s="32" t="inlineStr">
        <is>
          <t>Seviper abilities</t>
        </is>
      </c>
      <c r="D7368" s="32" t="inlineStr">
        <is>
          <t>Shed Skin / Infiltrator</t>
        </is>
      </c>
      <c r="E7368" s="32" t="inlineStr">
        <is>
          <t>Hyper Cutter / Shed Skin / Infiltrator</t>
        </is>
      </c>
      <c r="F7368" s="32" t="inlineStr">
        <is>
          <t>Differs from upstream baseline</t>
        </is>
      </c>
      <c r="G7368" s="32" t="inlineStr">
        <is>
          <t>species_info/gen_*_families.h</t>
        </is>
      </c>
    </row>
    <row r="7369">
      <c r="A7369" s="77" t="inlineStr">
        <is>
          <t>2026-10-05</t>
        </is>
      </c>
      <c r="B7369" s="77" t="inlineStr">
        <is>
          <t>Evolutions</t>
        </is>
      </c>
      <c r="C7369" s="77" t="inlineStr">
        <is>
          <t>Sewaddle evolution</t>
        </is>
      </c>
      <c r="D7369" s="77" t="inlineStr">
        <is>
          <t>Lv 20 -&gt; Swadloon</t>
        </is>
      </c>
      <c r="E7369" s="77" t="inlineStr">
        <is>
          <t>Lv 16 -&gt; Swadloon</t>
        </is>
      </c>
      <c r="F7369" s="77" t="inlineStr">
        <is>
          <t>Differs from upstream baseline</t>
        </is>
      </c>
      <c r="G7369" s="77" t="inlineStr">
        <is>
          <t>species_info/gen_*_families.h</t>
        </is>
      </c>
    </row>
    <row r="7370">
      <c r="A7370" s="32" t="inlineStr">
        <is>
          <t>2026-10-05</t>
        </is>
      </c>
      <c r="B7370" s="32" t="inlineStr">
        <is>
          <t>Abilities</t>
        </is>
      </c>
      <c r="C7370" s="32" t="inlineStr">
        <is>
          <t>Sharpedo abilities</t>
        </is>
      </c>
      <c r="D7370" s="32" t="inlineStr">
        <is>
          <t>Rough Skin / Speed Boost</t>
        </is>
      </c>
      <c r="E7370" s="32" t="inlineStr">
        <is>
          <t>Tinted Lens / Speed Boost</t>
        </is>
      </c>
      <c r="F7370" s="32" t="inlineStr">
        <is>
          <t>Differs from upstream baseline</t>
        </is>
      </c>
      <c r="G7370" s="32" t="inlineStr">
        <is>
          <t>species_info/gen_*_families.h</t>
        </is>
      </c>
    </row>
    <row r="7371">
      <c r="A7371" s="77" t="inlineStr">
        <is>
          <t>2026-10-05</t>
        </is>
      </c>
      <c r="B7371" s="77" t="inlineStr">
        <is>
          <t>Pokemon Stats</t>
        </is>
      </c>
      <c r="C7371" s="77" t="inlineStr">
        <is>
          <t>Shedinja baseAttack</t>
        </is>
      </c>
      <c r="D7371" s="77" t="n">
        <v>90</v>
      </c>
      <c r="E7371" s="77" t="n">
        <v>100</v>
      </c>
      <c r="F7371" s="77" t="inlineStr">
        <is>
          <t>Differs from upstream baseline</t>
        </is>
      </c>
      <c r="G7371" s="77" t="inlineStr">
        <is>
          <t>species_info/gen_*_families.h</t>
        </is>
      </c>
    </row>
    <row r="7372">
      <c r="A7372" s="32" t="inlineStr">
        <is>
          <t>2026-10-05</t>
        </is>
      </c>
      <c r="B7372" s="32" t="inlineStr">
        <is>
          <t>Pokemon Stats</t>
        </is>
      </c>
      <c r="C7372" s="32" t="inlineStr">
        <is>
          <t>Shedinja baseDefense</t>
        </is>
      </c>
      <c r="D7372" s="32" t="n">
        <v>45</v>
      </c>
      <c r="E7372" s="32" t="n">
        <v>5</v>
      </c>
      <c r="F7372" s="32" t="inlineStr">
        <is>
          <t>Differs from upstream baseline</t>
        </is>
      </c>
      <c r="G7372" s="32" t="inlineStr">
        <is>
          <t>species_info/gen_*_families.h</t>
        </is>
      </c>
    </row>
    <row r="7373">
      <c r="A7373" s="77" t="inlineStr">
        <is>
          <t>2026-10-05</t>
        </is>
      </c>
      <c r="B7373" s="77" t="inlineStr">
        <is>
          <t>Pokemon Stats</t>
        </is>
      </c>
      <c r="C7373" s="77" t="inlineStr">
        <is>
          <t>Shedinja baseSpAttack</t>
        </is>
      </c>
      <c r="D7373" s="77" t="n">
        <v>30</v>
      </c>
      <c r="E7373" s="77" t="n">
        <v>100</v>
      </c>
      <c r="F7373" s="77" t="inlineStr">
        <is>
          <t>Differs from upstream baseline</t>
        </is>
      </c>
      <c r="G7373" s="77" t="inlineStr">
        <is>
          <t>species_info/gen_*_families.h</t>
        </is>
      </c>
    </row>
    <row r="7374">
      <c r="A7374" s="32" t="inlineStr">
        <is>
          <t>2026-10-05</t>
        </is>
      </c>
      <c r="B7374" s="32" t="inlineStr">
        <is>
          <t>Pokemon Stats</t>
        </is>
      </c>
      <c r="C7374" s="32" t="inlineStr">
        <is>
          <t>Shedinja baseSpDefense</t>
        </is>
      </c>
      <c r="D7374" s="32" t="n">
        <v>30</v>
      </c>
      <c r="E7374" s="32" t="n">
        <v>10</v>
      </c>
      <c r="F7374" s="32" t="inlineStr">
        <is>
          <t>Differs from upstream baseline</t>
        </is>
      </c>
      <c r="G7374" s="32" t="inlineStr">
        <is>
          <t>species_info/gen_*_families.h</t>
        </is>
      </c>
    </row>
    <row r="7375">
      <c r="A7375" s="77" t="inlineStr">
        <is>
          <t>2026-10-05</t>
        </is>
      </c>
      <c r="B7375" s="77" t="inlineStr">
        <is>
          <t>Pokemon Stats</t>
        </is>
      </c>
      <c r="C7375" s="77" t="inlineStr">
        <is>
          <t>Shedinja baseSpeed</t>
        </is>
      </c>
      <c r="D7375" s="77" t="n">
        <v>40</v>
      </c>
      <c r="E7375" s="77" t="n">
        <v>80</v>
      </c>
      <c r="F7375" s="77" t="inlineStr">
        <is>
          <t>Differs from upstream baseline</t>
        </is>
      </c>
      <c r="G7375" s="77" t="inlineStr">
        <is>
          <t>species_info/gen_*_families.h</t>
        </is>
      </c>
    </row>
    <row r="7376">
      <c r="A7376" s="32" t="inlineStr">
        <is>
          <t>2026-10-05</t>
        </is>
      </c>
      <c r="B7376" s="32" t="inlineStr">
        <is>
          <t>Pokemon Stats</t>
        </is>
      </c>
      <c r="C7376" s="32" t="inlineStr">
        <is>
          <t>Shelgon baseSpDefense</t>
        </is>
      </c>
      <c r="D7376" s="32" t="n">
        <v>50</v>
      </c>
      <c r="E7376" s="32" t="n">
        <v>80</v>
      </c>
      <c r="F7376" s="32" t="inlineStr">
        <is>
          <t>Differs from upstream baseline</t>
        </is>
      </c>
      <c r="G7376" s="32" t="inlineStr">
        <is>
          <t>species_info/gen_*_families.h</t>
        </is>
      </c>
    </row>
    <row r="7377">
      <c r="A7377" s="77" t="inlineStr">
        <is>
          <t>2026-10-05</t>
        </is>
      </c>
      <c r="B7377" s="77" t="inlineStr">
        <is>
          <t>Abilities</t>
        </is>
      </c>
      <c r="C7377" s="77" t="inlineStr">
        <is>
          <t>Shelgon abilities</t>
        </is>
      </c>
      <c r="D7377" s="77" t="inlineStr">
        <is>
          <t>Rock Head / Overcoat</t>
        </is>
      </c>
      <c r="E7377" s="77" t="inlineStr">
        <is>
          <t>Rock Head / Shell Armor / Overcoat</t>
        </is>
      </c>
      <c r="F7377" s="77" t="inlineStr">
        <is>
          <t>Differs from upstream baseline</t>
        </is>
      </c>
      <c r="G7377" s="77" t="inlineStr">
        <is>
          <t>species_info/gen_*_families.h</t>
        </is>
      </c>
    </row>
    <row r="7378">
      <c r="A7378" s="32" t="inlineStr">
        <is>
          <t>2026-10-05</t>
        </is>
      </c>
      <c r="B7378" s="32" t="inlineStr">
        <is>
          <t>Pokemon Stats</t>
        </is>
      </c>
      <c r="C7378" s="32" t="inlineStr">
        <is>
          <t>Shellder baseSpDefense</t>
        </is>
      </c>
      <c r="D7378" s="32" t="n">
        <v>25</v>
      </c>
      <c r="E7378" s="32" t="n">
        <v>45</v>
      </c>
      <c r="F7378" s="32" t="inlineStr">
        <is>
          <t>Differs from upstream baseline</t>
        </is>
      </c>
      <c r="G7378" s="32" t="inlineStr">
        <is>
          <t>species_info/gen_*_families.h</t>
        </is>
      </c>
    </row>
    <row r="7379">
      <c r="A7379" s="77" t="inlineStr">
        <is>
          <t>2026-10-05</t>
        </is>
      </c>
      <c r="B7379" s="77" t="inlineStr">
        <is>
          <t>Abilities</t>
        </is>
      </c>
      <c r="C7379" s="77" t="inlineStr">
        <is>
          <t>Shellder abilities</t>
        </is>
      </c>
      <c r="D7379" s="77" t="inlineStr">
        <is>
          <t>Shell Armor / Skill Link / Overcoat</t>
        </is>
      </c>
      <c r="E7379" s="77" t="inlineStr">
        <is>
          <t>Filter / Shell Armor / Overcoat</t>
        </is>
      </c>
      <c r="F7379" s="77" t="inlineStr">
        <is>
          <t>Differs from upstream baseline</t>
        </is>
      </c>
      <c r="G7379" s="77" t="inlineStr">
        <is>
          <t>species_info/gen_*_families.h</t>
        </is>
      </c>
    </row>
    <row r="7380">
      <c r="A7380" s="32" t="inlineStr">
        <is>
          <t>2026-10-05</t>
        </is>
      </c>
      <c r="B7380" s="32" t="inlineStr">
        <is>
          <t>Abilities</t>
        </is>
      </c>
      <c r="C7380" s="32" t="inlineStr">
        <is>
          <t>Shellos abilities</t>
        </is>
      </c>
      <c r="D7380" s="32" t="inlineStr">
        <is>
          <t>Sticky Hold / Storm Drain / Sand Force</t>
        </is>
      </c>
      <c r="E7380" s="32" t="inlineStr">
        <is>
          <t>Dry Skin / Dry Skin / Sand Force</t>
        </is>
      </c>
      <c r="F7380" s="32" t="inlineStr">
        <is>
          <t>Differs from upstream baseline</t>
        </is>
      </c>
      <c r="G7380" s="32" t="inlineStr">
        <is>
          <t>species_info/gen_*_families.h</t>
        </is>
      </c>
    </row>
    <row r="7381">
      <c r="A7381" s="77" t="inlineStr">
        <is>
          <t>2026-10-05</t>
        </is>
      </c>
      <c r="B7381" s="77" t="inlineStr">
        <is>
          <t>Pokemon Stats</t>
        </is>
      </c>
      <c r="C7381" s="77" t="inlineStr">
        <is>
          <t>Shelmet baseHP</t>
        </is>
      </c>
      <c r="D7381" s="77" t="n">
        <v>50</v>
      </c>
      <c r="E7381" s="77" t="n">
        <v>63</v>
      </c>
      <c r="F7381" s="77" t="inlineStr">
        <is>
          <t>Differs from upstream baseline</t>
        </is>
      </c>
      <c r="G7381" s="77" t="inlineStr">
        <is>
          <t>species_info/gen_*_families.h</t>
        </is>
      </c>
    </row>
    <row r="7382">
      <c r="A7382" s="32" t="inlineStr">
        <is>
          <t>2026-10-05</t>
        </is>
      </c>
      <c r="B7382" s="32" t="inlineStr">
        <is>
          <t>Pokemon Stats</t>
        </is>
      </c>
      <c r="C7382" s="32" t="inlineStr">
        <is>
          <t>Shelmet baseAttack</t>
        </is>
      </c>
      <c r="D7382" s="32" t="n">
        <v>40</v>
      </c>
      <c r="E7382" s="32" t="n">
        <v>67</v>
      </c>
      <c r="F7382" s="32" t="inlineStr">
        <is>
          <t>Differs from upstream baseline</t>
        </is>
      </c>
      <c r="G7382" s="32" t="inlineStr">
        <is>
          <t>species_info/gen_*_families.h</t>
        </is>
      </c>
    </row>
    <row r="7383">
      <c r="A7383" s="77" t="inlineStr">
        <is>
          <t>2026-10-05</t>
        </is>
      </c>
      <c r="B7383" s="77" t="inlineStr">
        <is>
          <t>Pokemon Stats</t>
        </is>
      </c>
      <c r="C7383" s="77" t="inlineStr">
        <is>
          <t>Shelmet baseSpAttack</t>
        </is>
      </c>
      <c r="D7383" s="77" t="n">
        <v>40</v>
      </c>
      <c r="E7383" s="77" t="n">
        <v>44</v>
      </c>
      <c r="F7383" s="77" t="inlineStr">
        <is>
          <t>Differs from upstream baseline</t>
        </is>
      </c>
      <c r="G7383" s="77" t="inlineStr">
        <is>
          <t>species_info/gen_*_families.h</t>
        </is>
      </c>
    </row>
    <row r="7384">
      <c r="A7384" s="32" t="inlineStr">
        <is>
          <t>2026-10-05</t>
        </is>
      </c>
      <c r="B7384" s="32" t="inlineStr">
        <is>
          <t>Pokemon Stats</t>
        </is>
      </c>
      <c r="C7384" s="32" t="inlineStr">
        <is>
          <t>Shelmet baseSpeed</t>
        </is>
      </c>
      <c r="D7384" s="32" t="n">
        <v>25</v>
      </c>
      <c r="E7384" s="32" t="n">
        <v>54</v>
      </c>
      <c r="F7384" s="32" t="inlineStr">
        <is>
          <t>Differs from upstream baseline</t>
        </is>
      </c>
      <c r="G7384" s="32" t="inlineStr">
        <is>
          <t>species_info/gen_*_families.h</t>
        </is>
      </c>
    </row>
    <row r="7385">
      <c r="A7385" s="77" t="inlineStr">
        <is>
          <t>2026-10-05</t>
        </is>
      </c>
      <c r="B7385" s="77" t="inlineStr">
        <is>
          <t>Evolutions</t>
        </is>
      </c>
      <c r="C7385" s="77" t="inlineStr">
        <is>
          <t>Shelmet evolution</t>
        </is>
      </c>
      <c r="D7385" s="77" t="inlineStr">
        <is>
          <t>Trade Specific Mon SPECIES_KARRABLAST -&gt; Accelgor</t>
        </is>
      </c>
      <c r="E7385" s="77" t="inlineStr">
        <is>
          <t>Lv 34 -&gt; Accelgor</t>
        </is>
      </c>
      <c r="F7385" s="77" t="inlineStr">
        <is>
          <t>Differs from upstream baseline</t>
        </is>
      </c>
      <c r="G7385" s="77" t="inlineStr">
        <is>
          <t>species_info/gen_*_families.h</t>
        </is>
      </c>
    </row>
    <row r="7386">
      <c r="A7386" s="32" t="inlineStr">
        <is>
          <t>2026-10-05</t>
        </is>
      </c>
      <c r="B7386" s="32" t="inlineStr">
        <is>
          <t>Pokemon Stats</t>
        </is>
      </c>
      <c r="C7386" s="32" t="inlineStr">
        <is>
          <t>Shieldon baseHP</t>
        </is>
      </c>
      <c r="D7386" s="32" t="n">
        <v>30</v>
      </c>
      <c r="E7386" s="32" t="n">
        <v>60</v>
      </c>
      <c r="F7386" s="32" t="inlineStr">
        <is>
          <t>Differs from upstream baseline</t>
        </is>
      </c>
      <c r="G7386" s="32" t="inlineStr">
        <is>
          <t>species_info/gen_*_families.h</t>
        </is>
      </c>
    </row>
    <row r="7387">
      <c r="A7387" s="77" t="inlineStr">
        <is>
          <t>2026-10-05</t>
        </is>
      </c>
      <c r="B7387" s="77" t="inlineStr">
        <is>
          <t>Pokemon Stats</t>
        </is>
      </c>
      <c r="C7387" s="77" t="inlineStr">
        <is>
          <t>Shieldon baseAttack</t>
        </is>
      </c>
      <c r="D7387" s="77" t="n">
        <v>42</v>
      </c>
      <c r="E7387" s="77" t="n">
        <v>82</v>
      </c>
      <c r="F7387" s="77" t="inlineStr">
        <is>
          <t>Differs from upstream baseline</t>
        </is>
      </c>
      <c r="G7387" s="77" t="inlineStr">
        <is>
          <t>species_info/gen_*_families.h</t>
        </is>
      </c>
    </row>
    <row r="7388">
      <c r="A7388" s="32" t="inlineStr">
        <is>
          <t>2026-10-05</t>
        </is>
      </c>
      <c r="B7388" s="32" t="inlineStr">
        <is>
          <t>Pokemon Stats</t>
        </is>
      </c>
      <c r="C7388" s="32" t="inlineStr">
        <is>
          <t>Shieldon baseSpAttack</t>
        </is>
      </c>
      <c r="D7388" s="32" t="n">
        <v>42</v>
      </c>
      <c r="E7388" s="32" t="n">
        <v>2</v>
      </c>
      <c r="F7388" s="32" t="inlineStr">
        <is>
          <t>Differs from upstream baseline</t>
        </is>
      </c>
      <c r="G7388" s="32" t="inlineStr">
        <is>
          <t>species_info/gen_*_families.h</t>
        </is>
      </c>
    </row>
    <row r="7389">
      <c r="A7389" s="77" t="inlineStr">
        <is>
          <t>2026-10-05</t>
        </is>
      </c>
      <c r="B7389" s="77" t="inlineStr">
        <is>
          <t>Abilities</t>
        </is>
      </c>
      <c r="C7389" s="77" t="inlineStr">
        <is>
          <t>Shieldon abilities</t>
        </is>
      </c>
      <c r="D7389" s="77" t="inlineStr">
        <is>
          <t>Sturdy / Soundproof</t>
        </is>
      </c>
      <c r="E7389" s="77" t="inlineStr">
        <is>
          <t>Solid Rock / Battle Armor / Soundproof</t>
        </is>
      </c>
      <c r="F7389" s="77" t="inlineStr">
        <is>
          <t>Differs from upstream baseline</t>
        </is>
      </c>
      <c r="G7389" s="77" t="inlineStr">
        <is>
          <t>species_info/gen_*_families.h</t>
        </is>
      </c>
    </row>
    <row r="7390">
      <c r="A7390" s="32" t="inlineStr">
        <is>
          <t>2026-10-05</t>
        </is>
      </c>
      <c r="B7390" s="32" t="inlineStr">
        <is>
          <t>Abilities</t>
        </is>
      </c>
      <c r="C7390" s="32" t="inlineStr">
        <is>
          <t>Shiftry abilities</t>
        </is>
      </c>
      <c r="D7390" s="32" t="inlineStr">
        <is>
          <t>Chlorophyll / Wind Rider / Pickpocket</t>
        </is>
      </c>
      <c r="E7390" s="32" t="inlineStr">
        <is>
          <t>Chlorophyll / Chlorophyll / Pickpocket</t>
        </is>
      </c>
      <c r="F7390" s="32" t="inlineStr">
        <is>
          <t>Differs from upstream baseline</t>
        </is>
      </c>
      <c r="G7390" s="32" t="inlineStr">
        <is>
          <t>species_info/gen_*_families.h</t>
        </is>
      </c>
    </row>
    <row r="7391">
      <c r="A7391" s="77" t="inlineStr">
        <is>
          <t>2026-10-05</t>
        </is>
      </c>
      <c r="B7391" s="77" t="inlineStr">
        <is>
          <t>Abilities</t>
        </is>
      </c>
      <c r="C7391" s="77" t="inlineStr">
        <is>
          <t>Shinx abilities</t>
        </is>
      </c>
      <c r="D7391" s="77" t="inlineStr">
        <is>
          <t>Rivalry / Intimidate / Guts</t>
        </is>
      </c>
      <c r="E7391" s="77" t="inlineStr">
        <is>
          <t>Rivalry / Rivalry / Guts</t>
        </is>
      </c>
      <c r="F7391" s="77" t="inlineStr">
        <is>
          <t>Differs from upstream baseline</t>
        </is>
      </c>
      <c r="G7391" s="77" t="inlineStr">
        <is>
          <t>species_info/gen_*_families.h</t>
        </is>
      </c>
    </row>
    <row r="7392">
      <c r="A7392" s="32" t="inlineStr">
        <is>
          <t>2026-10-05</t>
        </is>
      </c>
      <c r="B7392" s="32" t="inlineStr">
        <is>
          <t>Abilities</t>
        </is>
      </c>
      <c r="C7392" s="32" t="inlineStr">
        <is>
          <t>Shroomish abilities</t>
        </is>
      </c>
      <c r="D7392" s="32" t="inlineStr">
        <is>
          <t>Effect Spore / Poison Heal / Quick Feet</t>
        </is>
      </c>
      <c r="E7392" s="32" t="inlineStr">
        <is>
          <t>Poison Heal / Poison Heal / Quick Feet</t>
        </is>
      </c>
      <c r="F7392" s="32" t="inlineStr">
        <is>
          <t>Differs from upstream baseline</t>
        </is>
      </c>
      <c r="G7392" s="32" t="inlineStr">
        <is>
          <t>species_info/gen_*_families.h</t>
        </is>
      </c>
    </row>
    <row r="7393">
      <c r="A7393" s="77" t="inlineStr">
        <is>
          <t>2026-10-05</t>
        </is>
      </c>
      <c r="B7393" s="77" t="inlineStr">
        <is>
          <t>Pokemon Stats</t>
        </is>
      </c>
      <c r="C7393" s="77" t="inlineStr">
        <is>
          <t>Shuckle baseHP</t>
        </is>
      </c>
      <c r="D7393" s="77" t="n">
        <v>20</v>
      </c>
      <c r="E7393" s="77" t="n">
        <v>50</v>
      </c>
      <c r="F7393" s="77" t="inlineStr">
        <is>
          <t>Differs from upstream baseline</t>
        </is>
      </c>
      <c r="G7393" s="77" t="inlineStr">
        <is>
          <t>species_info/gen_*_families.h</t>
        </is>
      </c>
    </row>
    <row r="7394">
      <c r="A7394" s="32" t="inlineStr">
        <is>
          <t>2026-10-05</t>
        </is>
      </c>
      <c r="B7394" s="32" t="inlineStr">
        <is>
          <t>Abilities</t>
        </is>
      </c>
      <c r="C7394" s="32" t="inlineStr">
        <is>
          <t>Shuckle abilities</t>
        </is>
      </c>
      <c r="D7394" s="32" t="inlineStr">
        <is>
          <t>Sturdy / Gluttony / Contrary</t>
        </is>
      </c>
      <c r="E7394" s="32" t="inlineStr">
        <is>
          <t>Solid Rock / Solid Rock / Contrary</t>
        </is>
      </c>
      <c r="F7394" s="32" t="inlineStr">
        <is>
          <t>Differs from upstream baseline</t>
        </is>
      </c>
      <c r="G7394" s="32" t="inlineStr">
        <is>
          <t>species_info/gen_*_families.h</t>
        </is>
      </c>
    </row>
    <row r="7395">
      <c r="A7395" s="77" t="inlineStr">
        <is>
          <t>2026-10-05</t>
        </is>
      </c>
      <c r="B7395" s="77" t="inlineStr">
        <is>
          <t>Pokemon Stats</t>
        </is>
      </c>
      <c r="C7395" s="77" t="inlineStr">
        <is>
          <t>Shuppet baseAttack</t>
        </is>
      </c>
      <c r="D7395" s="77" t="n">
        <v>75</v>
      </c>
      <c r="E7395" s="77" t="n">
        <v>85</v>
      </c>
      <c r="F7395" s="77" t="inlineStr">
        <is>
          <t>Differs from upstream baseline</t>
        </is>
      </c>
      <c r="G7395" s="77" t="inlineStr">
        <is>
          <t>species_info/gen_*_families.h</t>
        </is>
      </c>
    </row>
    <row r="7396">
      <c r="A7396" s="32" t="inlineStr">
        <is>
          <t>2026-10-05</t>
        </is>
      </c>
      <c r="B7396" s="32" t="inlineStr">
        <is>
          <t>Pokemon Stats</t>
        </is>
      </c>
      <c r="C7396" s="32" t="inlineStr">
        <is>
          <t>Shuppet baseSpAttack</t>
        </is>
      </c>
      <c r="D7396" s="32" t="n">
        <v>63</v>
      </c>
      <c r="E7396" s="32" t="n">
        <v>83</v>
      </c>
      <c r="F7396" s="32" t="inlineStr">
        <is>
          <t>Differs from upstream baseline</t>
        </is>
      </c>
      <c r="G7396" s="32" t="inlineStr">
        <is>
          <t>species_info/gen_*_families.h</t>
        </is>
      </c>
    </row>
    <row r="7397">
      <c r="A7397" s="77" t="inlineStr">
        <is>
          <t>2026-10-05</t>
        </is>
      </c>
      <c r="B7397" s="77" t="inlineStr">
        <is>
          <t>Abilities</t>
        </is>
      </c>
      <c r="C7397" s="77" t="inlineStr">
        <is>
          <t>Shuppet abilities</t>
        </is>
      </c>
      <c r="D7397" s="77" t="inlineStr">
        <is>
          <t>Insomnia / Frisk / Cursed Body</t>
        </is>
      </c>
      <c r="E7397" s="77" t="inlineStr">
        <is>
          <t>Clear Body / Insomnia / Cursed Body</t>
        </is>
      </c>
      <c r="F7397" s="77" t="inlineStr">
        <is>
          <t>Differs from upstream baseline</t>
        </is>
      </c>
      <c r="G7397" s="77" t="inlineStr">
        <is>
          <t>species_info/gen_*_families.h</t>
        </is>
      </c>
    </row>
    <row r="7398">
      <c r="A7398" s="32" t="inlineStr">
        <is>
          <t>2026-10-05</t>
        </is>
      </c>
      <c r="B7398" s="32" t="inlineStr">
        <is>
          <t>Pokemon Stats</t>
        </is>
      </c>
      <c r="C7398" s="32" t="inlineStr">
        <is>
          <t>Sigilyph baseHP</t>
        </is>
      </c>
      <c r="D7398" s="32" t="n">
        <v>72</v>
      </c>
      <c r="E7398" s="32" t="n">
        <v>82</v>
      </c>
      <c r="F7398" s="32" t="inlineStr">
        <is>
          <t>Differs from upstream baseline</t>
        </is>
      </c>
      <c r="G7398" s="32" t="inlineStr">
        <is>
          <t>species_info/gen_*_families.h</t>
        </is>
      </c>
    </row>
    <row r="7399">
      <c r="A7399" s="77" t="inlineStr">
        <is>
          <t>2026-10-05</t>
        </is>
      </c>
      <c r="B7399" s="77" t="inlineStr">
        <is>
          <t>Pokemon Stats</t>
        </is>
      </c>
      <c r="C7399" s="77" t="inlineStr">
        <is>
          <t>Sigilyph baseAttack</t>
        </is>
      </c>
      <c r="D7399" s="77" t="n">
        <v>58</v>
      </c>
      <c r="E7399" s="77" t="n">
        <v>30</v>
      </c>
      <c r="F7399" s="77" t="inlineStr">
        <is>
          <t>Differs from upstream baseline</t>
        </is>
      </c>
      <c r="G7399" s="77" t="inlineStr">
        <is>
          <t>species_info/gen_*_families.h</t>
        </is>
      </c>
    </row>
    <row r="7400">
      <c r="A7400" s="32" t="inlineStr">
        <is>
          <t>2026-10-05</t>
        </is>
      </c>
      <c r="B7400" s="32" t="inlineStr">
        <is>
          <t>Pokemon Stats</t>
        </is>
      </c>
      <c r="C7400" s="32" t="inlineStr">
        <is>
          <t>Sigilyph baseDefense</t>
        </is>
      </c>
      <c r="D7400" s="32" t="n">
        <v>80</v>
      </c>
      <c r="E7400" s="32" t="n">
        <v>82</v>
      </c>
      <c r="F7400" s="32" t="inlineStr">
        <is>
          <t>Differs from upstream baseline</t>
        </is>
      </c>
      <c r="G7400" s="32" t="inlineStr">
        <is>
          <t>species_info/gen_*_families.h</t>
        </is>
      </c>
    </row>
    <row r="7401">
      <c r="A7401" s="77" t="inlineStr">
        <is>
          <t>2026-10-05</t>
        </is>
      </c>
      <c r="B7401" s="77" t="inlineStr">
        <is>
          <t>Pokemon Stats</t>
        </is>
      </c>
      <c r="C7401" s="77" t="inlineStr">
        <is>
          <t>Sigilyph baseSpAttack</t>
        </is>
      </c>
      <c r="D7401" s="77" t="n">
        <v>103</v>
      </c>
      <c r="E7401" s="77" t="n">
        <v>120</v>
      </c>
      <c r="F7401" s="77" t="inlineStr">
        <is>
          <t>Differs from upstream baseline</t>
        </is>
      </c>
      <c r="G7401" s="77" t="inlineStr">
        <is>
          <t>species_info/gen_*_families.h</t>
        </is>
      </c>
    </row>
    <row r="7402">
      <c r="A7402" s="32" t="inlineStr">
        <is>
          <t>2026-10-05</t>
        </is>
      </c>
      <c r="B7402" s="32" t="inlineStr">
        <is>
          <t>Pokemon Stats</t>
        </is>
      </c>
      <c r="C7402" s="32" t="inlineStr">
        <is>
          <t>Sigilyph baseSpeed</t>
        </is>
      </c>
      <c r="D7402" s="32" t="n">
        <v>97</v>
      </c>
      <c r="E7402" s="32" t="n">
        <v>111</v>
      </c>
      <c r="F7402" s="32" t="inlineStr">
        <is>
          <t>Differs from upstream baseline</t>
        </is>
      </c>
      <c r="G7402" s="32" t="inlineStr">
        <is>
          <t>species_info/gen_*_families.h</t>
        </is>
      </c>
    </row>
    <row r="7403">
      <c r="A7403" s="77" t="inlineStr">
        <is>
          <t>2026-10-05</t>
        </is>
      </c>
      <c r="B7403" s="77" t="inlineStr">
        <is>
          <t>Abilities</t>
        </is>
      </c>
      <c r="C7403" s="77" t="inlineStr">
        <is>
          <t>Silcoon abilities</t>
        </is>
      </c>
      <c r="D7403" s="77" t="inlineStr">
        <is>
          <t>Shed Skin</t>
        </is>
      </c>
      <c r="E7403" s="77" t="inlineStr">
        <is>
          <t>Shed Skin / Shed Skin</t>
        </is>
      </c>
      <c r="F7403" s="77" t="inlineStr">
        <is>
          <t>Differs from upstream baseline</t>
        </is>
      </c>
      <c r="G7403" s="77" t="inlineStr">
        <is>
          <t>species_info/gen_*_families.h</t>
        </is>
      </c>
    </row>
    <row r="7404">
      <c r="A7404" s="32" t="inlineStr">
        <is>
          <t>2026-10-05</t>
        </is>
      </c>
      <c r="B7404" s="32" t="inlineStr">
        <is>
          <t>Abilities</t>
        </is>
      </c>
      <c r="C7404" s="32" t="inlineStr">
        <is>
          <t>Silicobra abilities</t>
        </is>
      </c>
      <c r="D7404" s="32" t="inlineStr">
        <is>
          <t>Sand Spit / Shed Skin / Sand Veil</t>
        </is>
      </c>
      <c r="E7404" s="32" t="inlineStr">
        <is>
          <t>Shed Skin / Shed Skin / Sand Veil</t>
        </is>
      </c>
      <c r="F7404" s="32" t="inlineStr">
        <is>
          <t>Differs from upstream baseline</t>
        </is>
      </c>
      <c r="G7404" s="32" t="inlineStr">
        <is>
          <t>species_info/gen_*_families.h</t>
        </is>
      </c>
    </row>
    <row r="7405">
      <c r="A7405" s="77" t="inlineStr">
        <is>
          <t>2026-10-05</t>
        </is>
      </c>
      <c r="B7405" s="77" t="inlineStr">
        <is>
          <t>Pokemon Stats</t>
        </is>
      </c>
      <c r="C7405" s="77" t="inlineStr">
        <is>
          <t>Simipour baseSpAttack</t>
        </is>
      </c>
      <c r="D7405" s="77" t="n">
        <v>98</v>
      </c>
      <c r="E7405" s="77" t="n">
        <v>108</v>
      </c>
      <c r="F7405" s="77" t="inlineStr">
        <is>
          <t>Differs from upstream baseline</t>
        </is>
      </c>
      <c r="G7405" s="77" t="inlineStr">
        <is>
          <t>species_info/gen_*_families.h</t>
        </is>
      </c>
    </row>
    <row r="7406">
      <c r="A7406" s="32" t="inlineStr">
        <is>
          <t>2026-10-05</t>
        </is>
      </c>
      <c r="B7406" s="32" t="inlineStr">
        <is>
          <t>Pokemon Stats</t>
        </is>
      </c>
      <c r="C7406" s="32" t="inlineStr">
        <is>
          <t>Simipour baseSpeed</t>
        </is>
      </c>
      <c r="D7406" s="32" t="n">
        <v>101</v>
      </c>
      <c r="E7406" s="32" t="n">
        <v>111</v>
      </c>
      <c r="F7406" s="32" t="inlineStr">
        <is>
          <t>Differs from upstream baseline</t>
        </is>
      </c>
      <c r="G7406" s="32" t="inlineStr">
        <is>
          <t>species_info/gen_*_families.h</t>
        </is>
      </c>
    </row>
    <row r="7407">
      <c r="A7407" s="77" t="inlineStr">
        <is>
          <t>2026-10-05</t>
        </is>
      </c>
      <c r="B7407" s="77" t="inlineStr">
        <is>
          <t>Abilities</t>
        </is>
      </c>
      <c r="C7407" s="77" t="inlineStr">
        <is>
          <t>Simipour abilities</t>
        </is>
      </c>
      <c r="D7407" s="77" t="inlineStr">
        <is>
          <t>Gluttony / Torrent</t>
        </is>
      </c>
      <c r="E7407" s="77" t="inlineStr">
        <is>
          <t>Gluttony / Swift Swim / Torrent</t>
        </is>
      </c>
      <c r="F7407" s="77" t="inlineStr">
        <is>
          <t>Differs from upstream baseline</t>
        </is>
      </c>
      <c r="G7407" s="77" t="inlineStr">
        <is>
          <t>species_info/gen_*_families.h</t>
        </is>
      </c>
    </row>
    <row r="7408">
      <c r="A7408" s="32" t="inlineStr">
        <is>
          <t>2026-10-05</t>
        </is>
      </c>
      <c r="B7408" s="32" t="inlineStr">
        <is>
          <t>Pokemon Stats</t>
        </is>
      </c>
      <c r="C7408" s="32" t="inlineStr">
        <is>
          <t>Simisage baseAttack</t>
        </is>
      </c>
      <c r="D7408" s="32" t="n">
        <v>98</v>
      </c>
      <c r="E7408" s="32" t="n">
        <v>108</v>
      </c>
      <c r="F7408" s="32" t="inlineStr">
        <is>
          <t>Differs from upstream baseline</t>
        </is>
      </c>
      <c r="G7408" s="32" t="inlineStr">
        <is>
          <t>species_info/gen_*_families.h</t>
        </is>
      </c>
    </row>
    <row r="7409">
      <c r="A7409" s="77" t="inlineStr">
        <is>
          <t>2026-10-05</t>
        </is>
      </c>
      <c r="B7409" s="77" t="inlineStr">
        <is>
          <t>Pokemon Stats</t>
        </is>
      </c>
      <c r="C7409" s="77" t="inlineStr">
        <is>
          <t>Simisage baseSpeed</t>
        </is>
      </c>
      <c r="D7409" s="77" t="n">
        <v>101</v>
      </c>
      <c r="E7409" s="77" t="n">
        <v>111</v>
      </c>
      <c r="F7409" s="77" t="inlineStr">
        <is>
          <t>Differs from upstream baseline</t>
        </is>
      </c>
      <c r="G7409" s="77" t="inlineStr">
        <is>
          <t>species_info/gen_*_families.h</t>
        </is>
      </c>
    </row>
    <row r="7410">
      <c r="A7410" s="32" t="inlineStr">
        <is>
          <t>2026-10-05</t>
        </is>
      </c>
      <c r="B7410" s="32" t="inlineStr">
        <is>
          <t>Abilities</t>
        </is>
      </c>
      <c r="C7410" s="32" t="inlineStr">
        <is>
          <t>Simisage abilities</t>
        </is>
      </c>
      <c r="D7410" s="32" t="inlineStr">
        <is>
          <t>Gluttony / Overgrow</t>
        </is>
      </c>
      <c r="E7410" s="32" t="inlineStr">
        <is>
          <t>Gluttony / Technician / Overgrow</t>
        </is>
      </c>
      <c r="F7410" s="32" t="inlineStr">
        <is>
          <t>Differs from upstream baseline</t>
        </is>
      </c>
      <c r="G7410" s="32" t="inlineStr">
        <is>
          <t>species_info/gen_*_families.h</t>
        </is>
      </c>
    </row>
    <row r="7411">
      <c r="A7411" s="77" t="inlineStr">
        <is>
          <t>2026-10-05</t>
        </is>
      </c>
      <c r="B7411" s="77" t="inlineStr">
        <is>
          <t>Pokemon Stats</t>
        </is>
      </c>
      <c r="C7411" s="77" t="inlineStr">
        <is>
          <t>Simisear baseSpAttack</t>
        </is>
      </c>
      <c r="D7411" s="77" t="n">
        <v>98</v>
      </c>
      <c r="E7411" s="77" t="n">
        <v>108</v>
      </c>
      <c r="F7411" s="77" t="inlineStr">
        <is>
          <t>Differs from upstream baseline</t>
        </is>
      </c>
      <c r="G7411" s="77" t="inlineStr">
        <is>
          <t>species_info/gen_*_families.h</t>
        </is>
      </c>
    </row>
    <row r="7412">
      <c r="A7412" s="32" t="inlineStr">
        <is>
          <t>2026-10-05</t>
        </is>
      </c>
      <c r="B7412" s="32" t="inlineStr">
        <is>
          <t>Pokemon Stats</t>
        </is>
      </c>
      <c r="C7412" s="32" t="inlineStr">
        <is>
          <t>Simisear baseSpeed</t>
        </is>
      </c>
      <c r="D7412" s="32" t="n">
        <v>101</v>
      </c>
      <c r="E7412" s="32" t="n">
        <v>111</v>
      </c>
      <c r="F7412" s="32" t="inlineStr">
        <is>
          <t>Differs from upstream baseline</t>
        </is>
      </c>
      <c r="G7412" s="32" t="inlineStr">
        <is>
          <t>species_info/gen_*_families.h</t>
        </is>
      </c>
    </row>
    <row r="7413">
      <c r="A7413" s="77" t="inlineStr">
        <is>
          <t>2026-10-05</t>
        </is>
      </c>
      <c r="B7413" s="77" t="inlineStr">
        <is>
          <t>Abilities</t>
        </is>
      </c>
      <c r="C7413" s="77" t="inlineStr">
        <is>
          <t>Simisear abilities</t>
        </is>
      </c>
      <c r="D7413" s="77" t="inlineStr">
        <is>
          <t>Gluttony / Blaze</t>
        </is>
      </c>
      <c r="E7413" s="77" t="inlineStr">
        <is>
          <t>Gluttony / Flash Fire / Blaze</t>
        </is>
      </c>
      <c r="F7413" s="77" t="inlineStr">
        <is>
          <t>Differs from upstream baseline</t>
        </is>
      </c>
      <c r="G7413" s="77" t="inlineStr">
        <is>
          <t>species_info/gen_*_families.h</t>
        </is>
      </c>
    </row>
    <row r="7414">
      <c r="A7414" s="32" t="inlineStr">
        <is>
          <t>2026-10-05</t>
        </is>
      </c>
      <c r="B7414" s="32" t="inlineStr">
        <is>
          <t>Pokemon Stats</t>
        </is>
      </c>
      <c r="C7414" s="32" t="inlineStr">
        <is>
          <t>Sirfetch'd baseAttack</t>
        </is>
      </c>
      <c r="D7414" s="32" t="n">
        <v>135</v>
      </c>
      <c r="E7414" s="32" t="n">
        <v>156</v>
      </c>
      <c r="F7414" s="32" t="inlineStr">
        <is>
          <t>Differs from upstream baseline</t>
        </is>
      </c>
      <c r="G7414" s="32" t="inlineStr">
        <is>
          <t>species_info/gen_*_families.h</t>
        </is>
      </c>
    </row>
    <row r="7415">
      <c r="A7415" s="77" t="inlineStr">
        <is>
          <t>2026-10-05</t>
        </is>
      </c>
      <c r="B7415" s="77" t="inlineStr">
        <is>
          <t>Pokemon Stats</t>
        </is>
      </c>
      <c r="C7415" s="77" t="inlineStr">
        <is>
          <t>Sirfetch'd baseSpAttack</t>
        </is>
      </c>
      <c r="D7415" s="77" t="n">
        <v>68</v>
      </c>
      <c r="E7415" s="77" t="n">
        <v>30</v>
      </c>
      <c r="F7415" s="77" t="inlineStr">
        <is>
          <t>Differs from upstream baseline</t>
        </is>
      </c>
      <c r="G7415" s="77" t="inlineStr">
        <is>
          <t>species_info/gen_*_families.h</t>
        </is>
      </c>
    </row>
    <row r="7416">
      <c r="A7416" s="32" t="inlineStr">
        <is>
          <t>2026-10-05</t>
        </is>
      </c>
      <c r="B7416" s="32" t="inlineStr">
        <is>
          <t>Pokemon Stats</t>
        </is>
      </c>
      <c r="C7416" s="32" t="inlineStr">
        <is>
          <t>Sirfetch'd baseSpeed</t>
        </is>
      </c>
      <c r="D7416" s="32" t="n">
        <v>65</v>
      </c>
      <c r="E7416" s="32" t="n">
        <v>82</v>
      </c>
      <c r="F7416" s="32" t="inlineStr">
        <is>
          <t>Differs from upstream baseline</t>
        </is>
      </c>
      <c r="G7416" s="32" t="inlineStr">
        <is>
          <t>species_info/gen_*_families.h</t>
        </is>
      </c>
    </row>
    <row r="7417">
      <c r="A7417" s="77" t="inlineStr">
        <is>
          <t>2026-10-05</t>
        </is>
      </c>
      <c r="B7417" s="77" t="inlineStr">
        <is>
          <t>Pokemon Stats</t>
        </is>
      </c>
      <c r="C7417" s="77" t="inlineStr">
        <is>
          <t>Skarmory baseHP</t>
        </is>
      </c>
      <c r="D7417" s="77" t="n">
        <v>65</v>
      </c>
      <c r="E7417" s="77" t="n">
        <v>85</v>
      </c>
      <c r="F7417" s="77" t="inlineStr">
        <is>
          <t>Differs from upstream baseline</t>
        </is>
      </c>
      <c r="G7417" s="77" t="inlineStr">
        <is>
          <t>species_info/gen_*_families.h</t>
        </is>
      </c>
    </row>
    <row r="7418">
      <c r="A7418" s="32" t="inlineStr">
        <is>
          <t>2026-10-05</t>
        </is>
      </c>
      <c r="B7418" s="32" t="inlineStr">
        <is>
          <t>Pokemon Stats</t>
        </is>
      </c>
      <c r="C7418" s="32" t="inlineStr">
        <is>
          <t>Skarmory baseAttack</t>
        </is>
      </c>
      <c r="D7418" s="32" t="n">
        <v>80</v>
      </c>
      <c r="E7418" s="32" t="n">
        <v>85</v>
      </c>
      <c r="F7418" s="32" t="inlineStr">
        <is>
          <t>Differs from upstream baseline</t>
        </is>
      </c>
      <c r="G7418" s="32" t="inlineStr">
        <is>
          <t>species_info/gen_*_families.h</t>
        </is>
      </c>
    </row>
    <row r="7419">
      <c r="A7419" s="77" t="inlineStr">
        <is>
          <t>2026-10-05</t>
        </is>
      </c>
      <c r="B7419" s="77" t="inlineStr">
        <is>
          <t>Pokemon Stats</t>
        </is>
      </c>
      <c r="C7419" s="77" t="inlineStr">
        <is>
          <t>Skarmory baseSpDefense</t>
        </is>
      </c>
      <c r="D7419" s="77" t="n">
        <v>70</v>
      </c>
      <c r="E7419" s="77" t="n">
        <v>80</v>
      </c>
      <c r="F7419" s="77" t="inlineStr">
        <is>
          <t>Differs from upstream baseline</t>
        </is>
      </c>
      <c r="G7419" s="77" t="inlineStr">
        <is>
          <t>species_info/gen_*_families.h</t>
        </is>
      </c>
    </row>
    <row r="7420">
      <c r="A7420" s="32" t="inlineStr">
        <is>
          <t>2026-10-05</t>
        </is>
      </c>
      <c r="B7420" s="32" t="inlineStr">
        <is>
          <t>Abilities</t>
        </is>
      </c>
      <c r="C7420" s="32" t="inlineStr">
        <is>
          <t>Skarmory abilities</t>
        </is>
      </c>
      <c r="D7420" s="32" t="inlineStr">
        <is>
          <t>Keen Eye / Sturdy / Weak Armor</t>
        </is>
      </c>
      <c r="E7420" s="32" t="inlineStr">
        <is>
          <t>Filter / Filter / Weak Armor</t>
        </is>
      </c>
      <c r="F7420" s="32" t="inlineStr">
        <is>
          <t>Differs from upstream baseline</t>
        </is>
      </c>
      <c r="G7420" s="32" t="inlineStr">
        <is>
          <t>species_info/gen_*_families.h</t>
        </is>
      </c>
    </row>
    <row r="7421">
      <c r="A7421" s="77" t="inlineStr">
        <is>
          <t>2026-10-05</t>
        </is>
      </c>
      <c r="B7421" s="77" t="inlineStr">
        <is>
          <t>Evolutions</t>
        </is>
      </c>
      <c r="C7421" s="77" t="inlineStr">
        <is>
          <t>Skiddo evolution</t>
        </is>
      </c>
      <c r="D7421" s="77" t="inlineStr">
        <is>
          <t>Lv 32 -&gt; Gogoat</t>
        </is>
      </c>
      <c r="E7421" s="77" t="inlineStr">
        <is>
          <t>Lv 28 -&gt; Gogoat</t>
        </is>
      </c>
      <c r="F7421" s="77" t="inlineStr">
        <is>
          <t>Differs from upstream baseline</t>
        </is>
      </c>
      <c r="G7421" s="77" t="inlineStr">
        <is>
          <t>species_info/gen_*_families.h</t>
        </is>
      </c>
    </row>
    <row r="7422">
      <c r="A7422" s="32" t="inlineStr">
        <is>
          <t>2026-10-05</t>
        </is>
      </c>
      <c r="B7422" s="32" t="inlineStr">
        <is>
          <t>Abilities</t>
        </is>
      </c>
      <c r="C7422" s="32" t="inlineStr">
        <is>
          <t>Skiploom abilities</t>
        </is>
      </c>
      <c r="D7422" s="32" t="inlineStr">
        <is>
          <t>Chlorophyll / Leaf Guard / Infiltrator</t>
        </is>
      </c>
      <c r="E7422" s="32" t="inlineStr">
        <is>
          <t>Chlorophyll / Chlorophyll / Infiltrator</t>
        </is>
      </c>
      <c r="F7422" s="32" t="inlineStr">
        <is>
          <t>Differs from upstream baseline</t>
        </is>
      </c>
      <c r="G7422" s="32" t="inlineStr">
        <is>
          <t>species_info/gen_*_families.h</t>
        </is>
      </c>
    </row>
    <row r="7423">
      <c r="A7423" s="77" t="inlineStr">
        <is>
          <t>2026-10-05</t>
        </is>
      </c>
      <c r="B7423" s="77" t="inlineStr">
        <is>
          <t>Abilities</t>
        </is>
      </c>
      <c r="C7423" s="77" t="inlineStr">
        <is>
          <t>Skitty abilities</t>
        </is>
      </c>
      <c r="D7423" s="77" t="inlineStr">
        <is>
          <t>Cute Charm / Normalize / Wonder Skin</t>
        </is>
      </c>
      <c r="E7423" s="77" t="inlineStr">
        <is>
          <t>Cute Charm / Cute Charm / Wonder Skin</t>
        </is>
      </c>
      <c r="F7423" s="77" t="inlineStr">
        <is>
          <t>Differs from upstream baseline</t>
        </is>
      </c>
      <c r="G7423" s="77" t="inlineStr">
        <is>
          <t>species_info/gen_*_families.h</t>
        </is>
      </c>
    </row>
    <row r="7424">
      <c r="A7424" s="32" t="inlineStr">
        <is>
          <t>2026-10-05</t>
        </is>
      </c>
      <c r="B7424" s="32" t="inlineStr">
        <is>
          <t>Evolutions</t>
        </is>
      </c>
      <c r="C7424" s="32" t="inlineStr">
        <is>
          <t>Skorupi evolution</t>
        </is>
      </c>
      <c r="D7424" s="32" t="inlineStr">
        <is>
          <t>Lv 40 -&gt; Drapion</t>
        </is>
      </c>
      <c r="E7424" s="32" t="inlineStr">
        <is>
          <t>Lv 32 -&gt; Drapion</t>
        </is>
      </c>
      <c r="F7424" s="32" t="inlineStr">
        <is>
          <t>Differs from upstream baseline</t>
        </is>
      </c>
      <c r="G7424" s="32" t="inlineStr">
        <is>
          <t>species_info/gen_*_families.h</t>
        </is>
      </c>
    </row>
    <row r="7425">
      <c r="A7425" s="77" t="inlineStr">
        <is>
          <t>2026-10-05</t>
        </is>
      </c>
      <c r="B7425" s="77" t="inlineStr">
        <is>
          <t>Evolutions</t>
        </is>
      </c>
      <c r="C7425" s="77" t="inlineStr">
        <is>
          <t>Skrelp evolution</t>
        </is>
      </c>
      <c r="D7425" s="77" t="inlineStr">
        <is>
          <t>Lv 48 -&gt; Dragalge</t>
        </is>
      </c>
      <c r="E7425" s="77" t="inlineStr">
        <is>
          <t>Lv 42 -&gt; Dragalge</t>
        </is>
      </c>
      <c r="F7425" s="77" t="inlineStr">
        <is>
          <t>Differs from upstream baseline</t>
        </is>
      </c>
      <c r="G7425" s="77" t="inlineStr">
        <is>
          <t>species_info/gen_*_families.h</t>
        </is>
      </c>
    </row>
    <row r="7426">
      <c r="A7426" s="32" t="inlineStr">
        <is>
          <t>2026-10-05</t>
        </is>
      </c>
      <c r="B7426" s="32" t="inlineStr">
        <is>
          <t>Pokemon Stats</t>
        </is>
      </c>
      <c r="C7426" s="32" t="inlineStr">
        <is>
          <t>Skuntank baseSpAttack</t>
        </is>
      </c>
      <c r="D7426" s="32" t="n">
        <v>71</v>
      </c>
      <c r="E7426" s="32" t="n">
        <v>91</v>
      </c>
      <c r="F7426" s="32" t="inlineStr">
        <is>
          <t>Differs from upstream baseline</t>
        </is>
      </c>
      <c r="G7426" s="32" t="inlineStr">
        <is>
          <t>species_info/gen_*_families.h</t>
        </is>
      </c>
    </row>
    <row r="7427">
      <c r="A7427" s="77" t="inlineStr">
        <is>
          <t>2026-10-05</t>
        </is>
      </c>
      <c r="B7427" s="77" t="inlineStr">
        <is>
          <t>Abilities</t>
        </is>
      </c>
      <c r="C7427" s="77" t="inlineStr">
        <is>
          <t>Skuntank abilities</t>
        </is>
      </c>
      <c r="D7427" s="77" t="inlineStr">
        <is>
          <t>Stench / Aftermath / Keen Eye</t>
        </is>
      </c>
      <c r="E7427" s="77" t="inlineStr">
        <is>
          <t>Aftermath / Aftermath / Keen Eye</t>
        </is>
      </c>
      <c r="F7427" s="77" t="inlineStr">
        <is>
          <t>Differs from upstream baseline</t>
        </is>
      </c>
      <c r="G7427" s="77" t="inlineStr">
        <is>
          <t>species_info/gen_*_families.h</t>
        </is>
      </c>
    </row>
    <row r="7428">
      <c r="A7428" s="32" t="inlineStr">
        <is>
          <t>2026-10-05</t>
        </is>
      </c>
      <c r="B7428" s="32" t="inlineStr">
        <is>
          <t>Pokemon Stats</t>
        </is>
      </c>
      <c r="C7428" s="32" t="inlineStr">
        <is>
          <t>Slaking baseAttack</t>
        </is>
      </c>
      <c r="D7428" s="32" t="n">
        <v>160</v>
      </c>
      <c r="E7428" s="32" t="n">
        <v>170</v>
      </c>
      <c r="F7428" s="32" t="inlineStr">
        <is>
          <t>Differs from upstream baseline</t>
        </is>
      </c>
      <c r="G7428" s="32" t="inlineStr">
        <is>
          <t>species_info/gen_*_families.h</t>
        </is>
      </c>
    </row>
    <row r="7429">
      <c r="A7429" s="77" t="inlineStr">
        <is>
          <t>2026-10-05</t>
        </is>
      </c>
      <c r="B7429" s="77" t="inlineStr">
        <is>
          <t>Abilities</t>
        </is>
      </c>
      <c r="C7429" s="77" t="inlineStr">
        <is>
          <t>Slowbro abilities</t>
        </is>
      </c>
      <c r="D7429" s="77" t="inlineStr">
        <is>
          <t>Oblivious / Own Tempo / Regenerator</t>
        </is>
      </c>
      <c r="E7429" s="77" t="inlineStr">
        <is>
          <t>Simple / Shell Armor / Regenerator</t>
        </is>
      </c>
      <c r="F7429" s="77" t="inlineStr">
        <is>
          <t>Differs from upstream baseline</t>
        </is>
      </c>
      <c r="G7429" s="77" t="inlineStr">
        <is>
          <t>species_info/gen_*_families.h</t>
        </is>
      </c>
    </row>
    <row r="7430">
      <c r="A7430" s="32" t="inlineStr">
        <is>
          <t>2026-10-05</t>
        </is>
      </c>
      <c r="B7430" s="32" t="inlineStr">
        <is>
          <t>Abilities</t>
        </is>
      </c>
      <c r="C7430" s="32" t="inlineStr">
        <is>
          <t>Slowking abilities</t>
        </is>
      </c>
      <c r="D7430" s="32" t="inlineStr">
        <is>
          <t>Oblivious / Own Tempo / Regenerator</t>
        </is>
      </c>
      <c r="E7430" s="32" t="inlineStr">
        <is>
          <t>Simple / Magic Guard / Regenerator</t>
        </is>
      </c>
      <c r="F7430" s="32" t="inlineStr">
        <is>
          <t>Differs from upstream baseline</t>
        </is>
      </c>
      <c r="G7430" s="32" t="inlineStr">
        <is>
          <t>species_info/gen_*_families.h</t>
        </is>
      </c>
    </row>
    <row r="7431">
      <c r="A7431" s="77" t="inlineStr">
        <is>
          <t>2026-10-05</t>
        </is>
      </c>
      <c r="B7431" s="77" t="inlineStr">
        <is>
          <t>Pokemon Stats</t>
        </is>
      </c>
      <c r="C7431" s="77" t="inlineStr">
        <is>
          <t>Slowking baseAttack</t>
        </is>
      </c>
      <c r="D7431" s="77" t="n">
        <v>65</v>
      </c>
      <c r="E7431" s="77" t="n">
        <v>30</v>
      </c>
      <c r="F7431" s="77" t="inlineStr">
        <is>
          <t>Differs from upstream baseline</t>
        </is>
      </c>
      <c r="G7431" s="77" t="inlineStr">
        <is>
          <t>species_info/gen_*_families.h</t>
        </is>
      </c>
    </row>
    <row r="7432">
      <c r="A7432" s="32" t="inlineStr">
        <is>
          <t>2026-10-05</t>
        </is>
      </c>
      <c r="B7432" s="32" t="inlineStr">
        <is>
          <t>Pokemon Stats</t>
        </is>
      </c>
      <c r="C7432" s="32" t="inlineStr">
        <is>
          <t>Slowking baseSpAttack</t>
        </is>
      </c>
      <c r="D7432" s="32" t="n">
        <v>110</v>
      </c>
      <c r="E7432" s="32" t="n">
        <v>145</v>
      </c>
      <c r="F7432" s="32" t="inlineStr">
        <is>
          <t>Differs from upstream baseline</t>
        </is>
      </c>
      <c r="G7432" s="32" t="inlineStr">
        <is>
          <t>species_info/gen_*_families.h</t>
        </is>
      </c>
    </row>
    <row r="7433">
      <c r="A7433" s="77" t="inlineStr">
        <is>
          <t>2026-10-05</t>
        </is>
      </c>
      <c r="B7433" s="77" t="inlineStr">
        <is>
          <t>Abilities</t>
        </is>
      </c>
      <c r="C7433" s="77" t="inlineStr">
        <is>
          <t>Slowpoke abilities</t>
        </is>
      </c>
      <c r="D7433" s="77" t="inlineStr">
        <is>
          <t>Oblivious / Own Tempo / Regenerator</t>
        </is>
      </c>
      <c r="E7433" s="77" t="inlineStr">
        <is>
          <t>Simple / Unaware / Regenerator</t>
        </is>
      </c>
      <c r="F7433" s="77" t="inlineStr">
        <is>
          <t>Differs from upstream baseline</t>
        </is>
      </c>
      <c r="G7433" s="77" t="inlineStr">
        <is>
          <t>species_info/gen_*_families.h</t>
        </is>
      </c>
    </row>
    <row r="7434">
      <c r="A7434" s="32" t="inlineStr">
        <is>
          <t>2026-10-05</t>
        </is>
      </c>
      <c r="B7434" s="32" t="inlineStr">
        <is>
          <t>Abilities</t>
        </is>
      </c>
      <c r="C7434" s="32" t="inlineStr">
        <is>
          <t>Slowpoke abilities</t>
        </is>
      </c>
      <c r="D7434" s="32" t="inlineStr">
        <is>
          <t>Gluttony / Own Tempo / Regenerator</t>
        </is>
      </c>
      <c r="E7434" s="32" t="inlineStr">
        <is>
          <t>Simple / Unaware / Regenerator</t>
        </is>
      </c>
      <c r="F7434" s="32" t="inlineStr">
        <is>
          <t>Differs from upstream baseline</t>
        </is>
      </c>
      <c r="G7434" s="32" t="inlineStr">
        <is>
          <t>species_info/gen_*_families.h</t>
        </is>
      </c>
    </row>
    <row r="7435">
      <c r="A7435" s="77" t="inlineStr">
        <is>
          <t>2026-10-05</t>
        </is>
      </c>
      <c r="B7435" s="77" t="inlineStr">
        <is>
          <t>Pokemon Stats</t>
        </is>
      </c>
      <c r="C7435" s="77" t="inlineStr">
        <is>
          <t>Slugma baseHP</t>
        </is>
      </c>
      <c r="D7435" s="77" t="n">
        <v>40</v>
      </c>
      <c r="E7435" s="77" t="n">
        <v>70</v>
      </c>
      <c r="F7435" s="77" t="inlineStr">
        <is>
          <t>Differs from upstream baseline</t>
        </is>
      </c>
      <c r="G7435" s="77" t="inlineStr">
        <is>
          <t>species_info/gen_*_families.h</t>
        </is>
      </c>
    </row>
    <row r="7436">
      <c r="A7436" s="32" t="inlineStr">
        <is>
          <t>2026-10-05</t>
        </is>
      </c>
      <c r="B7436" s="32" t="inlineStr">
        <is>
          <t>Pokemon Stats</t>
        </is>
      </c>
      <c r="C7436" s="32" t="inlineStr">
        <is>
          <t>Slugma baseAttack</t>
        </is>
      </c>
      <c r="D7436" s="32" t="n">
        <v>40</v>
      </c>
      <c r="E7436" s="32" t="n">
        <v>50</v>
      </c>
      <c r="F7436" s="32" t="inlineStr">
        <is>
          <t>Differs from upstream baseline</t>
        </is>
      </c>
      <c r="G7436" s="32" t="inlineStr">
        <is>
          <t>species_info/gen_*_families.h</t>
        </is>
      </c>
    </row>
    <row r="7437">
      <c r="A7437" s="77" t="inlineStr">
        <is>
          <t>2026-10-05</t>
        </is>
      </c>
      <c r="B7437" s="77" t="inlineStr">
        <is>
          <t>Pokemon Stats</t>
        </is>
      </c>
      <c r="C7437" s="77" t="inlineStr">
        <is>
          <t>Slugma baseDefense</t>
        </is>
      </c>
      <c r="D7437" s="77" t="n">
        <v>40</v>
      </c>
      <c r="E7437" s="77" t="n">
        <v>80</v>
      </c>
      <c r="F7437" s="77" t="inlineStr">
        <is>
          <t>Differs from upstream baseline</t>
        </is>
      </c>
      <c r="G7437" s="77" t="inlineStr">
        <is>
          <t>species_info/gen_*_families.h</t>
        </is>
      </c>
    </row>
    <row r="7438">
      <c r="A7438" s="32" t="inlineStr">
        <is>
          <t>2026-10-05</t>
        </is>
      </c>
      <c r="B7438" s="32" t="inlineStr">
        <is>
          <t>Pokemon Stats</t>
        </is>
      </c>
      <c r="C7438" s="32" t="inlineStr">
        <is>
          <t>Slugma baseSpAttack</t>
        </is>
      </c>
      <c r="D7438" s="32" t="n">
        <v>70</v>
      </c>
      <c r="E7438" s="32" t="n">
        <v>90</v>
      </c>
      <c r="F7438" s="32" t="inlineStr">
        <is>
          <t>Differs from upstream baseline</t>
        </is>
      </c>
      <c r="G7438" s="32" t="inlineStr">
        <is>
          <t>species_info/gen_*_families.h</t>
        </is>
      </c>
    </row>
    <row r="7439">
      <c r="A7439" s="77" t="inlineStr">
        <is>
          <t>2026-10-05</t>
        </is>
      </c>
      <c r="B7439" s="77" t="inlineStr">
        <is>
          <t>Pokemon Stats</t>
        </is>
      </c>
      <c r="C7439" s="77" t="inlineStr">
        <is>
          <t>Slugma baseSpDefense</t>
        </is>
      </c>
      <c r="D7439" s="77" t="n">
        <v>40</v>
      </c>
      <c r="E7439" s="77" t="n">
        <v>80</v>
      </c>
      <c r="F7439" s="77" t="inlineStr">
        <is>
          <t>Differs from upstream baseline</t>
        </is>
      </c>
      <c r="G7439" s="77" t="inlineStr">
        <is>
          <t>species_info/gen_*_families.h</t>
        </is>
      </c>
    </row>
    <row r="7440">
      <c r="A7440" s="32" t="inlineStr">
        <is>
          <t>2026-10-05</t>
        </is>
      </c>
      <c r="B7440" s="32" t="inlineStr">
        <is>
          <t>Abilities</t>
        </is>
      </c>
      <c r="C7440" s="32" t="inlineStr">
        <is>
          <t>Slugma abilities</t>
        </is>
      </c>
      <c r="D7440" s="32" t="inlineStr">
        <is>
          <t>Magma Armor / Flame Body / Weak Armor</t>
        </is>
      </c>
      <c r="E7440" s="32" t="inlineStr">
        <is>
          <t>Magma Armor / Vital Spirit / Weak Armor</t>
        </is>
      </c>
      <c r="F7440" s="32" t="inlineStr">
        <is>
          <t>Differs from upstream baseline</t>
        </is>
      </c>
      <c r="G7440" s="32" t="inlineStr">
        <is>
          <t>species_info/gen_*_families.h</t>
        </is>
      </c>
    </row>
    <row r="7441">
      <c r="A7441" s="77" t="inlineStr">
        <is>
          <t>2026-10-05</t>
        </is>
      </c>
      <c r="B7441" s="77" t="inlineStr">
        <is>
          <t>Pokemon Stats</t>
        </is>
      </c>
      <c r="C7441" s="77" t="inlineStr">
        <is>
          <t>Slurpuff baseAttack</t>
        </is>
      </c>
      <c r="D7441" s="77" t="n">
        <v>80</v>
      </c>
      <c r="E7441" s="77" t="n">
        <v>90</v>
      </c>
      <c r="F7441" s="77" t="inlineStr">
        <is>
          <t>Differs from upstream baseline</t>
        </is>
      </c>
      <c r="G7441" s="77" t="inlineStr">
        <is>
          <t>species_info/gen_*_families.h</t>
        </is>
      </c>
    </row>
    <row r="7442">
      <c r="A7442" s="32" t="inlineStr">
        <is>
          <t>2026-10-05</t>
        </is>
      </c>
      <c r="B7442" s="32" t="inlineStr">
        <is>
          <t>Pokemon Stats</t>
        </is>
      </c>
      <c r="C7442" s="32" t="inlineStr">
        <is>
          <t>Slurpuff baseSpeed</t>
        </is>
      </c>
      <c r="D7442" s="32" t="n">
        <v>72</v>
      </c>
      <c r="E7442" s="32" t="n">
        <v>82</v>
      </c>
      <c r="F7442" s="32" t="inlineStr">
        <is>
          <t>Differs from upstream baseline</t>
        </is>
      </c>
      <c r="G7442" s="32" t="inlineStr">
        <is>
          <t>species_info/gen_*_families.h</t>
        </is>
      </c>
    </row>
    <row r="7443">
      <c r="A7443" s="77" t="inlineStr">
        <is>
          <t>2026-10-05</t>
        </is>
      </c>
      <c r="B7443" s="77" t="inlineStr">
        <is>
          <t>Abilities</t>
        </is>
      </c>
      <c r="C7443" s="77" t="inlineStr">
        <is>
          <t>Slurpuff abilities</t>
        </is>
      </c>
      <c r="D7443" s="77" t="inlineStr">
        <is>
          <t>Sweet Veil / Unburden</t>
        </is>
      </c>
      <c r="E7443" s="77" t="inlineStr">
        <is>
          <t>Sweet Veil / Unburden / Aroma Veil</t>
        </is>
      </c>
      <c r="F7443" s="77" t="inlineStr">
        <is>
          <t>Differs from upstream baseline</t>
        </is>
      </c>
      <c r="G7443" s="77" t="inlineStr">
        <is>
          <t>species_info/gen_*_families.h</t>
        </is>
      </c>
    </row>
    <row r="7444">
      <c r="A7444" s="32" t="inlineStr">
        <is>
          <t>2026-10-05</t>
        </is>
      </c>
      <c r="B7444" s="32" t="inlineStr">
        <is>
          <t>Pokemon Stats</t>
        </is>
      </c>
      <c r="C7444" s="32" t="inlineStr">
        <is>
          <t>Smeargle baseHP</t>
        </is>
      </c>
      <c r="D7444" s="32" t="n">
        <v>55</v>
      </c>
      <c r="E7444" s="32" t="n">
        <v>60</v>
      </c>
      <c r="F7444" s="32" t="inlineStr">
        <is>
          <t>Differs from upstream baseline</t>
        </is>
      </c>
      <c r="G7444" s="32" t="inlineStr">
        <is>
          <t>species_info/gen_*_families.h</t>
        </is>
      </c>
    </row>
    <row r="7445">
      <c r="A7445" s="77" t="inlineStr">
        <is>
          <t>2026-10-05</t>
        </is>
      </c>
      <c r="B7445" s="77" t="inlineStr">
        <is>
          <t>Pokemon Stats</t>
        </is>
      </c>
      <c r="C7445" s="77" t="inlineStr">
        <is>
          <t>Smeargle baseAttack</t>
        </is>
      </c>
      <c r="D7445" s="77" t="n">
        <v>20</v>
      </c>
      <c r="E7445" s="77" t="n">
        <v>70</v>
      </c>
      <c r="F7445" s="77" t="inlineStr">
        <is>
          <t>Differs from upstream baseline</t>
        </is>
      </c>
      <c r="G7445" s="77" t="inlineStr">
        <is>
          <t>species_info/gen_*_families.h</t>
        </is>
      </c>
    </row>
    <row r="7446">
      <c r="A7446" s="32" t="inlineStr">
        <is>
          <t>2026-10-05</t>
        </is>
      </c>
      <c r="B7446" s="32" t="inlineStr">
        <is>
          <t>Pokemon Stats</t>
        </is>
      </c>
      <c r="C7446" s="32" t="inlineStr">
        <is>
          <t>Smeargle baseDefense</t>
        </is>
      </c>
      <c r="D7446" s="32" t="n">
        <v>35</v>
      </c>
      <c r="E7446" s="32" t="n">
        <v>75</v>
      </c>
      <c r="F7446" s="32" t="inlineStr">
        <is>
          <t>Differs from upstream baseline</t>
        </is>
      </c>
      <c r="G7446" s="32" t="inlineStr">
        <is>
          <t>species_info/gen_*_families.h</t>
        </is>
      </c>
    </row>
    <row r="7447">
      <c r="A7447" s="77" t="inlineStr">
        <is>
          <t>2026-10-05</t>
        </is>
      </c>
      <c r="B7447" s="77" t="inlineStr">
        <is>
          <t>Pokemon Stats</t>
        </is>
      </c>
      <c r="C7447" s="77" t="inlineStr">
        <is>
          <t>Smeargle baseSpAttack</t>
        </is>
      </c>
      <c r="D7447" s="77" t="n">
        <v>20</v>
      </c>
      <c r="E7447" s="77" t="n">
        <v>70</v>
      </c>
      <c r="F7447" s="77" t="inlineStr">
        <is>
          <t>Differs from upstream baseline</t>
        </is>
      </c>
      <c r="G7447" s="77" t="inlineStr">
        <is>
          <t>species_info/gen_*_families.h</t>
        </is>
      </c>
    </row>
    <row r="7448">
      <c r="A7448" s="32" t="inlineStr">
        <is>
          <t>2026-10-05</t>
        </is>
      </c>
      <c r="B7448" s="32" t="inlineStr">
        <is>
          <t>Pokemon Stats</t>
        </is>
      </c>
      <c r="C7448" s="32" t="inlineStr">
        <is>
          <t>Smeargle baseSpDefense</t>
        </is>
      </c>
      <c r="D7448" s="32" t="n">
        <v>45</v>
      </c>
      <c r="E7448" s="32" t="n">
        <v>85</v>
      </c>
      <c r="F7448" s="32" t="inlineStr">
        <is>
          <t>Differs from upstream baseline</t>
        </is>
      </c>
      <c r="G7448" s="32" t="inlineStr">
        <is>
          <t>species_info/gen_*_families.h</t>
        </is>
      </c>
    </row>
    <row r="7449">
      <c r="A7449" s="77" t="inlineStr">
        <is>
          <t>2026-10-05</t>
        </is>
      </c>
      <c r="B7449" s="77" t="inlineStr">
        <is>
          <t>Pokemon Stats</t>
        </is>
      </c>
      <c r="C7449" s="77" t="inlineStr">
        <is>
          <t>Smeargle baseSpeed</t>
        </is>
      </c>
      <c r="D7449" s="77" t="n">
        <v>75</v>
      </c>
      <c r="E7449" s="77" t="n">
        <v>95</v>
      </c>
      <c r="F7449" s="77" t="inlineStr">
        <is>
          <t>Differs from upstream baseline</t>
        </is>
      </c>
      <c r="G7449" s="77" t="inlineStr">
        <is>
          <t>species_info/gen_*_families.h</t>
        </is>
      </c>
    </row>
    <row r="7450">
      <c r="A7450" s="32" t="inlineStr">
        <is>
          <t>2026-10-05</t>
        </is>
      </c>
      <c r="B7450" s="32" t="inlineStr">
        <is>
          <t>Abilities</t>
        </is>
      </c>
      <c r="C7450" s="32" t="inlineStr">
        <is>
          <t>Smeargle abilities</t>
        </is>
      </c>
      <c r="D7450" s="32" t="inlineStr">
        <is>
          <t>Own Tempo / Technician / Moody</t>
        </is>
      </c>
      <c r="E7450" s="32" t="inlineStr">
        <is>
          <t>Trace / Trace / Moody</t>
        </is>
      </c>
      <c r="F7450" s="32" t="inlineStr">
        <is>
          <t>Differs from upstream baseline</t>
        </is>
      </c>
      <c r="G7450" s="32" t="inlineStr">
        <is>
          <t>species_info/gen_*_families.h</t>
        </is>
      </c>
    </row>
    <row r="7451">
      <c r="A7451" s="77" t="inlineStr">
        <is>
          <t>2026-10-05</t>
        </is>
      </c>
      <c r="B7451" s="77" t="inlineStr">
        <is>
          <t>Abilities</t>
        </is>
      </c>
      <c r="C7451" s="77" t="inlineStr">
        <is>
          <t>Smoochum abilities</t>
        </is>
      </c>
      <c r="D7451" s="77" t="inlineStr">
        <is>
          <t>Oblivious / Forewarn / Hydration</t>
        </is>
      </c>
      <c r="E7451" s="77" t="inlineStr">
        <is>
          <t>Snow Cloak / Snow Cloak / Hydration</t>
        </is>
      </c>
      <c r="F7451" s="77" t="inlineStr">
        <is>
          <t>Differs from upstream baseline</t>
        </is>
      </c>
      <c r="G7451" s="77" t="inlineStr">
        <is>
          <t>species_info/gen_*_families.h</t>
        </is>
      </c>
    </row>
    <row r="7452">
      <c r="A7452" s="32" t="inlineStr">
        <is>
          <t>2026-10-05</t>
        </is>
      </c>
      <c r="B7452" s="32" t="inlineStr">
        <is>
          <t>Abilities</t>
        </is>
      </c>
      <c r="C7452" s="32" t="inlineStr">
        <is>
          <t>Sneasel abilities</t>
        </is>
      </c>
      <c r="D7452" s="32" t="inlineStr">
        <is>
          <t>Inner Focus / Keen Eye / Pickpocket</t>
        </is>
      </c>
      <c r="E7452" s="32" t="inlineStr">
        <is>
          <t>Inner Focus / Inner Focus / Pickpocket</t>
        </is>
      </c>
      <c r="F7452" s="32" t="inlineStr">
        <is>
          <t>Differs from upstream baseline</t>
        </is>
      </c>
      <c r="G7452" s="32" t="inlineStr">
        <is>
          <t>species_info/gen_*_families.h</t>
        </is>
      </c>
    </row>
    <row r="7453">
      <c r="A7453" s="77" t="inlineStr">
        <is>
          <t>2026-10-05</t>
        </is>
      </c>
      <c r="B7453" s="77" t="inlineStr">
        <is>
          <t>Pokemon Stats</t>
        </is>
      </c>
      <c r="C7453" s="77" t="inlineStr">
        <is>
          <t>Sneasler baseAttack</t>
        </is>
      </c>
      <c r="D7453" s="77" t="n">
        <v>130</v>
      </c>
      <c r="E7453" s="77" t="n">
        <v>136</v>
      </c>
      <c r="F7453" s="77" t="inlineStr">
        <is>
          <t>Differs from upstream baseline</t>
        </is>
      </c>
      <c r="G7453" s="77" t="inlineStr">
        <is>
          <t>species_info/gen_*_families.h</t>
        </is>
      </c>
    </row>
    <row r="7454">
      <c r="A7454" s="32" t="inlineStr">
        <is>
          <t>2026-10-05</t>
        </is>
      </c>
      <c r="B7454" s="32" t="inlineStr">
        <is>
          <t>Pokemon Stats</t>
        </is>
      </c>
      <c r="C7454" s="32" t="inlineStr">
        <is>
          <t>Sneasler baseSpAttack</t>
        </is>
      </c>
      <c r="D7454" s="32" t="n">
        <v>40</v>
      </c>
      <c r="E7454" s="32" t="n">
        <v>30</v>
      </c>
      <c r="F7454" s="32" t="inlineStr">
        <is>
          <t>Differs from upstream baseline</t>
        </is>
      </c>
      <c r="G7454" s="32" t="inlineStr">
        <is>
          <t>species_info/gen_*_families.h</t>
        </is>
      </c>
    </row>
    <row r="7455">
      <c r="A7455" s="77" t="inlineStr">
        <is>
          <t>2026-10-05</t>
        </is>
      </c>
      <c r="B7455" s="77" t="inlineStr">
        <is>
          <t>Pokemon Stats</t>
        </is>
      </c>
      <c r="C7455" s="77" t="inlineStr">
        <is>
          <t>Sneasler baseSpeed</t>
        </is>
      </c>
      <c r="D7455" s="77" t="n">
        <v>120</v>
      </c>
      <c r="E7455" s="77" t="n">
        <v>124</v>
      </c>
      <c r="F7455" s="77" t="inlineStr">
        <is>
          <t>Differs from upstream baseline</t>
        </is>
      </c>
      <c r="G7455" s="77" t="inlineStr">
        <is>
          <t>species_info/gen_*_families.h</t>
        </is>
      </c>
    </row>
    <row r="7456">
      <c r="A7456" s="32" t="inlineStr">
        <is>
          <t>2026-10-05</t>
        </is>
      </c>
      <c r="B7456" s="32" t="inlineStr">
        <is>
          <t>Pokemon Stats</t>
        </is>
      </c>
      <c r="C7456" s="32" t="inlineStr">
        <is>
          <t>Snorlax baseHP</t>
        </is>
      </c>
      <c r="D7456" s="32" t="n">
        <v>160</v>
      </c>
      <c r="E7456" s="32" t="n">
        <v>165</v>
      </c>
      <c r="F7456" s="32" t="inlineStr">
        <is>
          <t>Differs from upstream baseline</t>
        </is>
      </c>
      <c r="G7456" s="32" t="inlineStr">
        <is>
          <t>species_info/gen_*_families.h</t>
        </is>
      </c>
    </row>
    <row r="7457">
      <c r="A7457" s="77" t="inlineStr">
        <is>
          <t>2026-10-05</t>
        </is>
      </c>
      <c r="B7457" s="77" t="inlineStr">
        <is>
          <t>Pokemon Stats</t>
        </is>
      </c>
      <c r="C7457" s="77" t="inlineStr">
        <is>
          <t>Snorlax baseDefense</t>
        </is>
      </c>
      <c r="D7457" s="77" t="n">
        <v>65</v>
      </c>
      <c r="E7457" s="77" t="n">
        <v>75</v>
      </c>
      <c r="F7457" s="77" t="inlineStr">
        <is>
          <t>Differs from upstream baseline</t>
        </is>
      </c>
      <c r="G7457" s="77" t="inlineStr">
        <is>
          <t>species_info/gen_*_families.h</t>
        </is>
      </c>
    </row>
    <row r="7458">
      <c r="A7458" s="32" t="inlineStr">
        <is>
          <t>2026-10-05</t>
        </is>
      </c>
      <c r="B7458" s="32" t="inlineStr">
        <is>
          <t>Abilities</t>
        </is>
      </c>
      <c r="C7458" s="32" t="inlineStr">
        <is>
          <t>Snorlax abilities</t>
        </is>
      </c>
      <c r="D7458" s="32" t="inlineStr">
        <is>
          <t>Immunity / Thick Fat / Gluttony</t>
        </is>
      </c>
      <c r="E7458" s="32" t="inlineStr">
        <is>
          <t>Thick Fat / Thick Fat / Gluttony</t>
        </is>
      </c>
      <c r="F7458" s="32" t="inlineStr">
        <is>
          <t>Differs from upstream baseline</t>
        </is>
      </c>
      <c r="G7458" s="32" t="inlineStr">
        <is>
          <t>species_info/gen_*_families.h</t>
        </is>
      </c>
    </row>
    <row r="7459">
      <c r="A7459" s="77" t="inlineStr">
        <is>
          <t>2026-10-05</t>
        </is>
      </c>
      <c r="B7459" s="77" t="inlineStr">
        <is>
          <t>Pokemon Stats</t>
        </is>
      </c>
      <c r="C7459" s="77" t="inlineStr">
        <is>
          <t>Snorunt baseSpAttack</t>
        </is>
      </c>
      <c r="D7459" s="77" t="n">
        <v>50</v>
      </c>
      <c r="E7459" s="77" t="n">
        <v>70</v>
      </c>
      <c r="F7459" s="77" t="inlineStr">
        <is>
          <t>Differs from upstream baseline</t>
        </is>
      </c>
      <c r="G7459" s="77" t="inlineStr">
        <is>
          <t>species_info/gen_*_families.h</t>
        </is>
      </c>
    </row>
    <row r="7460">
      <c r="A7460" s="32" t="inlineStr">
        <is>
          <t>2026-10-05</t>
        </is>
      </c>
      <c r="B7460" s="32" t="inlineStr">
        <is>
          <t>Abilities</t>
        </is>
      </c>
      <c r="C7460" s="32" t="inlineStr">
        <is>
          <t>Snorunt abilities</t>
        </is>
      </c>
      <c r="D7460" s="32" t="inlineStr">
        <is>
          <t>Inner Focus / Ice Body / Moody</t>
        </is>
      </c>
      <c r="E7460" s="32" t="inlineStr">
        <is>
          <t>Snow Cloak / Snow Cloak / Moody</t>
        </is>
      </c>
      <c r="F7460" s="32" t="inlineStr">
        <is>
          <t>Differs from upstream baseline</t>
        </is>
      </c>
      <c r="G7460" s="32" t="inlineStr">
        <is>
          <t>species_info/gen_*_families.h</t>
        </is>
      </c>
    </row>
    <row r="7461">
      <c r="A7461" s="77" t="inlineStr">
        <is>
          <t>2026-10-05</t>
        </is>
      </c>
      <c r="B7461" s="77" t="inlineStr">
        <is>
          <t>Abilities</t>
        </is>
      </c>
      <c r="C7461" s="77" t="inlineStr">
        <is>
          <t>Snover abilities</t>
        </is>
      </c>
      <c r="D7461" s="77" t="inlineStr">
        <is>
          <t>Snow Warning / Soundproof</t>
        </is>
      </c>
      <c r="E7461" s="77" t="inlineStr">
        <is>
          <t>Adaptability / Adaptability / Soundproof</t>
        </is>
      </c>
      <c r="F7461" s="77" t="inlineStr">
        <is>
          <t>Differs from upstream baseline</t>
        </is>
      </c>
      <c r="G7461" s="77" t="inlineStr">
        <is>
          <t>species_info/gen_*_families.h</t>
        </is>
      </c>
    </row>
    <row r="7462">
      <c r="A7462" s="32" t="inlineStr">
        <is>
          <t>2026-10-05</t>
        </is>
      </c>
      <c r="B7462" s="32" t="inlineStr">
        <is>
          <t>Abilities</t>
        </is>
      </c>
      <c r="C7462" s="32" t="inlineStr">
        <is>
          <t>Snubbull abilities</t>
        </is>
      </c>
      <c r="D7462" s="32" t="inlineStr">
        <is>
          <t>Intimidate / Run Away / Rattled</t>
        </is>
      </c>
      <c r="E7462" s="32" t="inlineStr">
        <is>
          <t>Intimidate / Intimidate / Rattled</t>
        </is>
      </c>
      <c r="F7462" s="32" t="inlineStr">
        <is>
          <t>Differs from upstream baseline</t>
        </is>
      </c>
      <c r="G7462" s="32" t="inlineStr">
        <is>
          <t>species_info/gen_*_families.h</t>
        </is>
      </c>
    </row>
    <row r="7463">
      <c r="A7463" s="77" t="inlineStr">
        <is>
          <t>2026-10-05</t>
        </is>
      </c>
      <c r="B7463" s="77" t="inlineStr">
        <is>
          <t>Pokemon Stats</t>
        </is>
      </c>
      <c r="C7463" s="77" t="inlineStr">
        <is>
          <t>Solrock baseSpDefense</t>
        </is>
      </c>
      <c r="D7463" s="77" t="n">
        <v>65</v>
      </c>
      <c r="E7463" s="77" t="n">
        <v>75</v>
      </c>
      <c r="F7463" s="77" t="inlineStr">
        <is>
          <t>Differs from upstream baseline</t>
        </is>
      </c>
      <c r="G7463" s="77" t="inlineStr">
        <is>
          <t>species_info/gen_*_families.h</t>
        </is>
      </c>
    </row>
    <row r="7464">
      <c r="A7464" s="32" t="inlineStr">
        <is>
          <t>2026-10-05</t>
        </is>
      </c>
      <c r="B7464" s="32" t="inlineStr">
        <is>
          <t>Abilities</t>
        </is>
      </c>
      <c r="C7464" s="32" t="inlineStr">
        <is>
          <t>Spearow abilities</t>
        </is>
      </c>
      <c r="D7464" s="32" t="inlineStr">
        <is>
          <t>Keen Eye / Sniper</t>
        </is>
      </c>
      <c r="E7464" s="32" t="inlineStr">
        <is>
          <t>Sniper / Sniper</t>
        </is>
      </c>
      <c r="F7464" s="32" t="inlineStr">
        <is>
          <t>Differs from upstream baseline</t>
        </is>
      </c>
      <c r="G7464" s="32" t="inlineStr">
        <is>
          <t>species_info/gen_*_families.h</t>
        </is>
      </c>
    </row>
    <row r="7465">
      <c r="A7465" s="77" t="inlineStr">
        <is>
          <t>2026-10-05</t>
        </is>
      </c>
      <c r="B7465" s="77" t="inlineStr">
        <is>
          <t>Pokemon Stats</t>
        </is>
      </c>
      <c r="C7465" s="77" t="inlineStr">
        <is>
          <t>Spinarak baseSpeed</t>
        </is>
      </c>
      <c r="D7465" s="77" t="n">
        <v>30</v>
      </c>
      <c r="E7465" s="77" t="n">
        <v>50</v>
      </c>
      <c r="F7465" s="77" t="inlineStr">
        <is>
          <t>Differs from upstream baseline</t>
        </is>
      </c>
      <c r="G7465" s="77" t="inlineStr">
        <is>
          <t>species_info/gen_*_families.h</t>
        </is>
      </c>
    </row>
    <row r="7466">
      <c r="A7466" s="32" t="inlineStr">
        <is>
          <t>2026-10-05</t>
        </is>
      </c>
      <c r="B7466" s="32" t="inlineStr">
        <is>
          <t>Abilities</t>
        </is>
      </c>
      <c r="C7466" s="32" t="inlineStr">
        <is>
          <t>Spinarak abilities</t>
        </is>
      </c>
      <c r="D7466" s="32" t="inlineStr">
        <is>
          <t>Swarm / Insomnia / Sniper</t>
        </is>
      </c>
      <c r="E7466" s="32" t="inlineStr">
        <is>
          <t>Intimidate / Insomnia / Sniper</t>
        </is>
      </c>
      <c r="F7466" s="32" t="inlineStr">
        <is>
          <t>Differs from upstream baseline</t>
        </is>
      </c>
      <c r="G7466" s="32" t="inlineStr">
        <is>
          <t>species_info/gen_*_families.h</t>
        </is>
      </c>
    </row>
    <row r="7467">
      <c r="A7467" s="77" t="inlineStr">
        <is>
          <t>2026-10-05</t>
        </is>
      </c>
      <c r="B7467" s="77" t="inlineStr">
        <is>
          <t>Pokemon Stats</t>
        </is>
      </c>
      <c r="C7467" s="77" t="inlineStr">
        <is>
          <t>Spinda baseHP</t>
        </is>
      </c>
      <c r="D7467" s="77" t="n">
        <v>60</v>
      </c>
      <c r="E7467" s="77" t="n">
        <v>80</v>
      </c>
      <c r="F7467" s="77" t="inlineStr">
        <is>
          <t>Differs from upstream baseline</t>
        </is>
      </c>
      <c r="G7467" s="77" t="inlineStr">
        <is>
          <t>species_info/gen_*_families.h</t>
        </is>
      </c>
    </row>
    <row r="7468">
      <c r="A7468" s="32" t="inlineStr">
        <is>
          <t>2026-10-05</t>
        </is>
      </c>
      <c r="B7468" s="32" t="inlineStr">
        <is>
          <t>Pokemon Stats</t>
        </is>
      </c>
      <c r="C7468" s="32" t="inlineStr">
        <is>
          <t>Spinda baseAttack</t>
        </is>
      </c>
      <c r="D7468" s="32" t="n">
        <v>60</v>
      </c>
      <c r="E7468" s="32" t="n">
        <v>80</v>
      </c>
      <c r="F7468" s="32" t="inlineStr">
        <is>
          <t>Differs from upstream baseline</t>
        </is>
      </c>
      <c r="G7468" s="32" t="inlineStr">
        <is>
          <t>species_info/gen_*_families.h</t>
        </is>
      </c>
    </row>
    <row r="7469">
      <c r="A7469" s="77" t="inlineStr">
        <is>
          <t>2026-10-05</t>
        </is>
      </c>
      <c r="B7469" s="77" t="inlineStr">
        <is>
          <t>Pokemon Stats</t>
        </is>
      </c>
      <c r="C7469" s="77" t="inlineStr">
        <is>
          <t>Spinda baseDefense</t>
        </is>
      </c>
      <c r="D7469" s="77" t="n">
        <v>60</v>
      </c>
      <c r="E7469" s="77" t="n">
        <v>80</v>
      </c>
      <c r="F7469" s="77" t="inlineStr">
        <is>
          <t>Differs from upstream baseline</t>
        </is>
      </c>
      <c r="G7469" s="77" t="inlineStr">
        <is>
          <t>species_info/gen_*_families.h</t>
        </is>
      </c>
    </row>
    <row r="7470">
      <c r="A7470" s="32" t="inlineStr">
        <is>
          <t>2026-10-05</t>
        </is>
      </c>
      <c r="B7470" s="32" t="inlineStr">
        <is>
          <t>Pokemon Stats</t>
        </is>
      </c>
      <c r="C7470" s="32" t="inlineStr">
        <is>
          <t>Spinda baseSpAttack</t>
        </is>
      </c>
      <c r="D7470" s="32" t="n">
        <v>60</v>
      </c>
      <c r="E7470" s="32" t="n">
        <v>80</v>
      </c>
      <c r="F7470" s="32" t="inlineStr">
        <is>
          <t>Differs from upstream baseline</t>
        </is>
      </c>
      <c r="G7470" s="32" t="inlineStr">
        <is>
          <t>species_info/gen_*_families.h</t>
        </is>
      </c>
    </row>
    <row r="7471">
      <c r="A7471" s="77" t="inlineStr">
        <is>
          <t>2026-10-05</t>
        </is>
      </c>
      <c r="B7471" s="77" t="inlineStr">
        <is>
          <t>Pokemon Stats</t>
        </is>
      </c>
      <c r="C7471" s="77" t="inlineStr">
        <is>
          <t>Spinda baseSpDefense</t>
        </is>
      </c>
      <c r="D7471" s="77" t="n">
        <v>60</v>
      </c>
      <c r="E7471" s="77" t="n">
        <v>80</v>
      </c>
      <c r="F7471" s="77" t="inlineStr">
        <is>
          <t>Differs from upstream baseline</t>
        </is>
      </c>
      <c r="G7471" s="77" t="inlineStr">
        <is>
          <t>species_info/gen_*_families.h</t>
        </is>
      </c>
    </row>
    <row r="7472">
      <c r="A7472" s="32" t="inlineStr">
        <is>
          <t>2026-10-05</t>
        </is>
      </c>
      <c r="B7472" s="32" t="inlineStr">
        <is>
          <t>Pokemon Stats</t>
        </is>
      </c>
      <c r="C7472" s="32" t="inlineStr">
        <is>
          <t>Spinda baseSpeed</t>
        </is>
      </c>
      <c r="D7472" s="32" t="n">
        <v>60</v>
      </c>
      <c r="E7472" s="32" t="n">
        <v>80</v>
      </c>
      <c r="F7472" s="32" t="inlineStr">
        <is>
          <t>Differs from upstream baseline</t>
        </is>
      </c>
      <c r="G7472" s="32" t="inlineStr">
        <is>
          <t>species_info/gen_*_families.h</t>
        </is>
      </c>
    </row>
    <row r="7473">
      <c r="A7473" s="77" t="inlineStr">
        <is>
          <t>2026-10-05</t>
        </is>
      </c>
      <c r="B7473" s="77" t="inlineStr">
        <is>
          <t>Abilities</t>
        </is>
      </c>
      <c r="C7473" s="77" t="inlineStr">
        <is>
          <t>Spinda abilities</t>
        </is>
      </c>
      <c r="D7473" s="77" t="inlineStr">
        <is>
          <t>Own Tempo / Tangled Feet / Contrary</t>
        </is>
      </c>
      <c r="E7473" s="77" t="inlineStr">
        <is>
          <t>Tangled Feet / Tangled Feet / Contrary</t>
        </is>
      </c>
      <c r="F7473" s="77" t="inlineStr">
        <is>
          <t>Differs from upstream baseline</t>
        </is>
      </c>
      <c r="G7473" s="77" t="inlineStr">
        <is>
          <t>species_info/gen_*_families.h</t>
        </is>
      </c>
    </row>
    <row r="7474">
      <c r="A7474" s="32" t="inlineStr">
        <is>
          <t>2026-10-05</t>
        </is>
      </c>
      <c r="B7474" s="32" t="inlineStr">
        <is>
          <t>Pokemon Stats</t>
        </is>
      </c>
      <c r="C7474" s="32" t="inlineStr">
        <is>
          <t>Spiritomb baseHP</t>
        </is>
      </c>
      <c r="D7474" s="32" t="n">
        <v>50</v>
      </c>
      <c r="E7474" s="32" t="n">
        <v>73</v>
      </c>
      <c r="F7474" s="32" t="inlineStr">
        <is>
          <t>Differs from upstream baseline</t>
        </is>
      </c>
      <c r="G7474" s="32" t="inlineStr">
        <is>
          <t>species_info/gen_*_families.h</t>
        </is>
      </c>
    </row>
    <row r="7475">
      <c r="A7475" s="77" t="inlineStr">
        <is>
          <t>2026-10-05</t>
        </is>
      </c>
      <c r="B7475" s="77" t="inlineStr">
        <is>
          <t>Pokemon Stats</t>
        </is>
      </c>
      <c r="C7475" s="77" t="inlineStr">
        <is>
          <t>Spiritomb baseAttack</t>
        </is>
      </c>
      <c r="D7475" s="77" t="n">
        <v>92</v>
      </c>
      <c r="E7475" s="77" t="n">
        <v>108</v>
      </c>
      <c r="F7475" s="77" t="inlineStr">
        <is>
          <t>Differs from upstream baseline</t>
        </is>
      </c>
      <c r="G7475" s="77" t="inlineStr">
        <is>
          <t>species_info/gen_*_families.h</t>
        </is>
      </c>
    </row>
    <row r="7476">
      <c r="A7476" s="32" t="inlineStr">
        <is>
          <t>2026-10-05</t>
        </is>
      </c>
      <c r="B7476" s="32" t="inlineStr">
        <is>
          <t>Pokemon Stats</t>
        </is>
      </c>
      <c r="C7476" s="32" t="inlineStr">
        <is>
          <t>Spiritomb baseSpAttack</t>
        </is>
      </c>
      <c r="D7476" s="32" t="n">
        <v>92</v>
      </c>
      <c r="E7476" s="32" t="n">
        <v>108</v>
      </c>
      <c r="F7476" s="32" t="inlineStr">
        <is>
          <t>Differs from upstream baseline</t>
        </is>
      </c>
      <c r="G7476" s="32" t="inlineStr">
        <is>
          <t>species_info/gen_*_families.h</t>
        </is>
      </c>
    </row>
    <row r="7477">
      <c r="A7477" s="77" t="inlineStr">
        <is>
          <t>2026-10-05</t>
        </is>
      </c>
      <c r="B7477" s="77" t="inlineStr">
        <is>
          <t>Pokemon Stats</t>
        </is>
      </c>
      <c r="C7477" s="77" t="inlineStr">
        <is>
          <t>Spoink baseAttack</t>
        </is>
      </c>
      <c r="D7477" s="77" t="n">
        <v>25</v>
      </c>
      <c r="E7477" s="77" t="n">
        <v>55</v>
      </c>
      <c r="F7477" s="77" t="inlineStr">
        <is>
          <t>Differs from upstream baseline</t>
        </is>
      </c>
      <c r="G7477" s="77" t="inlineStr">
        <is>
          <t>species_info/gen_*_families.h</t>
        </is>
      </c>
    </row>
    <row r="7478">
      <c r="A7478" s="32" t="inlineStr">
        <is>
          <t>2026-10-05</t>
        </is>
      </c>
      <c r="B7478" s="32" t="inlineStr">
        <is>
          <t>Abilities</t>
        </is>
      </c>
      <c r="C7478" s="32" t="inlineStr">
        <is>
          <t>Squirtle abilities</t>
        </is>
      </c>
      <c r="D7478" s="32" t="inlineStr">
        <is>
          <t>Torrent / Rain Dish</t>
        </is>
      </c>
      <c r="E7478" s="32" t="inlineStr">
        <is>
          <t>Shell Armor / Shell Armor / Rain Dish</t>
        </is>
      </c>
      <c r="F7478" s="32" t="inlineStr">
        <is>
          <t>Differs from upstream baseline</t>
        </is>
      </c>
      <c r="G7478" s="32" t="inlineStr">
        <is>
          <t>species_info/gen_*_families.h</t>
        </is>
      </c>
    </row>
    <row r="7479">
      <c r="A7479" s="77" t="inlineStr">
        <is>
          <t>2026-10-05</t>
        </is>
      </c>
      <c r="B7479" s="77" t="inlineStr">
        <is>
          <t>Pokemon Stats</t>
        </is>
      </c>
      <c r="C7479" s="77" t="inlineStr">
        <is>
          <t>Stantler baseAttack</t>
        </is>
      </c>
      <c r="D7479" s="77" t="n">
        <v>95</v>
      </c>
      <c r="E7479" s="77" t="n">
        <v>105</v>
      </c>
      <c r="F7479" s="77" t="inlineStr">
        <is>
          <t>Differs from upstream baseline</t>
        </is>
      </c>
      <c r="G7479" s="77" t="inlineStr">
        <is>
          <t>species_info/gen_*_families.h</t>
        </is>
      </c>
    </row>
    <row r="7480">
      <c r="A7480" s="32" t="inlineStr">
        <is>
          <t>2026-10-05</t>
        </is>
      </c>
      <c r="B7480" s="32" t="inlineStr">
        <is>
          <t>Pokemon Stats</t>
        </is>
      </c>
      <c r="C7480" s="32" t="inlineStr">
        <is>
          <t>Stantler baseDefense</t>
        </is>
      </c>
      <c r="D7480" s="32" t="n">
        <v>62</v>
      </c>
      <c r="E7480" s="32" t="n">
        <v>72</v>
      </c>
      <c r="F7480" s="32" t="inlineStr">
        <is>
          <t>Differs from upstream baseline</t>
        </is>
      </c>
      <c r="G7480" s="32" t="inlineStr">
        <is>
          <t>species_info/gen_*_families.h</t>
        </is>
      </c>
    </row>
    <row r="7481">
      <c r="A7481" s="77" t="inlineStr">
        <is>
          <t>2026-10-05</t>
        </is>
      </c>
      <c r="B7481" s="77" t="inlineStr">
        <is>
          <t>Pokemon Stats</t>
        </is>
      </c>
      <c r="C7481" s="77" t="inlineStr">
        <is>
          <t>Stantler baseSpAttack</t>
        </is>
      </c>
      <c r="D7481" s="77" t="n">
        <v>85</v>
      </c>
      <c r="E7481" s="77" t="n">
        <v>105</v>
      </c>
      <c r="F7481" s="77" t="inlineStr">
        <is>
          <t>Differs from upstream baseline</t>
        </is>
      </c>
      <c r="G7481" s="77" t="inlineStr">
        <is>
          <t>species_info/gen_*_families.h</t>
        </is>
      </c>
    </row>
    <row r="7482">
      <c r="A7482" s="32" t="inlineStr">
        <is>
          <t>2026-10-05</t>
        </is>
      </c>
      <c r="B7482" s="32" t="inlineStr">
        <is>
          <t>Pokemon Stats</t>
        </is>
      </c>
      <c r="C7482" s="32" t="inlineStr">
        <is>
          <t>Stantler baseSpDefense</t>
        </is>
      </c>
      <c r="D7482" s="32" t="n">
        <v>65</v>
      </c>
      <c r="E7482" s="32" t="n">
        <v>75</v>
      </c>
      <c r="F7482" s="32" t="inlineStr">
        <is>
          <t>Differs from upstream baseline</t>
        </is>
      </c>
      <c r="G7482" s="32" t="inlineStr">
        <is>
          <t>species_info/gen_*_families.h</t>
        </is>
      </c>
    </row>
    <row r="7483">
      <c r="A7483" s="77" t="inlineStr">
        <is>
          <t>2026-10-05</t>
        </is>
      </c>
      <c r="B7483" s="77" t="inlineStr">
        <is>
          <t>Abilities</t>
        </is>
      </c>
      <c r="C7483" s="77" t="inlineStr">
        <is>
          <t>Stantler abilities</t>
        </is>
      </c>
      <c r="D7483" s="77" t="inlineStr">
        <is>
          <t>Intimidate / Frisk / Sap Sipper</t>
        </is>
      </c>
      <c r="E7483" s="77" t="inlineStr">
        <is>
          <t>Intimidate / Intimidate / Sap Sipper</t>
        </is>
      </c>
      <c r="F7483" s="77" t="inlineStr">
        <is>
          <t>Differs from upstream baseline</t>
        </is>
      </c>
      <c r="G7483" s="77" t="inlineStr">
        <is>
          <t>species_info/gen_*_families.h</t>
        </is>
      </c>
    </row>
    <row r="7484">
      <c r="A7484" s="32" t="inlineStr">
        <is>
          <t>2026-10-05</t>
        </is>
      </c>
      <c r="B7484" s="32" t="inlineStr">
        <is>
          <t>Pokemon Stats</t>
        </is>
      </c>
      <c r="C7484" s="32" t="inlineStr">
        <is>
          <t>Staraptor baseSpDefense</t>
        </is>
      </c>
      <c r="D7484" s="32" t="n">
        <v>60</v>
      </c>
      <c r="E7484" s="32" t="n">
        <v>50</v>
      </c>
      <c r="F7484" s="32" t="inlineStr">
        <is>
          <t>Differs from upstream baseline</t>
        </is>
      </c>
      <c r="G7484" s="32" t="inlineStr">
        <is>
          <t>species_info/gen_*_families.h</t>
        </is>
      </c>
    </row>
    <row r="7485">
      <c r="A7485" s="77" t="inlineStr">
        <is>
          <t>2026-10-05</t>
        </is>
      </c>
      <c r="B7485" s="77" t="inlineStr">
        <is>
          <t>Pokemon Stats</t>
        </is>
      </c>
      <c r="C7485" s="77" t="inlineStr">
        <is>
          <t>Staraptor baseSpeed</t>
        </is>
      </c>
      <c r="D7485" s="77" t="n">
        <v>100</v>
      </c>
      <c r="E7485" s="77" t="n">
        <v>105</v>
      </c>
      <c r="F7485" s="77" t="inlineStr">
        <is>
          <t>Differs from upstream baseline</t>
        </is>
      </c>
      <c r="G7485" s="77" t="inlineStr">
        <is>
          <t>species_info/gen_*_families.h</t>
        </is>
      </c>
    </row>
    <row r="7486">
      <c r="A7486" s="32" t="inlineStr">
        <is>
          <t>2026-10-05</t>
        </is>
      </c>
      <c r="B7486" s="32" t="inlineStr">
        <is>
          <t>Abilities</t>
        </is>
      </c>
      <c r="C7486" s="32" t="inlineStr">
        <is>
          <t>Staraptor abilities</t>
        </is>
      </c>
      <c r="D7486" s="32" t="inlineStr">
        <is>
          <t>Intimidate / Reckless</t>
        </is>
      </c>
      <c r="E7486" s="32" t="inlineStr">
        <is>
          <t>Reckless / Reckless</t>
        </is>
      </c>
      <c r="F7486" s="32" t="inlineStr">
        <is>
          <t>Differs from upstream baseline</t>
        </is>
      </c>
      <c r="G7486" s="32" t="inlineStr">
        <is>
          <t>species_info/gen_*_families.h</t>
        </is>
      </c>
    </row>
    <row r="7487">
      <c r="A7487" s="77" t="inlineStr">
        <is>
          <t>2026-10-05</t>
        </is>
      </c>
      <c r="B7487" s="77" t="inlineStr">
        <is>
          <t>Abilities</t>
        </is>
      </c>
      <c r="C7487" s="77" t="inlineStr">
        <is>
          <t>Staravia abilities</t>
        </is>
      </c>
      <c r="D7487" s="77" t="inlineStr">
        <is>
          <t>Intimidate / Reckless</t>
        </is>
      </c>
      <c r="E7487" s="77" t="inlineStr">
        <is>
          <t>Reckless / Reckless</t>
        </is>
      </c>
      <c r="F7487" s="77" t="inlineStr">
        <is>
          <t>Differs from upstream baseline</t>
        </is>
      </c>
      <c r="G7487" s="77" t="inlineStr">
        <is>
          <t>species_info/gen_*_families.h</t>
        </is>
      </c>
    </row>
    <row r="7488">
      <c r="A7488" s="32" t="inlineStr">
        <is>
          <t>2026-10-05</t>
        </is>
      </c>
      <c r="B7488" s="32" t="inlineStr">
        <is>
          <t>Pokemon Stats</t>
        </is>
      </c>
      <c r="C7488" s="32" t="inlineStr">
        <is>
          <t>Starmie baseAttack</t>
        </is>
      </c>
      <c r="D7488" s="32" t="n">
        <v>75</v>
      </c>
      <c r="E7488" s="32" t="n">
        <v>80</v>
      </c>
      <c r="F7488" s="32" t="inlineStr">
        <is>
          <t>Differs from upstream baseline</t>
        </is>
      </c>
      <c r="G7488" s="32" t="inlineStr">
        <is>
          <t>species_info/gen_*_families.h</t>
        </is>
      </c>
    </row>
    <row r="7489">
      <c r="A7489" s="77" t="inlineStr">
        <is>
          <t>2026-10-05</t>
        </is>
      </c>
      <c r="B7489" s="77" t="inlineStr">
        <is>
          <t>Pokemon Stats</t>
        </is>
      </c>
      <c r="C7489" s="77" t="inlineStr">
        <is>
          <t>Starmie baseSpDefense</t>
        </is>
      </c>
      <c r="D7489" s="77" t="n">
        <v>85</v>
      </c>
      <c r="E7489" s="77" t="n">
        <v>100</v>
      </c>
      <c r="F7489" s="77" t="inlineStr">
        <is>
          <t>Differs from upstream baseline</t>
        </is>
      </c>
      <c r="G7489" s="77" t="inlineStr">
        <is>
          <t>species_info/gen_*_families.h</t>
        </is>
      </c>
    </row>
    <row r="7490">
      <c r="A7490" s="32" t="inlineStr">
        <is>
          <t>2026-10-05</t>
        </is>
      </c>
      <c r="B7490" s="32" t="inlineStr">
        <is>
          <t>Abilities</t>
        </is>
      </c>
      <c r="C7490" s="32" t="inlineStr">
        <is>
          <t>Starmie abilities</t>
        </is>
      </c>
      <c r="D7490" s="32" t="inlineStr">
        <is>
          <t>Illuminate / Natural Cure / Analytic</t>
        </is>
      </c>
      <c r="E7490" s="32" t="inlineStr">
        <is>
          <t>Magic Guard / Natural Cure / Analytic</t>
        </is>
      </c>
      <c r="F7490" s="32" t="inlineStr">
        <is>
          <t>Differs from upstream baseline</t>
        </is>
      </c>
      <c r="G7490" s="32" t="inlineStr">
        <is>
          <t>species_info/gen_*_families.h</t>
        </is>
      </c>
    </row>
    <row r="7491">
      <c r="A7491" s="77" t="inlineStr">
        <is>
          <t>2026-10-05</t>
        </is>
      </c>
      <c r="B7491" s="77" t="inlineStr">
        <is>
          <t>Abilities</t>
        </is>
      </c>
      <c r="C7491" s="77" t="inlineStr">
        <is>
          <t>Staryu abilities</t>
        </is>
      </c>
      <c r="D7491" s="77" t="inlineStr">
        <is>
          <t>Illuminate / Natural Cure / Analytic</t>
        </is>
      </c>
      <c r="E7491" s="77" t="inlineStr">
        <is>
          <t>Magic Guard / Natural Cure / Analytic</t>
        </is>
      </c>
      <c r="F7491" s="77" t="inlineStr">
        <is>
          <t>Differs from upstream baseline</t>
        </is>
      </c>
      <c r="G7491" s="77" t="inlineStr">
        <is>
          <t>species_info/gen_*_families.h</t>
        </is>
      </c>
    </row>
    <row r="7492">
      <c r="A7492" s="32" t="inlineStr">
        <is>
          <t>2026-10-05</t>
        </is>
      </c>
      <c r="B7492" s="32" t="inlineStr">
        <is>
          <t>Pokemon Stats</t>
        </is>
      </c>
      <c r="C7492" s="32" t="inlineStr">
        <is>
          <t>Steelix baseHP</t>
        </is>
      </c>
      <c r="D7492" s="32" t="n">
        <v>75</v>
      </c>
      <c r="E7492" s="32" t="n">
        <v>100</v>
      </c>
      <c r="F7492" s="32" t="inlineStr">
        <is>
          <t>Differs from upstream baseline</t>
        </is>
      </c>
      <c r="G7492" s="32" t="inlineStr">
        <is>
          <t>species_info/gen_*_families.h</t>
        </is>
      </c>
    </row>
    <row r="7493">
      <c r="A7493" s="77" t="inlineStr">
        <is>
          <t>2026-10-05</t>
        </is>
      </c>
      <c r="B7493" s="77" t="inlineStr">
        <is>
          <t>Pokemon Stats</t>
        </is>
      </c>
      <c r="C7493" s="77" t="inlineStr">
        <is>
          <t>Steelix baseAttack</t>
        </is>
      </c>
      <c r="D7493" s="77" t="n">
        <v>85</v>
      </c>
      <c r="E7493" s="77" t="n">
        <v>115</v>
      </c>
      <c r="F7493" s="77" t="inlineStr">
        <is>
          <t>Differs from upstream baseline</t>
        </is>
      </c>
      <c r="G7493" s="77" t="inlineStr">
        <is>
          <t>species_info/gen_*_families.h</t>
        </is>
      </c>
    </row>
    <row r="7494">
      <c r="A7494" s="32" t="inlineStr">
        <is>
          <t>2026-10-05</t>
        </is>
      </c>
      <c r="B7494" s="32" t="inlineStr">
        <is>
          <t>Pokemon Stats</t>
        </is>
      </c>
      <c r="C7494" s="32" t="inlineStr">
        <is>
          <t>Steelix baseSpAttack</t>
        </is>
      </c>
      <c r="D7494" s="32" t="n">
        <v>55</v>
      </c>
      <c r="E7494" s="32" t="n">
        <v>35</v>
      </c>
      <c r="F7494" s="32" t="inlineStr">
        <is>
          <t>Differs from upstream baseline</t>
        </is>
      </c>
      <c r="G7494" s="32" t="inlineStr">
        <is>
          <t>species_info/gen_*_families.h</t>
        </is>
      </c>
    </row>
    <row r="7495">
      <c r="A7495" s="77" t="inlineStr">
        <is>
          <t>2026-10-05</t>
        </is>
      </c>
      <c r="B7495" s="77" t="inlineStr">
        <is>
          <t>Pokemon Stats</t>
        </is>
      </c>
      <c r="C7495" s="77" t="inlineStr">
        <is>
          <t>Steelix baseSpDefense</t>
        </is>
      </c>
      <c r="D7495" s="77" t="n">
        <v>65</v>
      </c>
      <c r="E7495" s="77" t="n">
        <v>75</v>
      </c>
      <c r="F7495" s="77" t="inlineStr">
        <is>
          <t>Differs from upstream baseline</t>
        </is>
      </c>
      <c r="G7495" s="77" t="inlineStr">
        <is>
          <t>species_info/gen_*_families.h</t>
        </is>
      </c>
    </row>
    <row r="7496">
      <c r="A7496" s="32" t="inlineStr">
        <is>
          <t>2026-10-05</t>
        </is>
      </c>
      <c r="B7496" s="32" t="inlineStr">
        <is>
          <t>Abilities</t>
        </is>
      </c>
      <c r="C7496" s="32" t="inlineStr">
        <is>
          <t>Steelix abilities</t>
        </is>
      </c>
      <c r="D7496" s="32" t="inlineStr">
        <is>
          <t>Rock Head / Sturdy / Sheer Force</t>
        </is>
      </c>
      <c r="E7496" s="32" t="inlineStr">
        <is>
          <t>Solid Rock / Rock Head / Sheer Force</t>
        </is>
      </c>
      <c r="F7496" s="32" t="inlineStr">
        <is>
          <t>Differs from upstream baseline</t>
        </is>
      </c>
      <c r="G7496" s="32" t="inlineStr">
        <is>
          <t>species_info/gen_*_families.h</t>
        </is>
      </c>
    </row>
    <row r="7497">
      <c r="A7497" s="77" t="inlineStr">
        <is>
          <t>2026-10-05</t>
        </is>
      </c>
      <c r="B7497" s="77" t="inlineStr">
        <is>
          <t>Pokemon Stats</t>
        </is>
      </c>
      <c r="C7497" s="77" t="inlineStr">
        <is>
          <t>Steelix baseAttack</t>
        </is>
      </c>
      <c r="D7497" s="77" t="n">
        <v>125</v>
      </c>
      <c r="E7497" s="77" t="n">
        <v>155</v>
      </c>
      <c r="F7497" s="77" t="inlineStr">
        <is>
          <t>Differs from upstream baseline</t>
        </is>
      </c>
      <c r="G7497" s="77" t="inlineStr">
        <is>
          <t>species_info/gen_*_families.h</t>
        </is>
      </c>
    </row>
    <row r="7498">
      <c r="A7498" s="32" t="inlineStr">
        <is>
          <t>2026-10-05</t>
        </is>
      </c>
      <c r="B7498" s="32" t="inlineStr">
        <is>
          <t>Pokemon Stats</t>
        </is>
      </c>
      <c r="C7498" s="32" t="inlineStr">
        <is>
          <t>Steelix baseSpDefense</t>
        </is>
      </c>
      <c r="D7498" s="32" t="n">
        <v>95</v>
      </c>
      <c r="E7498" s="32" t="n">
        <v>105</v>
      </c>
      <c r="F7498" s="32" t="inlineStr">
        <is>
          <t>Differs from upstream baseline</t>
        </is>
      </c>
      <c r="G7498" s="32" t="inlineStr">
        <is>
          <t>species_info/gen_*_families.h</t>
        </is>
      </c>
    </row>
    <row r="7499">
      <c r="A7499" s="77" t="inlineStr">
        <is>
          <t>2026-10-05</t>
        </is>
      </c>
      <c r="B7499" s="77" t="inlineStr">
        <is>
          <t>Pokemon Stats</t>
        </is>
      </c>
      <c r="C7499" s="77" t="inlineStr">
        <is>
          <t>Stoutland baseHP</t>
        </is>
      </c>
      <c r="D7499" s="77" t="n">
        <v>85</v>
      </c>
      <c r="E7499" s="77" t="n">
        <v>95</v>
      </c>
      <c r="F7499" s="77" t="inlineStr">
        <is>
          <t>Differs from upstream baseline</t>
        </is>
      </c>
      <c r="G7499" s="77" t="inlineStr">
        <is>
          <t>species_info/gen_*_families.h</t>
        </is>
      </c>
    </row>
    <row r="7500">
      <c r="A7500" s="32" t="inlineStr">
        <is>
          <t>2026-10-05</t>
        </is>
      </c>
      <c r="B7500" s="32" t="inlineStr">
        <is>
          <t>Pokemon Stats</t>
        </is>
      </c>
      <c r="C7500" s="32" t="inlineStr">
        <is>
          <t>Stoutland baseAttack</t>
        </is>
      </c>
      <c r="D7500" s="32" t="n">
        <v>110</v>
      </c>
      <c r="E7500" s="32" t="n">
        <v>133</v>
      </c>
      <c r="F7500" s="32" t="inlineStr">
        <is>
          <t>Differs from upstream baseline</t>
        </is>
      </c>
      <c r="G7500" s="32" t="inlineStr">
        <is>
          <t>species_info/gen_*_families.h</t>
        </is>
      </c>
    </row>
    <row r="7501">
      <c r="A7501" s="77" t="inlineStr">
        <is>
          <t>2026-10-05</t>
        </is>
      </c>
      <c r="B7501" s="77" t="inlineStr">
        <is>
          <t>Pokemon Stats</t>
        </is>
      </c>
      <c r="C7501" s="77" t="inlineStr">
        <is>
          <t>Stoutland baseSpAttack</t>
        </is>
      </c>
      <c r="D7501" s="77" t="n">
        <v>45</v>
      </c>
      <c r="E7501" s="77" t="n">
        <v>30</v>
      </c>
      <c r="F7501" s="77" t="inlineStr">
        <is>
          <t>Differs from upstream baseline</t>
        </is>
      </c>
      <c r="G7501" s="77" t="inlineStr">
        <is>
          <t>species_info/gen_*_families.h</t>
        </is>
      </c>
    </row>
    <row r="7502">
      <c r="A7502" s="32" t="inlineStr">
        <is>
          <t>2026-10-05</t>
        </is>
      </c>
      <c r="B7502" s="32" t="inlineStr">
        <is>
          <t>Pokemon Stats</t>
        </is>
      </c>
      <c r="C7502" s="32" t="inlineStr">
        <is>
          <t>Stoutland baseSpeed</t>
        </is>
      </c>
      <c r="D7502" s="32" t="n">
        <v>80</v>
      </c>
      <c r="E7502" s="32" t="n">
        <v>95</v>
      </c>
      <c r="F7502" s="32" t="inlineStr">
        <is>
          <t>Differs from upstream baseline</t>
        </is>
      </c>
      <c r="G7502" s="32" t="inlineStr">
        <is>
          <t>species_info/gen_*_families.h</t>
        </is>
      </c>
    </row>
    <row r="7503">
      <c r="A7503" s="77" t="inlineStr">
        <is>
          <t>2026-10-05</t>
        </is>
      </c>
      <c r="B7503" s="77" t="inlineStr">
        <is>
          <t>Pokemon Stats</t>
        </is>
      </c>
      <c r="C7503" s="77" t="inlineStr">
        <is>
          <t>Stunfisk baseHP</t>
        </is>
      </c>
      <c r="D7503" s="77" t="n">
        <v>109</v>
      </c>
      <c r="E7503" s="77" t="n">
        <v>124</v>
      </c>
      <c r="F7503" s="77" t="inlineStr">
        <is>
          <t>Differs from upstream baseline</t>
        </is>
      </c>
      <c r="G7503" s="77" t="inlineStr">
        <is>
          <t>species_info/gen_*_families.h</t>
        </is>
      </c>
    </row>
    <row r="7504">
      <c r="A7504" s="32" t="inlineStr">
        <is>
          <t>2026-10-05</t>
        </is>
      </c>
      <c r="B7504" s="32" t="inlineStr">
        <is>
          <t>Pokemon Stats</t>
        </is>
      </c>
      <c r="C7504" s="32" t="inlineStr">
        <is>
          <t>Stunfisk baseAttack</t>
        </is>
      </c>
      <c r="D7504" s="32" t="n">
        <v>66</v>
      </c>
      <c r="E7504" s="32" t="n">
        <v>68</v>
      </c>
      <c r="F7504" s="32" t="inlineStr">
        <is>
          <t>Differs from upstream baseline</t>
        </is>
      </c>
      <c r="G7504" s="32" t="inlineStr">
        <is>
          <t>species_info/gen_*_families.h</t>
        </is>
      </c>
    </row>
    <row r="7505">
      <c r="A7505" s="77" t="inlineStr">
        <is>
          <t>2026-10-05</t>
        </is>
      </c>
      <c r="B7505" s="77" t="inlineStr">
        <is>
          <t>Pokemon Stats</t>
        </is>
      </c>
      <c r="C7505" s="77" t="inlineStr">
        <is>
          <t>Stunfisk baseSpAttack</t>
        </is>
      </c>
      <c r="D7505" s="77" t="n">
        <v>81</v>
      </c>
      <c r="E7505" s="77" t="n">
        <v>91</v>
      </c>
      <c r="F7505" s="77" t="inlineStr">
        <is>
          <t>Differs from upstream baseline</t>
        </is>
      </c>
      <c r="G7505" s="77" t="inlineStr">
        <is>
          <t>species_info/gen_*_families.h</t>
        </is>
      </c>
    </row>
    <row r="7506">
      <c r="A7506" s="32" t="inlineStr">
        <is>
          <t>2026-10-05</t>
        </is>
      </c>
      <c r="B7506" s="32" t="inlineStr">
        <is>
          <t>Pokemon Stats</t>
        </is>
      </c>
      <c r="C7506" s="32" t="inlineStr">
        <is>
          <t>Stunfisk baseSpeed</t>
        </is>
      </c>
      <c r="D7506" s="32" t="n">
        <v>32</v>
      </c>
      <c r="E7506" s="32" t="n">
        <v>54</v>
      </c>
      <c r="F7506" s="32" t="inlineStr">
        <is>
          <t>Differs from upstream baseline</t>
        </is>
      </c>
      <c r="G7506" s="32" t="inlineStr">
        <is>
          <t>species_info/gen_*_families.h</t>
        </is>
      </c>
    </row>
    <row r="7507">
      <c r="A7507" s="77" t="inlineStr">
        <is>
          <t>2026-10-05</t>
        </is>
      </c>
      <c r="B7507" s="77" t="inlineStr">
        <is>
          <t>Abilities</t>
        </is>
      </c>
      <c r="C7507" s="77" t="inlineStr">
        <is>
          <t>Stunfisk abilities</t>
        </is>
      </c>
      <c r="D7507" s="77" t="inlineStr">
        <is>
          <t>Static / Limber / Sand Veil</t>
        </is>
      </c>
      <c r="E7507" s="77" t="inlineStr">
        <is>
          <t>Static / Limber / Water Absorb</t>
        </is>
      </c>
      <c r="F7507" s="77" t="inlineStr">
        <is>
          <t>Differs from upstream baseline</t>
        </is>
      </c>
      <c r="G7507" s="77" t="inlineStr">
        <is>
          <t>species_info/gen_*_families.h</t>
        </is>
      </c>
    </row>
    <row r="7508">
      <c r="A7508" s="32" t="inlineStr">
        <is>
          <t>2026-10-05</t>
        </is>
      </c>
      <c r="B7508" s="32" t="inlineStr">
        <is>
          <t>Pokemon Stats</t>
        </is>
      </c>
      <c r="C7508" s="32" t="inlineStr">
        <is>
          <t>Stunfisk baseAttack</t>
        </is>
      </c>
      <c r="D7508" s="32" t="n">
        <v>81</v>
      </c>
      <c r="E7508" s="32" t="n">
        <v>84</v>
      </c>
      <c r="F7508" s="32" t="inlineStr">
        <is>
          <t>Differs from upstream baseline</t>
        </is>
      </c>
      <c r="G7508" s="32" t="inlineStr">
        <is>
          <t>species_info/gen_*_families.h</t>
        </is>
      </c>
    </row>
    <row r="7509">
      <c r="A7509" s="77" t="inlineStr">
        <is>
          <t>2026-10-05</t>
        </is>
      </c>
      <c r="B7509" s="77" t="inlineStr">
        <is>
          <t>Pokemon Stats</t>
        </is>
      </c>
      <c r="C7509" s="77" t="inlineStr">
        <is>
          <t>Stunfisk baseSpAttack</t>
        </is>
      </c>
      <c r="D7509" s="77" t="n">
        <v>66</v>
      </c>
      <c r="E7509" s="77" t="n">
        <v>67</v>
      </c>
      <c r="F7509" s="77" t="inlineStr">
        <is>
          <t>Differs from upstream baseline</t>
        </is>
      </c>
      <c r="G7509" s="77" t="inlineStr">
        <is>
          <t>species_info/gen_*_families.h</t>
        </is>
      </c>
    </row>
    <row r="7510">
      <c r="A7510" s="32" t="inlineStr">
        <is>
          <t>2026-10-05</t>
        </is>
      </c>
      <c r="B7510" s="32" t="inlineStr">
        <is>
          <t>Pokemon Stats</t>
        </is>
      </c>
      <c r="C7510" s="32" t="inlineStr">
        <is>
          <t>Stunfisk baseSpeed</t>
        </is>
      </c>
      <c r="D7510" s="32" t="n">
        <v>32</v>
      </c>
      <c r="E7510" s="32" t="n">
        <v>52</v>
      </c>
      <c r="F7510" s="32" t="inlineStr">
        <is>
          <t>Differs from upstream baseline</t>
        </is>
      </c>
      <c r="G7510" s="32" t="inlineStr">
        <is>
          <t>species_info/gen_*_families.h</t>
        </is>
      </c>
    </row>
    <row r="7511">
      <c r="A7511" s="77" t="inlineStr">
        <is>
          <t>2026-10-05</t>
        </is>
      </c>
      <c r="B7511" s="77" t="inlineStr">
        <is>
          <t>Pokemon Stats</t>
        </is>
      </c>
      <c r="C7511" s="77" t="inlineStr">
        <is>
          <t>Stunky baseSpAttack</t>
        </is>
      </c>
      <c r="D7511" s="77" t="n">
        <v>41</v>
      </c>
      <c r="E7511" s="77" t="n">
        <v>61</v>
      </c>
      <c r="F7511" s="77" t="inlineStr">
        <is>
          <t>Differs from upstream baseline</t>
        </is>
      </c>
      <c r="G7511" s="77" t="inlineStr">
        <is>
          <t>species_info/gen_*_families.h</t>
        </is>
      </c>
    </row>
    <row r="7512">
      <c r="A7512" s="32" t="inlineStr">
        <is>
          <t>2026-10-05</t>
        </is>
      </c>
      <c r="B7512" s="32" t="inlineStr">
        <is>
          <t>Abilities</t>
        </is>
      </c>
      <c r="C7512" s="32" t="inlineStr">
        <is>
          <t>Stunky abilities</t>
        </is>
      </c>
      <c r="D7512" s="32" t="inlineStr">
        <is>
          <t>Stench / Aftermath / Keen Eye</t>
        </is>
      </c>
      <c r="E7512" s="32" t="inlineStr">
        <is>
          <t>Aftermath / Aftermath / Keen Eye</t>
        </is>
      </c>
      <c r="F7512" s="32" t="inlineStr">
        <is>
          <t>Differs from upstream baseline</t>
        </is>
      </c>
      <c r="G7512" s="32" t="inlineStr">
        <is>
          <t>species_info/gen_*_families.h</t>
        </is>
      </c>
    </row>
    <row r="7513">
      <c r="A7513" s="77" t="inlineStr">
        <is>
          <t>2026-10-05</t>
        </is>
      </c>
      <c r="B7513" s="77" t="inlineStr">
        <is>
          <t>Abilities</t>
        </is>
      </c>
      <c r="C7513" s="77" t="inlineStr">
        <is>
          <t>Sudowoodo abilities</t>
        </is>
      </c>
      <c r="D7513" s="77" t="inlineStr">
        <is>
          <t>Sturdy / Rock Head / Rattled</t>
        </is>
      </c>
      <c r="E7513" s="77" t="inlineStr">
        <is>
          <t>Rock Head / Rock Head / Rattled</t>
        </is>
      </c>
      <c r="F7513" s="77" t="inlineStr">
        <is>
          <t>Differs from upstream baseline</t>
        </is>
      </c>
      <c r="G7513" s="77" t="inlineStr">
        <is>
          <t>species_info/gen_*_families.h</t>
        </is>
      </c>
    </row>
    <row r="7514">
      <c r="A7514" s="32" t="inlineStr">
        <is>
          <t>2026-10-05</t>
        </is>
      </c>
      <c r="B7514" s="32" t="inlineStr">
        <is>
          <t>Pokemon Stats</t>
        </is>
      </c>
      <c r="C7514" s="32" t="inlineStr">
        <is>
          <t>Suicune baseHP</t>
        </is>
      </c>
      <c r="D7514" s="32" t="n">
        <v>100</v>
      </c>
      <c r="E7514" s="32" t="n">
        <v>120</v>
      </c>
      <c r="F7514" s="32" t="inlineStr">
        <is>
          <t>Differs from upstream baseline</t>
        </is>
      </c>
      <c r="G7514" s="32" t="inlineStr">
        <is>
          <t>species_info/gen_*_families.h</t>
        </is>
      </c>
    </row>
    <row r="7515">
      <c r="A7515" s="77" t="inlineStr">
        <is>
          <t>2026-10-05</t>
        </is>
      </c>
      <c r="B7515" s="77" t="inlineStr">
        <is>
          <t>Abilities</t>
        </is>
      </c>
      <c r="C7515" s="77" t="inlineStr">
        <is>
          <t>Sunflora abilities</t>
        </is>
      </c>
      <c r="D7515" s="77" t="inlineStr">
        <is>
          <t>Chlorophyll / Solar Power / Early Bird</t>
        </is>
      </c>
      <c r="E7515" s="77" t="inlineStr">
        <is>
          <t>Solar Power / Solar Power / Early Bird</t>
        </is>
      </c>
      <c r="F7515" s="77" t="inlineStr">
        <is>
          <t>Differs from upstream baseline</t>
        </is>
      </c>
      <c r="G7515" s="77" t="inlineStr">
        <is>
          <t>species_info/gen_*_families.h</t>
        </is>
      </c>
    </row>
    <row r="7516">
      <c r="A7516" s="32" t="inlineStr">
        <is>
          <t>2026-10-05</t>
        </is>
      </c>
      <c r="B7516" s="32" t="inlineStr">
        <is>
          <t>Abilities</t>
        </is>
      </c>
      <c r="C7516" s="32" t="inlineStr">
        <is>
          <t>Sunkern abilities</t>
        </is>
      </c>
      <c r="D7516" s="32" t="inlineStr">
        <is>
          <t>Chlorophyll / Solar Power / Early Bird</t>
        </is>
      </c>
      <c r="E7516" s="32" t="inlineStr">
        <is>
          <t>Solar Power / Solar Power / Early Bird</t>
        </is>
      </c>
      <c r="F7516" s="32" t="inlineStr">
        <is>
          <t>Differs from upstream baseline</t>
        </is>
      </c>
      <c r="G7516" s="32" t="inlineStr">
        <is>
          <t>species_info/gen_*_families.h</t>
        </is>
      </c>
    </row>
    <row r="7517">
      <c r="A7517" s="77" t="inlineStr">
        <is>
          <t>2026-10-05</t>
        </is>
      </c>
      <c r="B7517" s="77" t="inlineStr">
        <is>
          <t>Pokemon Stats</t>
        </is>
      </c>
      <c r="C7517" s="77" t="inlineStr">
        <is>
          <t>Surskit baseHP</t>
        </is>
      </c>
      <c r="D7517" s="77" t="n">
        <v>40</v>
      </c>
      <c r="E7517" s="77" t="n">
        <v>70</v>
      </c>
      <c r="F7517" s="77" t="inlineStr">
        <is>
          <t>Differs from upstream baseline</t>
        </is>
      </c>
      <c r="G7517" s="77" t="inlineStr">
        <is>
          <t>species_info/gen_*_families.h</t>
        </is>
      </c>
    </row>
    <row r="7518">
      <c r="A7518" s="32" t="inlineStr">
        <is>
          <t>2026-10-05</t>
        </is>
      </c>
      <c r="B7518" s="32" t="inlineStr">
        <is>
          <t>Pokemon Stats</t>
        </is>
      </c>
      <c r="C7518" s="32" t="inlineStr">
        <is>
          <t>Surskit baseDefense</t>
        </is>
      </c>
      <c r="D7518" s="32" t="n">
        <v>32</v>
      </c>
      <c r="E7518" s="32" t="n">
        <v>62</v>
      </c>
      <c r="F7518" s="32" t="inlineStr">
        <is>
          <t>Differs from upstream baseline</t>
        </is>
      </c>
      <c r="G7518" s="32" t="inlineStr">
        <is>
          <t>species_info/gen_*_families.h</t>
        </is>
      </c>
    </row>
    <row r="7519">
      <c r="A7519" s="77" t="inlineStr">
        <is>
          <t>2026-10-05</t>
        </is>
      </c>
      <c r="B7519" s="77" t="inlineStr">
        <is>
          <t>Pokemon Stats</t>
        </is>
      </c>
      <c r="C7519" s="77" t="inlineStr">
        <is>
          <t>Surskit baseSpAttack</t>
        </is>
      </c>
      <c r="D7519" s="77" t="n">
        <v>50</v>
      </c>
      <c r="E7519" s="77" t="n">
        <v>100</v>
      </c>
      <c r="F7519" s="77" t="inlineStr">
        <is>
          <t>Differs from upstream baseline</t>
        </is>
      </c>
      <c r="G7519" s="77" t="inlineStr">
        <is>
          <t>species_info/gen_*_families.h</t>
        </is>
      </c>
    </row>
    <row r="7520">
      <c r="A7520" s="32" t="inlineStr">
        <is>
          <t>2026-10-05</t>
        </is>
      </c>
      <c r="B7520" s="32" t="inlineStr">
        <is>
          <t>Pokemon Stats</t>
        </is>
      </c>
      <c r="C7520" s="32" t="inlineStr">
        <is>
          <t>Surskit baseSpDefense</t>
        </is>
      </c>
      <c r="D7520" s="32" t="n">
        <v>52</v>
      </c>
      <c r="E7520" s="32" t="n">
        <v>82</v>
      </c>
      <c r="F7520" s="32" t="inlineStr">
        <is>
          <t>Differs from upstream baseline</t>
        </is>
      </c>
      <c r="G7520" s="32" t="inlineStr">
        <is>
          <t>species_info/gen_*_families.h</t>
        </is>
      </c>
    </row>
    <row r="7521">
      <c r="A7521" s="77" t="inlineStr">
        <is>
          <t>2026-10-05</t>
        </is>
      </c>
      <c r="B7521" s="77" t="inlineStr">
        <is>
          <t>Evolutions</t>
        </is>
      </c>
      <c r="C7521" s="77" t="inlineStr">
        <is>
          <t>Swadloon evolution</t>
        </is>
      </c>
      <c r="D7521" s="77" t="inlineStr">
        <is>
          <t>Friendship -&gt; Leavanny</t>
        </is>
      </c>
      <c r="E7521" s="77" t="inlineStr">
        <is>
          <t>Lv 23 -&gt; Leavanny</t>
        </is>
      </c>
      <c r="F7521" s="77" t="inlineStr">
        <is>
          <t>Differs from upstream baseline</t>
        </is>
      </c>
      <c r="G7521" s="77" t="inlineStr">
        <is>
          <t>species_info/gen_*_families.h</t>
        </is>
      </c>
    </row>
    <row r="7522">
      <c r="A7522" s="32" t="inlineStr">
        <is>
          <t>2026-10-05</t>
        </is>
      </c>
      <c r="B7522" s="32" t="inlineStr">
        <is>
          <t>Abilities</t>
        </is>
      </c>
      <c r="C7522" s="32" t="inlineStr">
        <is>
          <t>Swalot abilities</t>
        </is>
      </c>
      <c r="D7522" s="32" t="inlineStr">
        <is>
          <t>Liquid Ooze / Sticky Hold / Gluttony</t>
        </is>
      </c>
      <c r="E7522" s="32" t="inlineStr">
        <is>
          <t>Gluttony / Gluttony / Gluttony</t>
        </is>
      </c>
      <c r="F7522" s="32" t="inlineStr">
        <is>
          <t>Differs from upstream baseline</t>
        </is>
      </c>
      <c r="G7522" s="32" t="inlineStr">
        <is>
          <t>species_info/gen_*_families.h</t>
        </is>
      </c>
    </row>
    <row r="7523">
      <c r="A7523" s="77" t="inlineStr">
        <is>
          <t>2026-10-05</t>
        </is>
      </c>
      <c r="B7523" s="77" t="inlineStr">
        <is>
          <t>Abilities</t>
        </is>
      </c>
      <c r="C7523" s="77" t="inlineStr">
        <is>
          <t>Swampert abilities</t>
        </is>
      </c>
      <c r="D7523" s="77" t="inlineStr">
        <is>
          <t>Torrent / Damp</t>
        </is>
      </c>
      <c r="E7523" s="77" t="inlineStr">
        <is>
          <t>Swift Swim / Torrent / Damp</t>
        </is>
      </c>
      <c r="F7523" s="77" t="inlineStr">
        <is>
          <t>Differs from upstream baseline</t>
        </is>
      </c>
      <c r="G7523" s="77" t="inlineStr">
        <is>
          <t>species_info/gen_*_families.h</t>
        </is>
      </c>
    </row>
    <row r="7524">
      <c r="A7524" s="32" t="inlineStr">
        <is>
          <t>2026-10-05</t>
        </is>
      </c>
      <c r="B7524" s="32" t="inlineStr">
        <is>
          <t>Pokemon Stats</t>
        </is>
      </c>
      <c r="C7524" s="32" t="inlineStr">
        <is>
          <t>Swanna baseSpAttack</t>
        </is>
      </c>
      <c r="D7524" s="32" t="n">
        <v>87</v>
      </c>
      <c r="E7524" s="32" t="n">
        <v>97</v>
      </c>
      <c r="F7524" s="32" t="inlineStr">
        <is>
          <t>Differs from upstream baseline</t>
        </is>
      </c>
      <c r="G7524" s="32" t="inlineStr">
        <is>
          <t>species_info/gen_*_families.h</t>
        </is>
      </c>
    </row>
    <row r="7525">
      <c r="A7525" s="77" t="inlineStr">
        <is>
          <t>2026-10-05</t>
        </is>
      </c>
      <c r="B7525" s="77" t="inlineStr">
        <is>
          <t>Pokemon Stats</t>
        </is>
      </c>
      <c r="C7525" s="77" t="inlineStr">
        <is>
          <t>Swanna baseSpeed</t>
        </is>
      </c>
      <c r="D7525" s="77" t="n">
        <v>98</v>
      </c>
      <c r="E7525" s="77" t="n">
        <v>108</v>
      </c>
      <c r="F7525" s="77" t="inlineStr">
        <is>
          <t>Differs from upstream baseline</t>
        </is>
      </c>
      <c r="G7525" s="77" t="inlineStr">
        <is>
          <t>species_info/gen_*_families.h</t>
        </is>
      </c>
    </row>
    <row r="7526">
      <c r="A7526" s="32" t="inlineStr">
        <is>
          <t>2026-10-05</t>
        </is>
      </c>
      <c r="B7526" s="32" t="inlineStr">
        <is>
          <t>Abilities</t>
        </is>
      </c>
      <c r="C7526" s="32" t="inlineStr">
        <is>
          <t>Swanna abilities</t>
        </is>
      </c>
      <c r="D7526" s="32" t="inlineStr">
        <is>
          <t>Keen Eye / Big Pecks / Hydration</t>
        </is>
      </c>
      <c r="E7526" s="32" t="inlineStr">
        <is>
          <t>Keen Eye / Hydration / Competitive</t>
        </is>
      </c>
      <c r="F7526" s="32" t="inlineStr">
        <is>
          <t>Differs from upstream baseline</t>
        </is>
      </c>
      <c r="G7526" s="32" t="inlineStr">
        <is>
          <t>species_info/gen_*_families.h</t>
        </is>
      </c>
    </row>
    <row r="7527">
      <c r="A7527" s="77" t="inlineStr">
        <is>
          <t>2026-10-05</t>
        </is>
      </c>
      <c r="B7527" s="77" t="inlineStr">
        <is>
          <t>Pokemon Stats</t>
        </is>
      </c>
      <c r="C7527" s="77" t="inlineStr">
        <is>
          <t>Swellow baseSpAttack</t>
        </is>
      </c>
      <c r="D7527" s="77" t="n">
        <v>75</v>
      </c>
      <c r="E7527" s="77" t="n">
        <v>50</v>
      </c>
      <c r="F7527" s="77" t="inlineStr">
        <is>
          <t>Differs from upstream baseline</t>
        </is>
      </c>
      <c r="G7527" s="77" t="inlineStr">
        <is>
          <t>species_info/gen_*_families.h</t>
        </is>
      </c>
    </row>
    <row r="7528">
      <c r="A7528" s="32" t="inlineStr">
        <is>
          <t>2026-10-05</t>
        </is>
      </c>
      <c r="B7528" s="32" t="inlineStr">
        <is>
          <t>Abilities</t>
        </is>
      </c>
      <c r="C7528" s="32" t="inlineStr">
        <is>
          <t>Swinub abilities</t>
        </is>
      </c>
      <c r="D7528" s="32" t="inlineStr">
        <is>
          <t>Oblivious / Snow Cloak / Thick Fat</t>
        </is>
      </c>
      <c r="E7528" s="32" t="inlineStr">
        <is>
          <t>Snow Cloak / Snow Cloak / Thick Fat</t>
        </is>
      </c>
      <c r="F7528" s="32" t="inlineStr">
        <is>
          <t>Differs from upstream baseline</t>
        </is>
      </c>
      <c r="G7528" s="32" t="inlineStr">
        <is>
          <t>species_info/gen_*_families.h</t>
        </is>
      </c>
    </row>
    <row r="7529">
      <c r="A7529" s="77" t="inlineStr">
        <is>
          <t>2026-10-05</t>
        </is>
      </c>
      <c r="B7529" s="77" t="inlineStr">
        <is>
          <t>Pokemon Stats</t>
        </is>
      </c>
      <c r="C7529" s="77" t="inlineStr">
        <is>
          <t>Swoobat baseHP</t>
        </is>
      </c>
      <c r="D7529" s="77" t="n">
        <v>67</v>
      </c>
      <c r="E7529" s="77" t="n">
        <v>69</v>
      </c>
      <c r="F7529" s="77" t="inlineStr">
        <is>
          <t>Differs from upstream baseline</t>
        </is>
      </c>
      <c r="G7529" s="77" t="inlineStr">
        <is>
          <t>species_info/gen_*_families.h</t>
        </is>
      </c>
    </row>
    <row r="7530">
      <c r="A7530" s="32" t="inlineStr">
        <is>
          <t>2026-10-05</t>
        </is>
      </c>
      <c r="B7530" s="32" t="inlineStr">
        <is>
          <t>Pokemon Stats</t>
        </is>
      </c>
      <c r="C7530" s="32" t="inlineStr">
        <is>
          <t>Swoobat baseAttack</t>
        </is>
      </c>
      <c r="D7530" s="32" t="n">
        <v>57</v>
      </c>
      <c r="E7530" s="32" t="n">
        <v>63</v>
      </c>
      <c r="F7530" s="32" t="inlineStr">
        <is>
          <t>Differs from upstream baseline</t>
        </is>
      </c>
      <c r="G7530" s="32" t="inlineStr">
        <is>
          <t>species_info/gen_*_families.h</t>
        </is>
      </c>
    </row>
    <row r="7531">
      <c r="A7531" s="77" t="inlineStr">
        <is>
          <t>2026-10-05</t>
        </is>
      </c>
      <c r="B7531" s="77" t="inlineStr">
        <is>
          <t>Pokemon Stats</t>
        </is>
      </c>
      <c r="C7531" s="77" t="inlineStr">
        <is>
          <t>Swoobat baseDefense</t>
        </is>
      </c>
      <c r="D7531" s="77" t="n">
        <v>55</v>
      </c>
      <c r="E7531" s="77" t="n">
        <v>70</v>
      </c>
      <c r="F7531" s="77" t="inlineStr">
        <is>
          <t>Differs from upstream baseline</t>
        </is>
      </c>
      <c r="G7531" s="77" t="inlineStr">
        <is>
          <t>species_info/gen_*_families.h</t>
        </is>
      </c>
    </row>
    <row r="7532">
      <c r="A7532" s="32" t="inlineStr">
        <is>
          <t>2026-10-05</t>
        </is>
      </c>
      <c r="B7532" s="32" t="inlineStr">
        <is>
          <t>Pokemon Stats</t>
        </is>
      </c>
      <c r="C7532" s="32" t="inlineStr">
        <is>
          <t>Swoobat baseSpAttack</t>
        </is>
      </c>
      <c r="D7532" s="32" t="n">
        <v>77</v>
      </c>
      <c r="E7532" s="32" t="n">
        <v>89</v>
      </c>
      <c r="F7532" s="32" t="inlineStr">
        <is>
          <t>Differs from upstream baseline</t>
        </is>
      </c>
      <c r="G7532" s="32" t="inlineStr">
        <is>
          <t>species_info/gen_*_families.h</t>
        </is>
      </c>
    </row>
    <row r="7533">
      <c r="A7533" s="77" t="inlineStr">
        <is>
          <t>2026-10-05</t>
        </is>
      </c>
      <c r="B7533" s="77" t="inlineStr">
        <is>
          <t>Pokemon Stats</t>
        </is>
      </c>
      <c r="C7533" s="77" t="inlineStr">
        <is>
          <t>Swoobat baseSpDefense</t>
        </is>
      </c>
      <c r="D7533" s="77" t="n">
        <v>55</v>
      </c>
      <c r="E7533" s="77" t="n">
        <v>72</v>
      </c>
      <c r="F7533" s="77" t="inlineStr">
        <is>
          <t>Differs from upstream baseline</t>
        </is>
      </c>
      <c r="G7533" s="77" t="inlineStr">
        <is>
          <t>species_info/gen_*_families.h</t>
        </is>
      </c>
    </row>
    <row r="7534">
      <c r="A7534" s="32" t="inlineStr">
        <is>
          <t>2026-10-05</t>
        </is>
      </c>
      <c r="B7534" s="32" t="inlineStr">
        <is>
          <t>Pokemon Stats</t>
        </is>
      </c>
      <c r="C7534" s="32" t="inlineStr">
        <is>
          <t>Swoobat baseSpeed</t>
        </is>
      </c>
      <c r="D7534" s="32" t="n">
        <v>114</v>
      </c>
      <c r="E7534" s="32" t="n">
        <v>124</v>
      </c>
      <c r="F7534" s="32" t="inlineStr">
        <is>
          <t>Differs from upstream baseline</t>
        </is>
      </c>
      <c r="G7534" s="32" t="inlineStr">
        <is>
          <t>species_info/gen_*_families.h</t>
        </is>
      </c>
    </row>
    <row r="7535">
      <c r="A7535" s="77" t="inlineStr">
        <is>
          <t>2026-10-05</t>
        </is>
      </c>
      <c r="B7535" s="77" t="inlineStr">
        <is>
          <t>Abilities</t>
        </is>
      </c>
      <c r="C7535" s="77" t="inlineStr">
        <is>
          <t>Swoobat abilities</t>
        </is>
      </c>
      <c r="D7535" s="77" t="inlineStr">
        <is>
          <t>Unaware / Klutz / Simple</t>
        </is>
      </c>
      <c r="E7535" s="77" t="inlineStr">
        <is>
          <t>Unaware / Simple / Klutz</t>
        </is>
      </c>
      <c r="F7535" s="77" t="inlineStr">
        <is>
          <t>Differs from upstream baseline</t>
        </is>
      </c>
      <c r="G7535" s="77" t="inlineStr">
        <is>
          <t>species_info/gen_*_families.h</t>
        </is>
      </c>
    </row>
    <row r="7536">
      <c r="A7536" s="32" t="inlineStr">
        <is>
          <t>2026-10-05</t>
        </is>
      </c>
      <c r="B7536" s="32" t="inlineStr">
        <is>
          <t>Pokemon Stats</t>
        </is>
      </c>
      <c r="C7536" s="32" t="inlineStr">
        <is>
          <t>Sylveon baseAttack</t>
        </is>
      </c>
      <c r="D7536" s="32" t="n">
        <v>65</v>
      </c>
      <c r="E7536" s="32" t="n">
        <v>30</v>
      </c>
      <c r="F7536" s="32" t="inlineStr">
        <is>
          <t>Differs from upstream baseline</t>
        </is>
      </c>
      <c r="G7536" s="32" t="inlineStr">
        <is>
          <t>species_info/gen_*_families.h</t>
        </is>
      </c>
    </row>
    <row r="7537">
      <c r="A7537" s="77" t="inlineStr">
        <is>
          <t>2026-10-05</t>
        </is>
      </c>
      <c r="B7537" s="77" t="inlineStr">
        <is>
          <t>Pokemon Stats</t>
        </is>
      </c>
      <c r="C7537" s="77" t="inlineStr">
        <is>
          <t>Sylveon baseSpAttack</t>
        </is>
      </c>
      <c r="D7537" s="77" t="n">
        <v>110</v>
      </c>
      <c r="E7537" s="77" t="n">
        <v>129</v>
      </c>
      <c r="F7537" s="77" t="inlineStr">
        <is>
          <t>Differs from upstream baseline</t>
        </is>
      </c>
      <c r="G7537" s="77" t="inlineStr">
        <is>
          <t>species_info/gen_*_families.h</t>
        </is>
      </c>
    </row>
    <row r="7538">
      <c r="A7538" s="32" t="inlineStr">
        <is>
          <t>2026-10-05</t>
        </is>
      </c>
      <c r="B7538" s="32" t="inlineStr">
        <is>
          <t>Pokemon Stats</t>
        </is>
      </c>
      <c r="C7538" s="32" t="inlineStr">
        <is>
          <t>Sylveon baseSpeed</t>
        </is>
      </c>
      <c r="D7538" s="32" t="n">
        <v>60</v>
      </c>
      <c r="E7538" s="32" t="n">
        <v>76</v>
      </c>
      <c r="F7538" s="32" t="inlineStr">
        <is>
          <t>Differs from upstream baseline</t>
        </is>
      </c>
      <c r="G7538" s="32" t="inlineStr">
        <is>
          <t>species_info/gen_*_families.h</t>
        </is>
      </c>
    </row>
    <row r="7539">
      <c r="A7539" s="77" t="inlineStr">
        <is>
          <t>2026-10-05</t>
        </is>
      </c>
      <c r="B7539" s="77" t="inlineStr">
        <is>
          <t>Pokemon Stats</t>
        </is>
      </c>
      <c r="C7539" s="77" t="inlineStr">
        <is>
          <t>Talonflame baseHP</t>
        </is>
      </c>
      <c r="D7539" s="77" t="n">
        <v>78</v>
      </c>
      <c r="E7539" s="77" t="n">
        <v>80</v>
      </c>
      <c r="F7539" s="77" t="inlineStr">
        <is>
          <t>Differs from upstream baseline</t>
        </is>
      </c>
      <c r="G7539" s="77" t="inlineStr">
        <is>
          <t>species_info/gen_*_families.h</t>
        </is>
      </c>
    </row>
    <row r="7540">
      <c r="A7540" s="32" t="inlineStr">
        <is>
          <t>2026-10-05</t>
        </is>
      </c>
      <c r="B7540" s="32" t="inlineStr">
        <is>
          <t>Pokemon Stats</t>
        </is>
      </c>
      <c r="C7540" s="32" t="inlineStr">
        <is>
          <t>Talonflame baseAttack</t>
        </is>
      </c>
      <c r="D7540" s="32" t="n">
        <v>81</v>
      </c>
      <c r="E7540" s="32" t="n">
        <v>86</v>
      </c>
      <c r="F7540" s="32" t="inlineStr">
        <is>
          <t>Differs from upstream baseline</t>
        </is>
      </c>
      <c r="G7540" s="32" t="inlineStr">
        <is>
          <t>species_info/gen_*_families.h</t>
        </is>
      </c>
    </row>
    <row r="7541">
      <c r="A7541" s="77" t="inlineStr">
        <is>
          <t>2026-10-05</t>
        </is>
      </c>
      <c r="B7541" s="77" t="inlineStr">
        <is>
          <t>Pokemon Stats</t>
        </is>
      </c>
      <c r="C7541" s="77" t="inlineStr">
        <is>
          <t>Talonflame baseDefense</t>
        </is>
      </c>
      <c r="D7541" s="77" t="n">
        <v>71</v>
      </c>
      <c r="E7541" s="77" t="n">
        <v>75</v>
      </c>
      <c r="F7541" s="77" t="inlineStr">
        <is>
          <t>Differs from upstream baseline</t>
        </is>
      </c>
      <c r="G7541" s="77" t="inlineStr">
        <is>
          <t>species_info/gen_*_families.h</t>
        </is>
      </c>
    </row>
    <row r="7542">
      <c r="A7542" s="32" t="inlineStr">
        <is>
          <t>2026-10-05</t>
        </is>
      </c>
      <c r="B7542" s="32" t="inlineStr">
        <is>
          <t>Pokemon Stats</t>
        </is>
      </c>
      <c r="C7542" s="32" t="inlineStr">
        <is>
          <t>Talonflame baseSpAttack</t>
        </is>
      </c>
      <c r="D7542" s="32" t="n">
        <v>74</v>
      </c>
      <c r="E7542" s="32" t="n">
        <v>76</v>
      </c>
      <c r="F7542" s="32" t="inlineStr">
        <is>
          <t>Differs from upstream baseline</t>
        </is>
      </c>
      <c r="G7542" s="32" t="inlineStr">
        <is>
          <t>species_info/gen_*_families.h</t>
        </is>
      </c>
    </row>
    <row r="7543">
      <c r="A7543" s="77" t="inlineStr">
        <is>
          <t>2026-10-05</t>
        </is>
      </c>
      <c r="B7543" s="77" t="inlineStr">
        <is>
          <t>Pokemon Stats</t>
        </is>
      </c>
      <c r="C7543" s="77" t="inlineStr">
        <is>
          <t>Talonflame baseSpDefense</t>
        </is>
      </c>
      <c r="D7543" s="77" t="n">
        <v>69</v>
      </c>
      <c r="E7543" s="77" t="n">
        <v>75</v>
      </c>
      <c r="F7543" s="77" t="inlineStr">
        <is>
          <t>Differs from upstream baseline</t>
        </is>
      </c>
      <c r="G7543" s="77" t="inlineStr">
        <is>
          <t>species_info/gen_*_families.h</t>
        </is>
      </c>
    </row>
    <row r="7544">
      <c r="A7544" s="32" t="inlineStr">
        <is>
          <t>2026-10-05</t>
        </is>
      </c>
      <c r="B7544" s="32" t="inlineStr">
        <is>
          <t>Pokemon Stats</t>
        </is>
      </c>
      <c r="C7544" s="32" t="inlineStr">
        <is>
          <t>Tangela baseSpDefense</t>
        </is>
      </c>
      <c r="D7544" s="32" t="n">
        <v>40</v>
      </c>
      <c r="E7544" s="32" t="n">
        <v>50</v>
      </c>
      <c r="F7544" s="32" t="inlineStr">
        <is>
          <t>Differs from upstream baseline</t>
        </is>
      </c>
      <c r="G7544" s="32" t="inlineStr">
        <is>
          <t>species_info/gen_*_families.h</t>
        </is>
      </c>
    </row>
    <row r="7545">
      <c r="A7545" s="77" t="inlineStr">
        <is>
          <t>2026-10-05</t>
        </is>
      </c>
      <c r="B7545" s="77" t="inlineStr">
        <is>
          <t>Abilities</t>
        </is>
      </c>
      <c r="C7545" s="77" t="inlineStr">
        <is>
          <t>Tangela abilities</t>
        </is>
      </c>
      <c r="D7545" s="77" t="inlineStr">
        <is>
          <t>Chlorophyll / Leaf Guard / Regenerator</t>
        </is>
      </c>
      <c r="E7545" s="77" t="inlineStr">
        <is>
          <t>Chlorophyll / Overgrow / Regenerator</t>
        </is>
      </c>
      <c r="F7545" s="77" t="inlineStr">
        <is>
          <t>Differs from upstream baseline</t>
        </is>
      </c>
      <c r="G7545" s="77" t="inlineStr">
        <is>
          <t>species_info/gen_*_families.h</t>
        </is>
      </c>
    </row>
    <row r="7546">
      <c r="A7546" s="32" t="inlineStr">
        <is>
          <t>2026-10-05</t>
        </is>
      </c>
      <c r="B7546" s="32" t="inlineStr">
        <is>
          <t>Pokemon Stats</t>
        </is>
      </c>
      <c r="C7546" s="32" t="inlineStr">
        <is>
          <t>Tangrowth baseSpDefense</t>
        </is>
      </c>
      <c r="D7546" s="32" t="n">
        <v>50</v>
      </c>
      <c r="E7546" s="32" t="n">
        <v>90</v>
      </c>
      <c r="F7546" s="32" t="inlineStr">
        <is>
          <t>Differs from upstream baseline</t>
        </is>
      </c>
      <c r="G7546" s="32" t="inlineStr">
        <is>
          <t>species_info/gen_*_families.h</t>
        </is>
      </c>
    </row>
    <row r="7547">
      <c r="A7547" s="77" t="inlineStr">
        <is>
          <t>2026-10-05</t>
        </is>
      </c>
      <c r="B7547" s="77" t="inlineStr">
        <is>
          <t>Pokemon Stats</t>
        </is>
      </c>
      <c r="C7547" s="77" t="inlineStr">
        <is>
          <t>Tangrowth baseSpeed</t>
        </is>
      </c>
      <c r="D7547" s="77" t="n">
        <v>50</v>
      </c>
      <c r="E7547" s="77" t="n">
        <v>10</v>
      </c>
      <c r="F7547" s="77" t="inlineStr">
        <is>
          <t>Differs from upstream baseline</t>
        </is>
      </c>
      <c r="G7547" s="77" t="inlineStr">
        <is>
          <t>species_info/gen_*_families.h</t>
        </is>
      </c>
    </row>
    <row r="7548">
      <c r="A7548" s="32" t="inlineStr">
        <is>
          <t>2026-10-05</t>
        </is>
      </c>
      <c r="B7548" s="32" t="inlineStr">
        <is>
          <t>Abilities</t>
        </is>
      </c>
      <c r="C7548" s="32" t="inlineStr">
        <is>
          <t>Tangrowth abilities</t>
        </is>
      </c>
      <c r="D7548" s="32" t="inlineStr">
        <is>
          <t>Chlorophyll / Leaf Guard / Regenerator</t>
        </is>
      </c>
      <c r="E7548" s="32" t="inlineStr">
        <is>
          <t>Magic Guard / Magic Guard / Regenerator</t>
        </is>
      </c>
      <c r="F7548" s="32" t="inlineStr">
        <is>
          <t>Differs from upstream baseline</t>
        </is>
      </c>
      <c r="G7548" s="32" t="inlineStr">
        <is>
          <t>species_info/gen_*_families.h</t>
        </is>
      </c>
    </row>
    <row r="7549">
      <c r="A7549" s="77" t="inlineStr">
        <is>
          <t>2026-10-05</t>
        </is>
      </c>
      <c r="B7549" s="77" t="inlineStr">
        <is>
          <t>Pokemon Stats</t>
        </is>
      </c>
      <c r="C7549" s="77" t="inlineStr">
        <is>
          <t>Tauros baseHP</t>
        </is>
      </c>
      <c r="D7549" s="77" t="n">
        <v>75</v>
      </c>
      <c r="E7549" s="77" t="n">
        <v>85</v>
      </c>
      <c r="F7549" s="77" t="inlineStr">
        <is>
          <t>Differs from upstream baseline</t>
        </is>
      </c>
      <c r="G7549" s="77" t="inlineStr">
        <is>
          <t>species_info/gen_*_families.h</t>
        </is>
      </c>
    </row>
    <row r="7550">
      <c r="A7550" s="32" t="inlineStr">
        <is>
          <t>2026-10-05</t>
        </is>
      </c>
      <c r="B7550" s="32" t="inlineStr">
        <is>
          <t>Pokemon Stats</t>
        </is>
      </c>
      <c r="C7550" s="32" t="inlineStr">
        <is>
          <t>Tauros baseAttack</t>
        </is>
      </c>
      <c r="D7550" s="32" t="n">
        <v>100</v>
      </c>
      <c r="E7550" s="32" t="n">
        <v>110</v>
      </c>
      <c r="F7550" s="32" t="inlineStr">
        <is>
          <t>Differs from upstream baseline</t>
        </is>
      </c>
      <c r="G7550" s="32" t="inlineStr">
        <is>
          <t>species_info/gen_*_families.h</t>
        </is>
      </c>
    </row>
    <row r="7551">
      <c r="A7551" s="77" t="inlineStr">
        <is>
          <t>2026-10-05</t>
        </is>
      </c>
      <c r="B7551" s="77" t="inlineStr">
        <is>
          <t>Pokemon Stats</t>
        </is>
      </c>
      <c r="C7551" s="77" t="inlineStr">
        <is>
          <t>Tauros baseDefense</t>
        </is>
      </c>
      <c r="D7551" s="77" t="n">
        <v>95</v>
      </c>
      <c r="E7551" s="77" t="n">
        <v>105</v>
      </c>
      <c r="F7551" s="77" t="inlineStr">
        <is>
          <t>Differs from upstream baseline</t>
        </is>
      </c>
      <c r="G7551" s="77" t="inlineStr">
        <is>
          <t>species_info/gen_*_families.h</t>
        </is>
      </c>
    </row>
    <row r="7552">
      <c r="A7552" s="32" t="inlineStr">
        <is>
          <t>2026-10-05</t>
        </is>
      </c>
      <c r="B7552" s="32" t="inlineStr">
        <is>
          <t>Abilities</t>
        </is>
      </c>
      <c r="C7552" s="32" t="inlineStr">
        <is>
          <t>Tauros abilities</t>
        </is>
      </c>
      <c r="D7552" s="32" t="inlineStr">
        <is>
          <t>Intimidate / Anger Point / Sheer Force</t>
        </is>
      </c>
      <c r="E7552" s="32" t="inlineStr">
        <is>
          <t>Intimidate / Intimidate / Sheer Force</t>
        </is>
      </c>
      <c r="F7552" s="32" t="inlineStr">
        <is>
          <t>Differs from upstream baseline</t>
        </is>
      </c>
      <c r="G7552" s="32" t="inlineStr">
        <is>
          <t>species_info/gen_*_families.h</t>
        </is>
      </c>
    </row>
    <row r="7553">
      <c r="A7553" s="77" t="inlineStr">
        <is>
          <t>2026-10-05</t>
        </is>
      </c>
      <c r="B7553" s="77" t="inlineStr">
        <is>
          <t>Pokemon Stats</t>
        </is>
      </c>
      <c r="C7553" s="77" t="inlineStr">
        <is>
          <t>Tauros baseSpAttack</t>
        </is>
      </c>
      <c r="D7553" s="77" t="n">
        <v>30</v>
      </c>
      <c r="E7553" s="77" t="n">
        <v>33</v>
      </c>
      <c r="F7553" s="77" t="inlineStr">
        <is>
          <t>Differs from upstream baseline</t>
        </is>
      </c>
      <c r="G7553" s="77" t="inlineStr">
        <is>
          <t>species_info/gen_*_families.h</t>
        </is>
      </c>
    </row>
    <row r="7554">
      <c r="A7554" s="32" t="inlineStr">
        <is>
          <t>2026-10-05</t>
        </is>
      </c>
      <c r="B7554" s="32" t="inlineStr">
        <is>
          <t>Pokemon Stats</t>
        </is>
      </c>
      <c r="C7554" s="32" t="inlineStr">
        <is>
          <t>Tauros baseSpDefense</t>
        </is>
      </c>
      <c r="D7554" s="32" t="n">
        <v>70</v>
      </c>
      <c r="E7554" s="32" t="n">
        <v>72</v>
      </c>
      <c r="F7554" s="32" t="inlineStr">
        <is>
          <t>Differs from upstream baseline</t>
        </is>
      </c>
      <c r="G7554" s="32" t="inlineStr">
        <is>
          <t>species_info/gen_*_families.h</t>
        </is>
      </c>
    </row>
    <row r="7555">
      <c r="A7555" s="77" t="inlineStr">
        <is>
          <t>2026-10-05</t>
        </is>
      </c>
      <c r="B7555" s="77" t="inlineStr">
        <is>
          <t>Abilities</t>
        </is>
      </c>
      <c r="C7555" s="77" t="inlineStr">
        <is>
          <t>Teddiursa abilities</t>
        </is>
      </c>
      <c r="D7555" s="77" t="inlineStr">
        <is>
          <t>Pickup / Quick Feet / Honey Gather</t>
        </is>
      </c>
      <c r="E7555" s="77" t="inlineStr">
        <is>
          <t>Guts / Quick Feet / Honey Gather</t>
        </is>
      </c>
      <c r="F7555" s="77" t="inlineStr">
        <is>
          <t>Differs from upstream baseline</t>
        </is>
      </c>
      <c r="G7555" s="77" t="inlineStr">
        <is>
          <t>species_info/gen_*_families.h</t>
        </is>
      </c>
    </row>
    <row r="7556">
      <c r="A7556" s="32" t="inlineStr">
        <is>
          <t>2026-10-05</t>
        </is>
      </c>
      <c r="B7556" s="32" t="inlineStr">
        <is>
          <t>Abilities</t>
        </is>
      </c>
      <c r="C7556" s="32" t="inlineStr">
        <is>
          <t>Tentacool abilities</t>
        </is>
      </c>
      <c r="D7556" s="32" t="inlineStr">
        <is>
          <t>Clear Body / Liquid Ooze / Rain Dish</t>
        </is>
      </c>
      <c r="E7556" s="32" t="inlineStr">
        <is>
          <t>Rain Dish / Clear Body / Rain Dish</t>
        </is>
      </c>
      <c r="F7556" s="32" t="inlineStr">
        <is>
          <t>Differs from upstream baseline</t>
        </is>
      </c>
      <c r="G7556" s="32" t="inlineStr">
        <is>
          <t>species_info/gen_*_families.h</t>
        </is>
      </c>
    </row>
    <row r="7557">
      <c r="A7557" s="77" t="inlineStr">
        <is>
          <t>2026-10-05</t>
        </is>
      </c>
      <c r="B7557" s="77" t="inlineStr">
        <is>
          <t>Pokemon Stats</t>
        </is>
      </c>
      <c r="C7557" s="77" t="inlineStr">
        <is>
          <t>Tentacruel baseAttack</t>
        </is>
      </c>
      <c r="D7557" s="77" t="n">
        <v>70</v>
      </c>
      <c r="E7557" s="77" t="n">
        <v>80</v>
      </c>
      <c r="F7557" s="77" t="inlineStr">
        <is>
          <t>Differs from upstream baseline</t>
        </is>
      </c>
      <c r="G7557" s="77" t="inlineStr">
        <is>
          <t>species_info/gen_*_families.h</t>
        </is>
      </c>
    </row>
    <row r="7558">
      <c r="A7558" s="32" t="inlineStr">
        <is>
          <t>2026-10-05</t>
        </is>
      </c>
      <c r="B7558" s="32" t="inlineStr">
        <is>
          <t>Pokemon Stats</t>
        </is>
      </c>
      <c r="C7558" s="32" t="inlineStr">
        <is>
          <t>Tentacruel baseSpAttack</t>
        </is>
      </c>
      <c r="D7558" s="32" t="n">
        <v>80</v>
      </c>
      <c r="E7558" s="32" t="n">
        <v>90</v>
      </c>
      <c r="F7558" s="32" t="inlineStr">
        <is>
          <t>Differs from upstream baseline</t>
        </is>
      </c>
      <c r="G7558" s="32" t="inlineStr">
        <is>
          <t>species_info/gen_*_families.h</t>
        </is>
      </c>
    </row>
    <row r="7559">
      <c r="A7559" s="77" t="inlineStr">
        <is>
          <t>2026-10-05</t>
        </is>
      </c>
      <c r="B7559" s="77" t="inlineStr">
        <is>
          <t>Abilities</t>
        </is>
      </c>
      <c r="C7559" s="77" t="inlineStr">
        <is>
          <t>Tentacruel abilities</t>
        </is>
      </c>
      <c r="D7559" s="77" t="inlineStr">
        <is>
          <t>Clear Body / Liquid Ooze / Rain Dish</t>
        </is>
      </c>
      <c r="E7559" s="77" t="inlineStr">
        <is>
          <t>Rain Dish / Clear Body / Rain Dish</t>
        </is>
      </c>
      <c r="F7559" s="77" t="inlineStr">
        <is>
          <t>Differs from upstream baseline</t>
        </is>
      </c>
      <c r="G7559" s="77" t="inlineStr">
        <is>
          <t>species_info/gen_*_families.h</t>
        </is>
      </c>
    </row>
    <row r="7560">
      <c r="A7560" s="32" t="inlineStr">
        <is>
          <t>2026-10-05</t>
        </is>
      </c>
      <c r="B7560" s="32" t="inlineStr">
        <is>
          <t>Pokemon Stats</t>
        </is>
      </c>
      <c r="C7560" s="32" t="inlineStr">
        <is>
          <t>Terrakion baseAttack</t>
        </is>
      </c>
      <c r="D7560" s="32" t="n">
        <v>129</v>
      </c>
      <c r="E7560" s="32" t="n">
        <v>151</v>
      </c>
      <c r="F7560" s="32" t="inlineStr">
        <is>
          <t>Differs from upstream baseline</t>
        </is>
      </c>
      <c r="G7560" s="32" t="inlineStr">
        <is>
          <t>species_info/gen_*_families.h</t>
        </is>
      </c>
    </row>
    <row r="7561">
      <c r="A7561" s="77" t="inlineStr">
        <is>
          <t>2026-10-05</t>
        </is>
      </c>
      <c r="B7561" s="77" t="inlineStr">
        <is>
          <t>Pokemon Stats</t>
        </is>
      </c>
      <c r="C7561" s="77" t="inlineStr">
        <is>
          <t>Terrakion baseSpAttack</t>
        </is>
      </c>
      <c r="D7561" s="77" t="n">
        <v>72</v>
      </c>
      <c r="E7561" s="77" t="n">
        <v>32</v>
      </c>
      <c r="F7561" s="77" t="inlineStr">
        <is>
          <t>Differs from upstream baseline</t>
        </is>
      </c>
      <c r="G7561" s="77" t="inlineStr">
        <is>
          <t>species_info/gen_*_families.h</t>
        </is>
      </c>
    </row>
    <row r="7562">
      <c r="A7562" s="32" t="inlineStr">
        <is>
          <t>2026-10-05</t>
        </is>
      </c>
      <c r="B7562" s="32" t="inlineStr">
        <is>
          <t>Pokemon Stats</t>
        </is>
      </c>
      <c r="C7562" s="32" t="inlineStr">
        <is>
          <t>Terrakion baseSpeed</t>
        </is>
      </c>
      <c r="D7562" s="32" t="n">
        <v>108</v>
      </c>
      <c r="E7562" s="32" t="n">
        <v>126</v>
      </c>
      <c r="F7562" s="32" t="inlineStr">
        <is>
          <t>Differs from upstream baseline</t>
        </is>
      </c>
      <c r="G7562" s="32" t="inlineStr">
        <is>
          <t>species_info/gen_*_families.h</t>
        </is>
      </c>
    </row>
    <row r="7563">
      <c r="A7563" s="77" t="inlineStr">
        <is>
          <t>2026-10-05</t>
        </is>
      </c>
      <c r="B7563" s="77" t="inlineStr">
        <is>
          <t>Pokemon Stats</t>
        </is>
      </c>
      <c r="C7563" s="77" t="inlineStr">
        <is>
          <t>Throh baseHP</t>
        </is>
      </c>
      <c r="D7563" s="77" t="n">
        <v>120</v>
      </c>
      <c r="E7563" s="77" t="n">
        <v>130</v>
      </c>
      <c r="F7563" s="77" t="inlineStr">
        <is>
          <t>Differs from upstream baseline</t>
        </is>
      </c>
      <c r="G7563" s="77" t="inlineStr">
        <is>
          <t>species_info/gen_*_families.h</t>
        </is>
      </c>
    </row>
    <row r="7564">
      <c r="A7564" s="32" t="inlineStr">
        <is>
          <t>2026-10-05</t>
        </is>
      </c>
      <c r="B7564" s="32" t="inlineStr">
        <is>
          <t>Pokemon Stats</t>
        </is>
      </c>
      <c r="C7564" s="32" t="inlineStr">
        <is>
          <t>Throh baseAttack</t>
        </is>
      </c>
      <c r="D7564" s="32" t="n">
        <v>100</v>
      </c>
      <c r="E7564" s="32" t="n">
        <v>104</v>
      </c>
      <c r="F7564" s="32" t="inlineStr">
        <is>
          <t>Differs from upstream baseline</t>
        </is>
      </c>
      <c r="G7564" s="32" t="inlineStr">
        <is>
          <t>species_info/gen_*_families.h</t>
        </is>
      </c>
    </row>
    <row r="7565">
      <c r="A7565" s="77" t="inlineStr">
        <is>
          <t>2026-10-05</t>
        </is>
      </c>
      <c r="B7565" s="77" t="inlineStr">
        <is>
          <t>Pokemon Stats</t>
        </is>
      </c>
      <c r="C7565" s="77" t="inlineStr">
        <is>
          <t>Throh baseSpDefense</t>
        </is>
      </c>
      <c r="D7565" s="77" t="n">
        <v>85</v>
      </c>
      <c r="E7565" s="77" t="n">
        <v>95</v>
      </c>
      <c r="F7565" s="77" t="inlineStr">
        <is>
          <t>Differs from upstream baseline</t>
        </is>
      </c>
      <c r="G7565" s="77" t="inlineStr">
        <is>
          <t>species_info/gen_*_families.h</t>
        </is>
      </c>
    </row>
    <row r="7566">
      <c r="A7566" s="32" t="inlineStr">
        <is>
          <t>2026-10-05</t>
        </is>
      </c>
      <c r="B7566" s="32" t="inlineStr">
        <is>
          <t>Pokemon Stats</t>
        </is>
      </c>
      <c r="C7566" s="32" t="inlineStr">
        <is>
          <t>Throh baseSpeed</t>
        </is>
      </c>
      <c r="D7566" s="32" t="n">
        <v>45</v>
      </c>
      <c r="E7566" s="32" t="n">
        <v>71</v>
      </c>
      <c r="F7566" s="32" t="inlineStr">
        <is>
          <t>Differs from upstream baseline</t>
        </is>
      </c>
      <c r="G7566" s="32" t="inlineStr">
        <is>
          <t>species_info/gen_*_families.h</t>
        </is>
      </c>
    </row>
    <row r="7567">
      <c r="A7567" s="77" t="inlineStr">
        <is>
          <t>2026-10-05</t>
        </is>
      </c>
      <c r="B7567" s="77" t="inlineStr">
        <is>
          <t>Abilities</t>
        </is>
      </c>
      <c r="C7567" s="77" t="inlineStr">
        <is>
          <t>Togekiss abilities</t>
        </is>
      </c>
      <c r="D7567" s="77" t="inlineStr">
        <is>
          <t>Hustle / Serene Grace / Super Luck</t>
        </is>
      </c>
      <c r="E7567" s="77" t="inlineStr">
        <is>
          <t>Serene Grace / Serene Grace / Super Luck</t>
        </is>
      </c>
      <c r="F7567" s="77" t="inlineStr">
        <is>
          <t>Differs from upstream baseline</t>
        </is>
      </c>
      <c r="G7567" s="77" t="inlineStr">
        <is>
          <t>species_info/gen_*_families.h</t>
        </is>
      </c>
    </row>
    <row r="7568">
      <c r="A7568" s="32" t="inlineStr">
        <is>
          <t>2026-10-05</t>
        </is>
      </c>
      <c r="B7568" s="32" t="inlineStr">
        <is>
          <t>Abilities</t>
        </is>
      </c>
      <c r="C7568" s="32" t="inlineStr">
        <is>
          <t>Togepi abilities</t>
        </is>
      </c>
      <c r="D7568" s="32" t="inlineStr">
        <is>
          <t>Hustle / Serene Grace / Super Luck</t>
        </is>
      </c>
      <c r="E7568" s="32" t="inlineStr">
        <is>
          <t>Serene Grace / Serene Grace / Super Luck</t>
        </is>
      </c>
      <c r="F7568" s="32" t="inlineStr">
        <is>
          <t>Differs from upstream baseline</t>
        </is>
      </c>
      <c r="G7568" s="32" t="inlineStr">
        <is>
          <t>species_info/gen_*_families.h</t>
        </is>
      </c>
    </row>
    <row r="7569">
      <c r="A7569" s="77" t="inlineStr">
        <is>
          <t>2026-10-05</t>
        </is>
      </c>
      <c r="B7569" s="77" t="inlineStr">
        <is>
          <t>Evolutions</t>
        </is>
      </c>
      <c r="C7569" s="77" t="inlineStr">
        <is>
          <t>Togepi evolution</t>
        </is>
      </c>
      <c r="D7569" s="77" t="inlineStr">
        <is>
          <t>Friendship -&gt; Togetic</t>
        </is>
      </c>
      <c r="E7569" s="77" t="inlineStr">
        <is>
          <t>Lv 15 -&gt; Togetic</t>
        </is>
      </c>
      <c r="F7569" s="77" t="inlineStr">
        <is>
          <t>Differs from upstream baseline</t>
        </is>
      </c>
      <c r="G7569" s="77" t="inlineStr">
        <is>
          <t>species_info/gen_*_families.h</t>
        </is>
      </c>
    </row>
    <row r="7570">
      <c r="A7570" s="32" t="inlineStr">
        <is>
          <t>2026-10-05</t>
        </is>
      </c>
      <c r="B7570" s="32" t="inlineStr">
        <is>
          <t>Abilities</t>
        </is>
      </c>
      <c r="C7570" s="32" t="inlineStr">
        <is>
          <t>Togetic abilities</t>
        </is>
      </c>
      <c r="D7570" s="32" t="inlineStr">
        <is>
          <t>Hustle / Serene Grace / Super Luck</t>
        </is>
      </c>
      <c r="E7570" s="32" t="inlineStr">
        <is>
          <t>Serene Grace / Serene Grace / Super Luck</t>
        </is>
      </c>
      <c r="F7570" s="32" t="inlineStr">
        <is>
          <t>Differs from upstream baseline</t>
        </is>
      </c>
      <c r="G7570" s="32" t="inlineStr">
        <is>
          <t>species_info/gen_*_families.h</t>
        </is>
      </c>
    </row>
    <row r="7571">
      <c r="A7571" s="77" t="inlineStr">
        <is>
          <t>2026-10-05</t>
        </is>
      </c>
      <c r="B7571" s="77" t="inlineStr">
        <is>
          <t>Pokemon Stats</t>
        </is>
      </c>
      <c r="C7571" s="77" t="inlineStr">
        <is>
          <t>Torkoal baseSpDefense</t>
        </is>
      </c>
      <c r="D7571" s="77" t="n">
        <v>70</v>
      </c>
      <c r="E7571" s="77" t="n">
        <v>105</v>
      </c>
      <c r="F7571" s="77" t="inlineStr">
        <is>
          <t>Differs from upstream baseline</t>
        </is>
      </c>
      <c r="G7571" s="77" t="inlineStr">
        <is>
          <t>species_info/gen_*_families.h</t>
        </is>
      </c>
    </row>
    <row r="7572">
      <c r="A7572" s="32" t="inlineStr">
        <is>
          <t>2026-10-05</t>
        </is>
      </c>
      <c r="B7572" s="32" t="inlineStr">
        <is>
          <t>Abilities</t>
        </is>
      </c>
      <c r="C7572" s="32" t="inlineStr">
        <is>
          <t>Torkoal abilities</t>
        </is>
      </c>
      <c r="D7572" s="32" t="inlineStr">
        <is>
          <t>White Smoke / Drought / Shell Armor</t>
        </is>
      </c>
      <c r="E7572" s="32" t="inlineStr">
        <is>
          <t>White Smoke / Shell Armor / Shell Armor</t>
        </is>
      </c>
      <c r="F7572" s="32" t="inlineStr">
        <is>
          <t>Differs from upstream baseline</t>
        </is>
      </c>
      <c r="G7572" s="32" t="inlineStr">
        <is>
          <t>species_info/gen_*_families.h</t>
        </is>
      </c>
    </row>
    <row r="7573">
      <c r="A7573" s="77" t="inlineStr">
        <is>
          <t>2026-10-05</t>
        </is>
      </c>
      <c r="B7573" s="77" t="inlineStr">
        <is>
          <t>Pokemon Stats</t>
        </is>
      </c>
      <c r="C7573" s="77" t="inlineStr">
        <is>
          <t>Torterra baseAttack</t>
        </is>
      </c>
      <c r="D7573" s="77" t="n">
        <v>109</v>
      </c>
      <c r="E7573" s="77" t="n">
        <v>111</v>
      </c>
      <c r="F7573" s="77" t="inlineStr">
        <is>
          <t>Differs from upstream baseline</t>
        </is>
      </c>
      <c r="G7573" s="77" t="inlineStr">
        <is>
          <t>species_info/gen_*_families.h</t>
        </is>
      </c>
    </row>
    <row r="7574">
      <c r="A7574" s="32" t="inlineStr">
        <is>
          <t>2026-10-05</t>
        </is>
      </c>
      <c r="B7574" s="32" t="inlineStr">
        <is>
          <t>Pokemon Stats</t>
        </is>
      </c>
      <c r="C7574" s="32" t="inlineStr">
        <is>
          <t>Torterra baseSpAttack</t>
        </is>
      </c>
      <c r="D7574" s="32" t="n">
        <v>75</v>
      </c>
      <c r="E7574" s="32" t="n">
        <v>63</v>
      </c>
      <c r="F7574" s="32" t="inlineStr">
        <is>
          <t>Differs from upstream baseline</t>
        </is>
      </c>
      <c r="G7574" s="32" t="inlineStr">
        <is>
          <t>species_info/gen_*_families.h</t>
        </is>
      </c>
    </row>
    <row r="7575">
      <c r="A7575" s="77" t="inlineStr">
        <is>
          <t>2026-10-05</t>
        </is>
      </c>
      <c r="B7575" s="77" t="inlineStr">
        <is>
          <t>Pokemon Stats</t>
        </is>
      </c>
      <c r="C7575" s="77" t="inlineStr">
        <is>
          <t>Torterra baseSpDefense</t>
        </is>
      </c>
      <c r="D7575" s="77" t="n">
        <v>85</v>
      </c>
      <c r="E7575" s="77" t="n">
        <v>105</v>
      </c>
      <c r="F7575" s="77" t="inlineStr">
        <is>
          <t>Differs from upstream baseline</t>
        </is>
      </c>
      <c r="G7575" s="77" t="inlineStr">
        <is>
          <t>species_info/gen_*_families.h</t>
        </is>
      </c>
    </row>
    <row r="7576">
      <c r="A7576" s="32" t="inlineStr">
        <is>
          <t>2026-10-05</t>
        </is>
      </c>
      <c r="B7576" s="32" t="inlineStr">
        <is>
          <t>Abilities</t>
        </is>
      </c>
      <c r="C7576" s="32" t="inlineStr">
        <is>
          <t>Torterra abilities</t>
        </is>
      </c>
      <c r="D7576" s="32" t="inlineStr">
        <is>
          <t>Overgrow / Shell Armor</t>
        </is>
      </c>
      <c r="E7576" s="32" t="inlineStr">
        <is>
          <t>Thick Fat / Shell Armor / Shell Armor</t>
        </is>
      </c>
      <c r="F7576" s="32" t="inlineStr">
        <is>
          <t>Differs from upstream baseline</t>
        </is>
      </c>
      <c r="G7576" s="32" t="inlineStr">
        <is>
          <t>species_info/gen_*_families.h</t>
        </is>
      </c>
    </row>
    <row r="7577">
      <c r="A7577" s="77" t="inlineStr">
        <is>
          <t>2026-10-05</t>
        </is>
      </c>
      <c r="B7577" s="77" t="inlineStr">
        <is>
          <t>Abilities</t>
        </is>
      </c>
      <c r="C7577" s="77" t="inlineStr">
        <is>
          <t>Totodile abilities</t>
        </is>
      </c>
      <c r="D7577" s="77" t="inlineStr">
        <is>
          <t>Torrent / Sheer Force</t>
        </is>
      </c>
      <c r="E7577" s="77" t="inlineStr">
        <is>
          <t>Torrent / Torrent / Sheer Force</t>
        </is>
      </c>
      <c r="F7577" s="77" t="inlineStr">
        <is>
          <t>Differs from upstream baseline</t>
        </is>
      </c>
      <c r="G7577" s="77" t="inlineStr">
        <is>
          <t>species_info/gen_*_families.h</t>
        </is>
      </c>
    </row>
    <row r="7578">
      <c r="A7578" s="32" t="inlineStr">
        <is>
          <t>2026-10-05</t>
        </is>
      </c>
      <c r="B7578" s="32" t="inlineStr">
        <is>
          <t>Abilities</t>
        </is>
      </c>
      <c r="C7578" s="32" t="inlineStr">
        <is>
          <t>Toxicroak abilities</t>
        </is>
      </c>
      <c r="D7578" s="32" t="inlineStr">
        <is>
          <t>Anticipation / Dry Skin / Poison Touch</t>
        </is>
      </c>
      <c r="E7578" s="32" t="inlineStr">
        <is>
          <t>Dry Skin / Dry Skin / Poison Touch</t>
        </is>
      </c>
      <c r="F7578" s="32" t="inlineStr">
        <is>
          <t>Differs from upstream baseline</t>
        </is>
      </c>
      <c r="G7578" s="32" t="inlineStr">
        <is>
          <t>species_info/gen_*_families.h</t>
        </is>
      </c>
    </row>
    <row r="7579">
      <c r="A7579" s="77" t="inlineStr">
        <is>
          <t>2026-10-05</t>
        </is>
      </c>
      <c r="B7579" s="77" t="inlineStr">
        <is>
          <t>Pokemon Stats</t>
        </is>
      </c>
      <c r="C7579" s="77" t="inlineStr">
        <is>
          <t>Tranquill baseHP</t>
        </is>
      </c>
      <c r="D7579" s="77" t="n">
        <v>62</v>
      </c>
      <c r="E7579" s="77" t="n">
        <v>63</v>
      </c>
      <c r="F7579" s="77" t="inlineStr">
        <is>
          <t>Differs from upstream baseline</t>
        </is>
      </c>
      <c r="G7579" s="77" t="inlineStr">
        <is>
          <t>species_info/gen_*_families.h</t>
        </is>
      </c>
    </row>
    <row r="7580">
      <c r="A7580" s="32" t="inlineStr">
        <is>
          <t>2026-10-05</t>
        </is>
      </c>
      <c r="B7580" s="32" t="inlineStr">
        <is>
          <t>Pokemon Stats</t>
        </is>
      </c>
      <c r="C7580" s="32" t="inlineStr">
        <is>
          <t>Tranquill baseAttack</t>
        </is>
      </c>
      <c r="D7580" s="32" t="n">
        <v>77</v>
      </c>
      <c r="E7580" s="32" t="n">
        <v>52</v>
      </c>
      <c r="F7580" s="32" t="inlineStr">
        <is>
          <t>Differs from upstream baseline</t>
        </is>
      </c>
      <c r="G7580" s="32" t="inlineStr">
        <is>
          <t>species_info/gen_*_families.h</t>
        </is>
      </c>
    </row>
    <row r="7581">
      <c r="A7581" s="77" t="inlineStr">
        <is>
          <t>2026-10-05</t>
        </is>
      </c>
      <c r="B7581" s="77" t="inlineStr">
        <is>
          <t>Pokemon Stats</t>
        </is>
      </c>
      <c r="C7581" s="77" t="inlineStr">
        <is>
          <t>Tranquill baseSpAttack</t>
        </is>
      </c>
      <c r="D7581" s="77" t="n">
        <v>50</v>
      </c>
      <c r="E7581" s="77" t="n">
        <v>77</v>
      </c>
      <c r="F7581" s="77" t="inlineStr">
        <is>
          <t>Differs from upstream baseline</t>
        </is>
      </c>
      <c r="G7581" s="77" t="inlineStr">
        <is>
          <t>species_info/gen_*_families.h</t>
        </is>
      </c>
    </row>
    <row r="7582">
      <c r="A7582" s="32" t="inlineStr">
        <is>
          <t>2026-10-05</t>
        </is>
      </c>
      <c r="B7582" s="32" t="inlineStr">
        <is>
          <t>Pokemon Stats</t>
        </is>
      </c>
      <c r="C7582" s="32" t="inlineStr">
        <is>
          <t>Tranquill baseSpDefense</t>
        </is>
      </c>
      <c r="D7582" s="32" t="n">
        <v>42</v>
      </c>
      <c r="E7582" s="32" t="n">
        <v>59</v>
      </c>
      <c r="F7582" s="32" t="inlineStr">
        <is>
          <t>Differs from upstream baseline</t>
        </is>
      </c>
      <c r="G7582" s="32" t="inlineStr">
        <is>
          <t>species_info/gen_*_families.h</t>
        </is>
      </c>
    </row>
    <row r="7583">
      <c r="A7583" s="77" t="inlineStr">
        <is>
          <t>2026-10-05</t>
        </is>
      </c>
      <c r="B7583" s="77" t="inlineStr">
        <is>
          <t>Abilities</t>
        </is>
      </c>
      <c r="C7583" s="77" t="inlineStr">
        <is>
          <t>Trapinch abilities</t>
        </is>
      </c>
      <c r="D7583" s="77" t="inlineStr">
        <is>
          <t>Hyper Cutter / Arena Trap / Sheer Force</t>
        </is>
      </c>
      <c r="E7583" s="77" t="inlineStr">
        <is>
          <t>Arena Trap / Arena Trap / Sheer Force</t>
        </is>
      </c>
      <c r="F7583" s="77" t="inlineStr">
        <is>
          <t>Differs from upstream baseline</t>
        </is>
      </c>
      <c r="G7583" s="77" t="inlineStr">
        <is>
          <t>species_info/gen_*_families.h</t>
        </is>
      </c>
    </row>
    <row r="7584">
      <c r="A7584" s="32" t="inlineStr">
        <is>
          <t>2026-10-05</t>
        </is>
      </c>
      <c r="B7584" s="32" t="inlineStr">
        <is>
          <t>Pokemon Stats</t>
        </is>
      </c>
      <c r="C7584" s="32" t="inlineStr">
        <is>
          <t>Trevenant baseHP</t>
        </is>
      </c>
      <c r="D7584" s="32" t="n">
        <v>85</v>
      </c>
      <c r="E7584" s="32" t="n">
        <v>95</v>
      </c>
      <c r="F7584" s="32" t="inlineStr">
        <is>
          <t>Differs from upstream baseline</t>
        </is>
      </c>
      <c r="G7584" s="32" t="inlineStr">
        <is>
          <t>species_info/gen_*_families.h</t>
        </is>
      </c>
    </row>
    <row r="7585">
      <c r="A7585" s="77" t="inlineStr">
        <is>
          <t>2026-10-05</t>
        </is>
      </c>
      <c r="B7585" s="77" t="inlineStr">
        <is>
          <t>Pokemon Stats</t>
        </is>
      </c>
      <c r="C7585" s="77" t="inlineStr">
        <is>
          <t>Trevenant baseAttack</t>
        </is>
      </c>
      <c r="D7585" s="77" t="n">
        <v>110</v>
      </c>
      <c r="E7585" s="77" t="n">
        <v>139</v>
      </c>
      <c r="F7585" s="77" t="inlineStr">
        <is>
          <t>Differs from upstream baseline</t>
        </is>
      </c>
      <c r="G7585" s="77" t="inlineStr">
        <is>
          <t>species_info/gen_*_families.h</t>
        </is>
      </c>
    </row>
    <row r="7586">
      <c r="A7586" s="32" t="inlineStr">
        <is>
          <t>2026-10-05</t>
        </is>
      </c>
      <c r="B7586" s="32" t="inlineStr">
        <is>
          <t>Pokemon Stats</t>
        </is>
      </c>
      <c r="C7586" s="32" t="inlineStr">
        <is>
          <t>Trevenant baseSpAttack</t>
        </is>
      </c>
      <c r="D7586" s="32" t="n">
        <v>65</v>
      </c>
      <c r="E7586" s="32" t="n">
        <v>30</v>
      </c>
      <c r="F7586" s="32" t="inlineStr">
        <is>
          <t>Differs from upstream baseline</t>
        </is>
      </c>
      <c r="G7586" s="32" t="inlineStr">
        <is>
          <t>species_info/gen_*_families.h</t>
        </is>
      </c>
    </row>
    <row r="7587">
      <c r="A7587" s="77" t="inlineStr">
        <is>
          <t>2026-10-05</t>
        </is>
      </c>
      <c r="B7587" s="77" t="inlineStr">
        <is>
          <t>Pokemon Stats</t>
        </is>
      </c>
      <c r="C7587" s="77" t="inlineStr">
        <is>
          <t>Trevenant baseSpeed</t>
        </is>
      </c>
      <c r="D7587" s="77" t="n">
        <v>56</v>
      </c>
      <c r="E7587" s="77" t="n">
        <v>72</v>
      </c>
      <c r="F7587" s="77" t="inlineStr">
        <is>
          <t>Differs from upstream baseline</t>
        </is>
      </c>
      <c r="G7587" s="77" t="inlineStr">
        <is>
          <t>species_info/gen_*_families.h</t>
        </is>
      </c>
    </row>
    <row r="7588">
      <c r="A7588" s="32" t="inlineStr">
        <is>
          <t>2026-10-05</t>
        </is>
      </c>
      <c r="B7588" s="32" t="inlineStr">
        <is>
          <t>Pokemon Stats</t>
        </is>
      </c>
      <c r="C7588" s="32" t="inlineStr">
        <is>
          <t>Tropius baseHP</t>
        </is>
      </c>
      <c r="D7588" s="32" t="n">
        <v>99</v>
      </c>
      <c r="E7588" s="32" t="n">
        <v>105</v>
      </c>
      <c r="F7588" s="32" t="inlineStr">
        <is>
          <t>Differs from upstream baseline</t>
        </is>
      </c>
      <c r="G7588" s="32" t="inlineStr">
        <is>
          <t>species_info/gen_*_families.h</t>
        </is>
      </c>
    </row>
    <row r="7589">
      <c r="A7589" s="77" t="inlineStr">
        <is>
          <t>2026-10-05</t>
        </is>
      </c>
      <c r="B7589" s="77" t="inlineStr">
        <is>
          <t>Pokemon Stats</t>
        </is>
      </c>
      <c r="C7589" s="77" t="inlineStr">
        <is>
          <t>Tropius baseAttack</t>
        </is>
      </c>
      <c r="D7589" s="77" t="n">
        <v>68</v>
      </c>
      <c r="E7589" s="77" t="n">
        <v>92</v>
      </c>
      <c r="F7589" s="77" t="inlineStr">
        <is>
          <t>Differs from upstream baseline</t>
        </is>
      </c>
      <c r="G7589" s="77" t="inlineStr">
        <is>
          <t>species_info/gen_*_families.h</t>
        </is>
      </c>
    </row>
    <row r="7590">
      <c r="A7590" s="32" t="inlineStr">
        <is>
          <t>2026-10-05</t>
        </is>
      </c>
      <c r="B7590" s="32" t="inlineStr">
        <is>
          <t>Pokemon Stats</t>
        </is>
      </c>
      <c r="C7590" s="32" t="inlineStr">
        <is>
          <t>Tropius baseDefense</t>
        </is>
      </c>
      <c r="D7590" s="32" t="n">
        <v>83</v>
      </c>
      <c r="E7590" s="32" t="n">
        <v>105</v>
      </c>
      <c r="F7590" s="32" t="inlineStr">
        <is>
          <t>Differs from upstream baseline</t>
        </is>
      </c>
      <c r="G7590" s="32" t="inlineStr">
        <is>
          <t>species_info/gen_*_families.h</t>
        </is>
      </c>
    </row>
    <row r="7591">
      <c r="A7591" s="77" t="inlineStr">
        <is>
          <t>2026-10-05</t>
        </is>
      </c>
      <c r="B7591" s="77" t="inlineStr">
        <is>
          <t>Pokemon Stats</t>
        </is>
      </c>
      <c r="C7591" s="77" t="inlineStr">
        <is>
          <t>Tropius baseSpAttack</t>
        </is>
      </c>
      <c r="D7591" s="77" t="n">
        <v>72</v>
      </c>
      <c r="E7591" s="77" t="n">
        <v>92</v>
      </c>
      <c r="F7591" s="77" t="inlineStr">
        <is>
          <t>Differs from upstream baseline</t>
        </is>
      </c>
      <c r="G7591" s="77" t="inlineStr">
        <is>
          <t>species_info/gen_*_families.h</t>
        </is>
      </c>
    </row>
    <row r="7592">
      <c r="A7592" s="32" t="inlineStr">
        <is>
          <t>2026-10-05</t>
        </is>
      </c>
      <c r="B7592" s="32" t="inlineStr">
        <is>
          <t>Pokemon Stats</t>
        </is>
      </c>
      <c r="C7592" s="32" t="inlineStr">
        <is>
          <t>Tropius baseSpDefense</t>
        </is>
      </c>
      <c r="D7592" s="32" t="n">
        <v>87</v>
      </c>
      <c r="E7592" s="32" t="n">
        <v>105</v>
      </c>
      <c r="F7592" s="32" t="inlineStr">
        <is>
          <t>Differs from upstream baseline</t>
        </is>
      </c>
      <c r="G7592" s="32" t="inlineStr">
        <is>
          <t>species_info/gen_*_families.h</t>
        </is>
      </c>
    </row>
    <row r="7593">
      <c r="A7593" s="77" t="inlineStr">
        <is>
          <t>2026-10-05</t>
        </is>
      </c>
      <c r="B7593" s="77" t="inlineStr">
        <is>
          <t>Abilities</t>
        </is>
      </c>
      <c r="C7593" s="77" t="inlineStr">
        <is>
          <t>Tropius abilities</t>
        </is>
      </c>
      <c r="D7593" s="77" t="inlineStr">
        <is>
          <t>Chlorophyll / Solar Power / Harvest</t>
        </is>
      </c>
      <c r="E7593" s="77" t="inlineStr">
        <is>
          <t>Chlorophyll / Overgrow / Harvest</t>
        </is>
      </c>
      <c r="F7593" s="77" t="inlineStr">
        <is>
          <t>Differs from upstream baseline</t>
        </is>
      </c>
      <c r="G7593" s="77" t="inlineStr">
        <is>
          <t>species_info/gen_*_families.h</t>
        </is>
      </c>
    </row>
    <row r="7594">
      <c r="A7594" s="32" t="inlineStr">
        <is>
          <t>2026-10-05</t>
        </is>
      </c>
      <c r="B7594" s="32" t="inlineStr">
        <is>
          <t>Abilities</t>
        </is>
      </c>
      <c r="C7594" s="32" t="inlineStr">
        <is>
          <t>Turtwig abilities</t>
        </is>
      </c>
      <c r="D7594" s="32" t="inlineStr">
        <is>
          <t>Overgrow / Shell Armor</t>
        </is>
      </c>
      <c r="E7594" s="32" t="inlineStr">
        <is>
          <t>Overgrow / Shell Armor / Shell Armor</t>
        </is>
      </c>
      <c r="F7594" s="32" t="inlineStr">
        <is>
          <t>Differs from upstream baseline</t>
        </is>
      </c>
      <c r="G7594" s="32" t="inlineStr">
        <is>
          <t>species_info/gen_*_families.h</t>
        </is>
      </c>
    </row>
    <row r="7595">
      <c r="A7595" s="77" t="inlineStr">
        <is>
          <t>2026-10-05</t>
        </is>
      </c>
      <c r="B7595" s="77" t="inlineStr">
        <is>
          <t>Pokemon Stats</t>
        </is>
      </c>
      <c r="C7595" s="77" t="inlineStr">
        <is>
          <t>Typhlosion baseSpAttack</t>
        </is>
      </c>
      <c r="D7595" s="77" t="n">
        <v>109</v>
      </c>
      <c r="E7595" s="77" t="n">
        <v>110</v>
      </c>
      <c r="F7595" s="77" t="inlineStr">
        <is>
          <t>Differs from upstream baseline</t>
        </is>
      </c>
      <c r="G7595" s="77" t="inlineStr">
        <is>
          <t>species_info/gen_*_families.h</t>
        </is>
      </c>
    </row>
    <row r="7596">
      <c r="A7596" s="32" t="inlineStr">
        <is>
          <t>2026-10-05</t>
        </is>
      </c>
      <c r="B7596" s="32" t="inlineStr">
        <is>
          <t>Pokemon Stats</t>
        </is>
      </c>
      <c r="C7596" s="32" t="inlineStr">
        <is>
          <t>Tyranitar baseSpAttack</t>
        </is>
      </c>
      <c r="D7596" s="32" t="n">
        <v>95</v>
      </c>
      <c r="E7596" s="32" t="n">
        <v>100</v>
      </c>
      <c r="F7596" s="32" t="inlineStr">
        <is>
          <t>Differs from upstream baseline</t>
        </is>
      </c>
      <c r="G7596" s="32" t="inlineStr">
        <is>
          <t>species_info/gen_*_families.h</t>
        </is>
      </c>
    </row>
    <row r="7597">
      <c r="A7597" s="77" t="inlineStr">
        <is>
          <t>2026-10-05</t>
        </is>
      </c>
      <c r="B7597" s="77" t="inlineStr">
        <is>
          <t>Abilities</t>
        </is>
      </c>
      <c r="C7597" s="77" t="inlineStr">
        <is>
          <t>Tyranitar abilities</t>
        </is>
      </c>
      <c r="D7597" s="77" t="inlineStr">
        <is>
          <t>Sand Stream / Unnerve</t>
        </is>
      </c>
      <c r="E7597" s="77" t="inlineStr">
        <is>
          <t>Solid Rock / Battle Armor / Unnerve</t>
        </is>
      </c>
      <c r="F7597" s="77" t="inlineStr">
        <is>
          <t>Differs from upstream baseline</t>
        </is>
      </c>
      <c r="G7597" s="77" t="inlineStr">
        <is>
          <t>species_info/gen_*_families.h</t>
        </is>
      </c>
    </row>
    <row r="7598">
      <c r="A7598" s="32" t="inlineStr">
        <is>
          <t>2026-10-05</t>
        </is>
      </c>
      <c r="B7598" s="32" t="inlineStr">
        <is>
          <t>Abilities</t>
        </is>
      </c>
      <c r="C7598" s="32" t="inlineStr">
        <is>
          <t>Tyranitar abilities</t>
        </is>
      </c>
      <c r="D7598" s="32" t="inlineStr">
        <is>
          <t>Sand Stream / Sand Stream / Sand Stream</t>
        </is>
      </c>
      <c r="E7598" s="32" t="inlineStr">
        <is>
          <t>Thick Fat / Thick Fat / Thick Fat</t>
        </is>
      </c>
      <c r="F7598" s="32" t="inlineStr">
        <is>
          <t>Differs from upstream baseline</t>
        </is>
      </c>
      <c r="G7598" s="32" t="inlineStr">
        <is>
          <t>species_info/gen_*_families.h</t>
        </is>
      </c>
    </row>
    <row r="7599">
      <c r="A7599" s="77" t="inlineStr">
        <is>
          <t>2026-10-05</t>
        </is>
      </c>
      <c r="B7599" s="77" t="inlineStr">
        <is>
          <t>Pokemon Stats</t>
        </is>
      </c>
      <c r="C7599" s="77" t="inlineStr">
        <is>
          <t>Tyrantrum baseAttack</t>
        </is>
      </c>
      <c r="D7599" s="77" t="n">
        <v>121</v>
      </c>
      <c r="E7599" s="77" t="n">
        <v>142</v>
      </c>
      <c r="F7599" s="77" t="inlineStr">
        <is>
          <t>Differs from upstream baseline</t>
        </is>
      </c>
      <c r="G7599" s="77" t="inlineStr">
        <is>
          <t>species_info/gen_*_families.h</t>
        </is>
      </c>
    </row>
    <row r="7600">
      <c r="A7600" s="32" t="inlineStr">
        <is>
          <t>2026-10-05</t>
        </is>
      </c>
      <c r="B7600" s="32" t="inlineStr">
        <is>
          <t>Pokemon Stats</t>
        </is>
      </c>
      <c r="C7600" s="32" t="inlineStr">
        <is>
          <t>Tyrantrum baseSpAttack</t>
        </is>
      </c>
      <c r="D7600" s="32" t="n">
        <v>69</v>
      </c>
      <c r="E7600" s="32" t="n">
        <v>30</v>
      </c>
      <c r="F7600" s="32" t="inlineStr">
        <is>
          <t>Differs from upstream baseline</t>
        </is>
      </c>
      <c r="G7600" s="32" t="inlineStr">
        <is>
          <t>species_info/gen_*_families.h</t>
        </is>
      </c>
    </row>
    <row r="7601">
      <c r="A7601" s="77" t="inlineStr">
        <is>
          <t>2026-10-05</t>
        </is>
      </c>
      <c r="B7601" s="77" t="inlineStr">
        <is>
          <t>Pokemon Stats</t>
        </is>
      </c>
      <c r="C7601" s="77" t="inlineStr">
        <is>
          <t>Tyrantrum baseSpeed</t>
        </is>
      </c>
      <c r="D7601" s="77" t="n">
        <v>71</v>
      </c>
      <c r="E7601" s="77" t="n">
        <v>99</v>
      </c>
      <c r="F7601" s="77" t="inlineStr">
        <is>
          <t>Differs from upstream baseline</t>
        </is>
      </c>
      <c r="G7601" s="77" t="inlineStr">
        <is>
          <t>species_info/gen_*_families.h</t>
        </is>
      </c>
    </row>
    <row r="7602">
      <c r="A7602" s="32" t="inlineStr">
        <is>
          <t>2026-10-05</t>
        </is>
      </c>
      <c r="B7602" s="32" t="inlineStr">
        <is>
          <t>Abilities</t>
        </is>
      </c>
      <c r="C7602" s="32" t="inlineStr">
        <is>
          <t>Tyrantrum abilities</t>
        </is>
      </c>
      <c r="D7602" s="32" t="inlineStr">
        <is>
          <t>Strong Jaw / Rock Head</t>
        </is>
      </c>
      <c r="E7602" s="32" t="inlineStr">
        <is>
          <t>Strong Jaw / Rock Head / Intimidate</t>
        </is>
      </c>
      <c r="F7602" s="32" t="inlineStr">
        <is>
          <t>Differs from upstream baseline</t>
        </is>
      </c>
      <c r="G7602" s="32" t="inlineStr">
        <is>
          <t>species_info/gen_*_families.h</t>
        </is>
      </c>
    </row>
    <row r="7603">
      <c r="A7603" s="77" t="inlineStr">
        <is>
          <t>2026-10-05</t>
        </is>
      </c>
      <c r="B7603" s="77" t="inlineStr">
        <is>
          <t>Abilities</t>
        </is>
      </c>
      <c r="C7603" s="77" t="inlineStr">
        <is>
          <t>Tyrogue abilities</t>
        </is>
      </c>
      <c r="D7603" s="77" t="inlineStr">
        <is>
          <t>Guts / Steadfast / Vital Spirit</t>
        </is>
      </c>
      <c r="E7603" s="77" t="inlineStr">
        <is>
          <t>Scrappy / Scrappy / Vital Spirit</t>
        </is>
      </c>
      <c r="F7603" s="77" t="inlineStr">
        <is>
          <t>Differs from upstream baseline</t>
        </is>
      </c>
      <c r="G7603" s="77" t="inlineStr">
        <is>
          <t>species_info/gen_*_families.h</t>
        </is>
      </c>
    </row>
    <row r="7604">
      <c r="A7604" s="32" t="inlineStr">
        <is>
          <t>2026-10-05</t>
        </is>
      </c>
      <c r="B7604" s="32" t="inlineStr">
        <is>
          <t>Pokemon Stats</t>
        </is>
      </c>
      <c r="C7604" s="32" t="inlineStr">
        <is>
          <t>Tyrunt baseAttack</t>
        </is>
      </c>
      <c r="D7604" s="32" t="n">
        <v>89</v>
      </c>
      <c r="E7604" s="32" t="n">
        <v>97</v>
      </c>
      <c r="F7604" s="32" t="inlineStr">
        <is>
          <t>Differs from upstream baseline</t>
        </is>
      </c>
      <c r="G7604" s="32" t="inlineStr">
        <is>
          <t>species_info/gen_*_families.h</t>
        </is>
      </c>
    </row>
    <row r="7605">
      <c r="A7605" s="77" t="inlineStr">
        <is>
          <t>2026-10-05</t>
        </is>
      </c>
      <c r="B7605" s="77" t="inlineStr">
        <is>
          <t>Pokemon Stats</t>
        </is>
      </c>
      <c r="C7605" s="77" t="inlineStr">
        <is>
          <t>Tyrunt baseSpAttack</t>
        </is>
      </c>
      <c r="D7605" s="77" t="n">
        <v>45</v>
      </c>
      <c r="E7605" s="77" t="n">
        <v>30</v>
      </c>
      <c r="F7605" s="77" t="inlineStr">
        <is>
          <t>Differs from upstream baseline</t>
        </is>
      </c>
      <c r="G7605" s="77" t="inlineStr">
        <is>
          <t>species_info/gen_*_families.h</t>
        </is>
      </c>
    </row>
    <row r="7606">
      <c r="A7606" s="32" t="inlineStr">
        <is>
          <t>2026-10-05</t>
        </is>
      </c>
      <c r="B7606" s="32" t="inlineStr">
        <is>
          <t>Pokemon Stats</t>
        </is>
      </c>
      <c r="C7606" s="32" t="inlineStr">
        <is>
          <t>Tyrunt baseSpeed</t>
        </is>
      </c>
      <c r="D7606" s="32" t="n">
        <v>48</v>
      </c>
      <c r="E7606" s="32" t="n">
        <v>55</v>
      </c>
      <c r="F7606" s="32" t="inlineStr">
        <is>
          <t>Differs from upstream baseline</t>
        </is>
      </c>
      <c r="G7606" s="32" t="inlineStr">
        <is>
          <t>species_info/gen_*_families.h</t>
        </is>
      </c>
    </row>
    <row r="7607">
      <c r="A7607" s="77" t="inlineStr">
        <is>
          <t>2026-10-05</t>
        </is>
      </c>
      <c r="B7607" s="77" t="inlineStr">
        <is>
          <t>Pokemon Stats</t>
        </is>
      </c>
      <c r="C7607" s="77" t="inlineStr">
        <is>
          <t>Unfezant baseHP</t>
        </is>
      </c>
      <c r="D7607" s="77" t="n">
        <v>80</v>
      </c>
      <c r="E7607" s="77" t="n">
        <v>82</v>
      </c>
      <c r="F7607" s="77" t="inlineStr">
        <is>
          <t>Differs from upstream baseline</t>
        </is>
      </c>
      <c r="G7607" s="77" t="inlineStr">
        <is>
          <t>species_info/gen_*_families.h</t>
        </is>
      </c>
    </row>
    <row r="7608">
      <c r="A7608" s="32" t="inlineStr">
        <is>
          <t>2026-10-05</t>
        </is>
      </c>
      <c r="B7608" s="32" t="inlineStr">
        <is>
          <t>Pokemon Stats</t>
        </is>
      </c>
      <c r="C7608" s="32" t="inlineStr">
        <is>
          <t>Unfezant baseAttack</t>
        </is>
      </c>
      <c r="D7608" s="32" t="n">
        <v>115</v>
      </c>
      <c r="E7608" s="32" t="n">
        <v>46</v>
      </c>
      <c r="F7608" s="32" t="inlineStr">
        <is>
          <t>Differs from upstream baseline</t>
        </is>
      </c>
      <c r="G7608" s="32" t="inlineStr">
        <is>
          <t>species_info/gen_*_families.h</t>
        </is>
      </c>
    </row>
    <row r="7609">
      <c r="A7609" s="77" t="inlineStr">
        <is>
          <t>2026-10-05</t>
        </is>
      </c>
      <c r="B7609" s="77" t="inlineStr">
        <is>
          <t>Pokemon Stats</t>
        </is>
      </c>
      <c r="C7609" s="77" t="inlineStr">
        <is>
          <t>Unfezant baseSpAttack</t>
        </is>
      </c>
      <c r="D7609" s="77" t="n">
        <v>65</v>
      </c>
      <c r="E7609" s="77" t="n">
        <v>127</v>
      </c>
      <c r="F7609" s="77" t="inlineStr">
        <is>
          <t>Differs from upstream baseline</t>
        </is>
      </c>
      <c r="G7609" s="77" t="inlineStr">
        <is>
          <t>species_info/gen_*_families.h</t>
        </is>
      </c>
    </row>
    <row r="7610">
      <c r="A7610" s="32" t="inlineStr">
        <is>
          <t>2026-10-05</t>
        </is>
      </c>
      <c r="B7610" s="32" t="inlineStr">
        <is>
          <t>Pokemon Stats</t>
        </is>
      </c>
      <c r="C7610" s="32" t="inlineStr">
        <is>
          <t>Unfezant baseSpDefense</t>
        </is>
      </c>
      <c r="D7610" s="32" t="n">
        <v>55</v>
      </c>
      <c r="E7610" s="32" t="n">
        <v>77</v>
      </c>
      <c r="F7610" s="32" t="inlineStr">
        <is>
          <t>Differs from upstream baseline</t>
        </is>
      </c>
      <c r="G7610" s="32" t="inlineStr">
        <is>
          <t>species_info/gen_*_families.h</t>
        </is>
      </c>
    </row>
    <row r="7611">
      <c r="A7611" s="77" t="inlineStr">
        <is>
          <t>2026-10-05</t>
        </is>
      </c>
      <c r="B7611" s="77" t="inlineStr">
        <is>
          <t>Pokemon Stats</t>
        </is>
      </c>
      <c r="C7611" s="77" t="inlineStr">
        <is>
          <t>Unfezant baseSpeed</t>
        </is>
      </c>
      <c r="D7611" s="77" t="n">
        <v>93</v>
      </c>
      <c r="E7611" s="77" t="n">
        <v>121</v>
      </c>
      <c r="F7611" s="77" t="inlineStr">
        <is>
          <t>Differs from upstream baseline</t>
        </is>
      </c>
      <c r="G7611" s="77" t="inlineStr">
        <is>
          <t>species_info/gen_*_families.h</t>
        </is>
      </c>
    </row>
    <row r="7612">
      <c r="A7612" s="32" t="inlineStr">
        <is>
          <t>2026-10-05</t>
        </is>
      </c>
      <c r="B7612" s="32" t="inlineStr">
        <is>
          <t>Abilities</t>
        </is>
      </c>
      <c r="C7612" s="32" t="inlineStr">
        <is>
          <t>Unfezant abilities</t>
        </is>
      </c>
      <c r="D7612" s="32" t="inlineStr">
        <is>
          <t>Big Pecks / Super Luck / Rivalry</t>
        </is>
      </c>
      <c r="E7612" s="32" t="inlineStr">
        <is>
          <t>Super Luck / Big Pecks / Sniper</t>
        </is>
      </c>
      <c r="F7612" s="32" t="inlineStr">
        <is>
          <t>Differs from upstream baseline</t>
        </is>
      </c>
      <c r="G7612" s="32" t="inlineStr">
        <is>
          <t>species_info/gen_*_families.h</t>
        </is>
      </c>
    </row>
    <row r="7613">
      <c r="A7613" s="77" t="inlineStr">
        <is>
          <t>2026-10-05</t>
        </is>
      </c>
      <c r="B7613" s="77" t="inlineStr">
        <is>
          <t>Pokemon Stats</t>
        </is>
      </c>
      <c r="C7613" s="77" t="inlineStr">
        <is>
          <t>Ursaluna baseAttack</t>
        </is>
      </c>
      <c r="D7613" s="77" t="n">
        <v>140</v>
      </c>
      <c r="E7613" s="77" t="n">
        <v>148</v>
      </c>
      <c r="F7613" s="77" t="inlineStr">
        <is>
          <t>Differs from upstream baseline</t>
        </is>
      </c>
      <c r="G7613" s="77" t="inlineStr">
        <is>
          <t>species_info/gen_*_families.h</t>
        </is>
      </c>
    </row>
    <row r="7614">
      <c r="A7614" s="32" t="inlineStr">
        <is>
          <t>2026-10-05</t>
        </is>
      </c>
      <c r="B7614" s="32" t="inlineStr">
        <is>
          <t>Pokemon Stats</t>
        </is>
      </c>
      <c r="C7614" s="32" t="inlineStr">
        <is>
          <t>Ursaluna baseSpAttack</t>
        </is>
      </c>
      <c r="D7614" s="32" t="n">
        <v>45</v>
      </c>
      <c r="E7614" s="32" t="n">
        <v>30</v>
      </c>
      <c r="F7614" s="32" t="inlineStr">
        <is>
          <t>Differs from upstream baseline</t>
        </is>
      </c>
      <c r="G7614" s="32" t="inlineStr">
        <is>
          <t>species_info/gen_*_families.h</t>
        </is>
      </c>
    </row>
    <row r="7615">
      <c r="A7615" s="77" t="inlineStr">
        <is>
          <t>2026-10-05</t>
        </is>
      </c>
      <c r="B7615" s="77" t="inlineStr">
        <is>
          <t>Pokemon Stats</t>
        </is>
      </c>
      <c r="C7615" s="77" t="inlineStr">
        <is>
          <t>Ursaluna baseSpeed</t>
        </is>
      </c>
      <c r="D7615" s="77" t="n">
        <v>50</v>
      </c>
      <c r="E7615" s="77" t="n">
        <v>57</v>
      </c>
      <c r="F7615" s="77" t="inlineStr">
        <is>
          <t>Differs from upstream baseline</t>
        </is>
      </c>
      <c r="G7615" s="77" t="inlineStr">
        <is>
          <t>species_info/gen_*_families.h</t>
        </is>
      </c>
    </row>
    <row r="7616">
      <c r="A7616" s="32" t="inlineStr">
        <is>
          <t>2026-10-05</t>
        </is>
      </c>
      <c r="B7616" s="32" t="inlineStr">
        <is>
          <t>Pokemon Stats</t>
        </is>
      </c>
      <c r="C7616" s="32" t="inlineStr">
        <is>
          <t>Ursaluna baseAttack</t>
        </is>
      </c>
      <c r="D7616" s="32" t="n">
        <v>70</v>
      </c>
      <c r="E7616" s="32" t="n">
        <v>30</v>
      </c>
      <c r="F7616" s="32" t="inlineStr">
        <is>
          <t>Differs from upstream baseline</t>
        </is>
      </c>
      <c r="G7616" s="32" t="inlineStr">
        <is>
          <t>species_info/gen_*_families.h</t>
        </is>
      </c>
    </row>
    <row r="7617">
      <c r="A7617" s="77" t="inlineStr">
        <is>
          <t>2026-10-05</t>
        </is>
      </c>
      <c r="B7617" s="77" t="inlineStr">
        <is>
          <t>Pokemon Stats</t>
        </is>
      </c>
      <c r="C7617" s="77" t="inlineStr">
        <is>
          <t>Ursaluna baseSpAttack</t>
        </is>
      </c>
      <c r="D7617" s="77" t="n">
        <v>135</v>
      </c>
      <c r="E7617" s="77" t="n">
        <v>157</v>
      </c>
      <c r="F7617" s="77" t="inlineStr">
        <is>
          <t>Differs from upstream baseline</t>
        </is>
      </c>
      <c r="G7617" s="77" t="inlineStr">
        <is>
          <t>species_info/gen_*_families.h</t>
        </is>
      </c>
    </row>
    <row r="7618">
      <c r="A7618" s="32" t="inlineStr">
        <is>
          <t>2026-10-05</t>
        </is>
      </c>
      <c r="B7618" s="32" t="inlineStr">
        <is>
          <t>Pokemon Stats</t>
        </is>
      </c>
      <c r="C7618" s="32" t="inlineStr">
        <is>
          <t>Ursaluna baseSpeed</t>
        </is>
      </c>
      <c r="D7618" s="32" t="n">
        <v>52</v>
      </c>
      <c r="E7618" s="32" t="n">
        <v>70</v>
      </c>
      <c r="F7618" s="32" t="inlineStr">
        <is>
          <t>Differs from upstream baseline</t>
        </is>
      </c>
      <c r="G7618" s="32" t="inlineStr">
        <is>
          <t>species_info/gen_*_families.h</t>
        </is>
      </c>
    </row>
    <row r="7619">
      <c r="A7619" s="77" t="inlineStr">
        <is>
          <t>2026-10-05</t>
        </is>
      </c>
      <c r="B7619" s="77" t="inlineStr">
        <is>
          <t>Pokemon Stats</t>
        </is>
      </c>
      <c r="C7619" s="77" t="inlineStr">
        <is>
          <t>Ursaring baseHP</t>
        </is>
      </c>
      <c r="D7619" s="77" t="n">
        <v>90</v>
      </c>
      <c r="E7619" s="77" t="n">
        <v>100</v>
      </c>
      <c r="F7619" s="77" t="inlineStr">
        <is>
          <t>Differs from upstream baseline</t>
        </is>
      </c>
      <c r="G7619" s="77" t="inlineStr">
        <is>
          <t>species_info/gen_*_families.h</t>
        </is>
      </c>
    </row>
    <row r="7620">
      <c r="A7620" s="32" t="inlineStr">
        <is>
          <t>2026-10-05</t>
        </is>
      </c>
      <c r="B7620" s="32" t="inlineStr">
        <is>
          <t>Pokemon Stats</t>
        </is>
      </c>
      <c r="C7620" s="32" t="inlineStr">
        <is>
          <t>Ursaring baseAttack</t>
        </is>
      </c>
      <c r="D7620" s="32" t="n">
        <v>130</v>
      </c>
      <c r="E7620" s="32" t="n">
        <v>140</v>
      </c>
      <c r="F7620" s="32" t="inlineStr">
        <is>
          <t>Differs from upstream baseline</t>
        </is>
      </c>
      <c r="G7620" s="32" t="inlineStr">
        <is>
          <t>species_info/gen_*_families.h</t>
        </is>
      </c>
    </row>
    <row r="7621">
      <c r="A7621" s="77" t="inlineStr">
        <is>
          <t>2026-10-05</t>
        </is>
      </c>
      <c r="B7621" s="77" t="inlineStr">
        <is>
          <t>Pokemon Stats</t>
        </is>
      </c>
      <c r="C7621" s="77" t="inlineStr">
        <is>
          <t>Ursaring baseDefense</t>
        </is>
      </c>
      <c r="D7621" s="77" t="n">
        <v>75</v>
      </c>
      <c r="E7621" s="77" t="n">
        <v>105</v>
      </c>
      <c r="F7621" s="77" t="inlineStr">
        <is>
          <t>Differs from upstream baseline</t>
        </is>
      </c>
      <c r="G7621" s="77" t="inlineStr">
        <is>
          <t>species_info/gen_*_families.h</t>
        </is>
      </c>
    </row>
    <row r="7622">
      <c r="A7622" s="32" t="inlineStr">
        <is>
          <t>2026-10-05</t>
        </is>
      </c>
      <c r="B7622" s="32" t="inlineStr">
        <is>
          <t>Pokemon Stats</t>
        </is>
      </c>
      <c r="C7622" s="32" t="inlineStr">
        <is>
          <t>Ursaring baseSpAttack</t>
        </is>
      </c>
      <c r="D7622" s="32" t="n">
        <v>75</v>
      </c>
      <c r="E7622" s="32" t="n">
        <v>55</v>
      </c>
      <c r="F7622" s="32" t="inlineStr">
        <is>
          <t>Differs from upstream baseline</t>
        </is>
      </c>
      <c r="G7622" s="32" t="inlineStr">
        <is>
          <t>species_info/gen_*_families.h</t>
        </is>
      </c>
    </row>
    <row r="7623">
      <c r="A7623" s="77" t="inlineStr">
        <is>
          <t>2026-10-05</t>
        </is>
      </c>
      <c r="B7623" s="77" t="inlineStr">
        <is>
          <t>Pokemon Stats</t>
        </is>
      </c>
      <c r="C7623" s="77" t="inlineStr">
        <is>
          <t>Ursaring baseSpDefense</t>
        </is>
      </c>
      <c r="D7623" s="77" t="n">
        <v>75</v>
      </c>
      <c r="E7623" s="77" t="n">
        <v>80</v>
      </c>
      <c r="F7623" s="77" t="inlineStr">
        <is>
          <t>Differs from upstream baseline</t>
        </is>
      </c>
      <c r="G7623" s="77" t="inlineStr">
        <is>
          <t>species_info/gen_*_families.h</t>
        </is>
      </c>
    </row>
    <row r="7624">
      <c r="A7624" s="32" t="inlineStr">
        <is>
          <t>2026-10-05</t>
        </is>
      </c>
      <c r="B7624" s="32" t="inlineStr">
        <is>
          <t>Pokemon Stats</t>
        </is>
      </c>
      <c r="C7624" s="32" t="inlineStr">
        <is>
          <t>Uxie baseHP</t>
        </is>
      </c>
      <c r="D7624" s="32" t="n">
        <v>75</v>
      </c>
      <c r="E7624" s="32" t="n">
        <v>95</v>
      </c>
      <c r="F7624" s="32" t="inlineStr">
        <is>
          <t>Differs from upstream baseline</t>
        </is>
      </c>
      <c r="G7624" s="32" t="inlineStr">
        <is>
          <t>species_info/gen_*_families.h</t>
        </is>
      </c>
    </row>
    <row r="7625">
      <c r="A7625" s="77" t="inlineStr">
        <is>
          <t>2026-10-05</t>
        </is>
      </c>
      <c r="B7625" s="77" t="inlineStr">
        <is>
          <t>Evolutions</t>
        </is>
      </c>
      <c r="C7625" s="77" t="inlineStr">
        <is>
          <t>Vanillish evolution</t>
        </is>
      </c>
      <c r="D7625" s="77" t="inlineStr">
        <is>
          <t>Lv 47 -&gt; Vanilluxe</t>
        </is>
      </c>
      <c r="E7625" s="77" t="inlineStr">
        <is>
          <t>Lv 43 -&gt; Vanilluxe</t>
        </is>
      </c>
      <c r="F7625" s="77" t="inlineStr">
        <is>
          <t>Differs from upstream baseline</t>
        </is>
      </c>
      <c r="G7625" s="77" t="inlineStr">
        <is>
          <t>species_info/gen_*_families.h</t>
        </is>
      </c>
    </row>
    <row r="7626">
      <c r="A7626" s="32" t="inlineStr">
        <is>
          <t>2026-10-05</t>
        </is>
      </c>
      <c r="B7626" s="32" t="inlineStr">
        <is>
          <t>Pokemon Stats</t>
        </is>
      </c>
      <c r="C7626" s="32" t="inlineStr">
        <is>
          <t>Vanilluxe baseHP</t>
        </is>
      </c>
      <c r="D7626" s="32" t="n">
        <v>71</v>
      </c>
      <c r="E7626" s="32" t="n">
        <v>81</v>
      </c>
      <c r="F7626" s="32" t="inlineStr">
        <is>
          <t>Differs from upstream baseline</t>
        </is>
      </c>
      <c r="G7626" s="32" t="inlineStr">
        <is>
          <t>species_info/gen_*_families.h</t>
        </is>
      </c>
    </row>
    <row r="7627">
      <c r="A7627" s="77" t="inlineStr">
        <is>
          <t>2026-10-05</t>
        </is>
      </c>
      <c r="B7627" s="77" t="inlineStr">
        <is>
          <t>Pokemon Stats</t>
        </is>
      </c>
      <c r="C7627" s="77" t="inlineStr">
        <is>
          <t>Vanilluxe baseSpDefense</t>
        </is>
      </c>
      <c r="D7627" s="77" t="n">
        <v>95</v>
      </c>
      <c r="E7627" s="77" t="n">
        <v>105</v>
      </c>
      <c r="F7627" s="77" t="inlineStr">
        <is>
          <t>Differs from upstream baseline</t>
        </is>
      </c>
      <c r="G7627" s="77" t="inlineStr">
        <is>
          <t>species_info/gen_*_families.h</t>
        </is>
      </c>
    </row>
    <row r="7628">
      <c r="A7628" s="32" t="inlineStr">
        <is>
          <t>2026-10-05</t>
        </is>
      </c>
      <c r="B7628" s="32" t="inlineStr">
        <is>
          <t>Abilities</t>
        </is>
      </c>
      <c r="C7628" s="32" t="inlineStr">
        <is>
          <t>Vanilluxe abilities</t>
        </is>
      </c>
      <c r="D7628" s="32" t="inlineStr">
        <is>
          <t>Ice Body / Snow Warning / Weak Armor</t>
        </is>
      </c>
      <c r="E7628" s="32" t="inlineStr">
        <is>
          <t>Ice Body / Ice Body / Slush Rush</t>
        </is>
      </c>
      <c r="F7628" s="32" t="inlineStr">
        <is>
          <t>Differs from upstream baseline</t>
        </is>
      </c>
      <c r="G7628" s="32" t="inlineStr">
        <is>
          <t>species_info/gen_*_families.h</t>
        </is>
      </c>
    </row>
    <row r="7629">
      <c r="A7629" s="77" t="inlineStr">
        <is>
          <t>2026-10-05</t>
        </is>
      </c>
      <c r="B7629" s="77" t="inlineStr">
        <is>
          <t>Abilities</t>
        </is>
      </c>
      <c r="C7629" s="77" t="inlineStr">
        <is>
          <t>Vaporeon abilities</t>
        </is>
      </c>
      <c r="D7629" s="77" t="inlineStr">
        <is>
          <t>Water Absorb / Water Absorb / Hydration</t>
        </is>
      </c>
      <c r="E7629" s="77" t="inlineStr">
        <is>
          <t>Hydration / Hydration / Hydration</t>
        </is>
      </c>
      <c r="F7629" s="77" t="inlineStr">
        <is>
          <t>Differs from upstream baseline</t>
        </is>
      </c>
      <c r="G7629" s="77" t="inlineStr">
        <is>
          <t>species_info/gen_*_families.h</t>
        </is>
      </c>
    </row>
    <row r="7630">
      <c r="A7630" s="32" t="inlineStr">
        <is>
          <t>2026-10-05</t>
        </is>
      </c>
      <c r="B7630" s="32" t="inlineStr">
        <is>
          <t>Pokemon Stats</t>
        </is>
      </c>
      <c r="C7630" s="32" t="inlineStr">
        <is>
          <t>Venipede baseHP</t>
        </is>
      </c>
      <c r="D7630" s="32" t="n">
        <v>30</v>
      </c>
      <c r="E7630" s="32" t="n">
        <v>37</v>
      </c>
      <c r="F7630" s="32" t="inlineStr">
        <is>
          <t>Differs from upstream baseline</t>
        </is>
      </c>
      <c r="G7630" s="32" t="inlineStr">
        <is>
          <t>species_info/gen_*_families.h</t>
        </is>
      </c>
    </row>
    <row r="7631">
      <c r="A7631" s="77" t="inlineStr">
        <is>
          <t>2026-10-05</t>
        </is>
      </c>
      <c r="B7631" s="77" t="inlineStr">
        <is>
          <t>Pokemon Stats</t>
        </is>
      </c>
      <c r="C7631" s="77" t="inlineStr">
        <is>
          <t>Venipede baseAttack</t>
        </is>
      </c>
      <c r="D7631" s="77" t="n">
        <v>45</v>
      </c>
      <c r="E7631" s="77" t="n">
        <v>48</v>
      </c>
      <c r="F7631" s="77" t="inlineStr">
        <is>
          <t>Differs from upstream baseline</t>
        </is>
      </c>
      <c r="G7631" s="77" t="inlineStr">
        <is>
          <t>species_info/gen_*_families.h</t>
        </is>
      </c>
    </row>
    <row r="7632">
      <c r="A7632" s="32" t="inlineStr">
        <is>
          <t>2026-10-05</t>
        </is>
      </c>
      <c r="B7632" s="32" t="inlineStr">
        <is>
          <t>Pokemon Stats</t>
        </is>
      </c>
      <c r="C7632" s="32" t="inlineStr">
        <is>
          <t>Venipede baseSpAttack</t>
        </is>
      </c>
      <c r="D7632" s="32" t="n">
        <v>30</v>
      </c>
      <c r="E7632" s="32" t="n">
        <v>31</v>
      </c>
      <c r="F7632" s="32" t="inlineStr">
        <is>
          <t>Differs from upstream baseline</t>
        </is>
      </c>
      <c r="G7632" s="32" t="inlineStr">
        <is>
          <t>species_info/gen_*_families.h</t>
        </is>
      </c>
    </row>
    <row r="7633">
      <c r="A7633" s="77" t="inlineStr">
        <is>
          <t>2026-10-05</t>
        </is>
      </c>
      <c r="B7633" s="77" t="inlineStr">
        <is>
          <t>Pokemon Stats</t>
        </is>
      </c>
      <c r="C7633" s="77" t="inlineStr">
        <is>
          <t>Venipede baseSpDefense</t>
        </is>
      </c>
      <c r="D7633" s="77" t="n">
        <v>39</v>
      </c>
      <c r="E7633" s="77" t="n">
        <v>42</v>
      </c>
      <c r="F7633" s="77" t="inlineStr">
        <is>
          <t>Differs from upstream baseline</t>
        </is>
      </c>
      <c r="G7633" s="77" t="inlineStr">
        <is>
          <t>species_info/gen_*_families.h</t>
        </is>
      </c>
    </row>
    <row r="7634">
      <c r="A7634" s="32" t="inlineStr">
        <is>
          <t>2026-10-05</t>
        </is>
      </c>
      <c r="B7634" s="32" t="inlineStr">
        <is>
          <t>Abilities</t>
        </is>
      </c>
      <c r="C7634" s="32" t="inlineStr">
        <is>
          <t>Venomoth abilities</t>
        </is>
      </c>
      <c r="D7634" s="32" t="inlineStr">
        <is>
          <t>Shield Dust / Tinted Lens / Wonder Skin</t>
        </is>
      </c>
      <c r="E7634" s="32" t="inlineStr">
        <is>
          <t>Tinted Lens / Tinted Lens / Wonder Skin</t>
        </is>
      </c>
      <c r="F7634" s="32" t="inlineStr">
        <is>
          <t>Differs from upstream baseline</t>
        </is>
      </c>
      <c r="G7634" s="32" t="inlineStr">
        <is>
          <t>species_info/gen_*_families.h</t>
        </is>
      </c>
    </row>
    <row r="7635">
      <c r="A7635" s="77" t="inlineStr">
        <is>
          <t>2026-10-05</t>
        </is>
      </c>
      <c r="B7635" s="77" t="inlineStr">
        <is>
          <t>Pokemon Stats</t>
        </is>
      </c>
      <c r="C7635" s="77" t="inlineStr">
        <is>
          <t>Venusaur baseAttack</t>
        </is>
      </c>
      <c r="D7635" s="77" t="n">
        <v>82</v>
      </c>
      <c r="E7635" s="77" t="n">
        <v>92</v>
      </c>
      <c r="F7635" s="77" t="inlineStr">
        <is>
          <t>Differs from upstream baseline</t>
        </is>
      </c>
      <c r="G7635" s="77" t="inlineStr">
        <is>
          <t>species_info/gen_*_families.h</t>
        </is>
      </c>
    </row>
    <row r="7636">
      <c r="A7636" s="32" t="inlineStr">
        <is>
          <t>2026-10-05</t>
        </is>
      </c>
      <c r="B7636" s="32" t="inlineStr">
        <is>
          <t>Abilities</t>
        </is>
      </c>
      <c r="C7636" s="32" t="inlineStr">
        <is>
          <t>Venusaur abilities</t>
        </is>
      </c>
      <c r="D7636" s="32" t="inlineStr">
        <is>
          <t>Overgrow / Chlorophyll</t>
        </is>
      </c>
      <c r="E7636" s="32" t="inlineStr">
        <is>
          <t>Chlorophyll / Overgrow / Chlorophyll</t>
        </is>
      </c>
      <c r="F7636" s="32" t="inlineStr">
        <is>
          <t>Differs from upstream baseline</t>
        </is>
      </c>
      <c r="G7636" s="32" t="inlineStr">
        <is>
          <t>species_info/gen_*_families.h</t>
        </is>
      </c>
    </row>
    <row r="7637">
      <c r="A7637" s="77" t="inlineStr">
        <is>
          <t>2026-10-05</t>
        </is>
      </c>
      <c r="B7637" s="77" t="inlineStr">
        <is>
          <t>Pokemon Stats</t>
        </is>
      </c>
      <c r="C7637" s="77" t="inlineStr">
        <is>
          <t>Venusaur baseAttack</t>
        </is>
      </c>
      <c r="D7637" s="77" t="n">
        <v>100</v>
      </c>
      <c r="E7637" s="77" t="n">
        <v>110</v>
      </c>
      <c r="F7637" s="77" t="inlineStr">
        <is>
          <t>Differs from upstream baseline</t>
        </is>
      </c>
      <c r="G7637" s="77" t="inlineStr">
        <is>
          <t>species_info/gen_*_families.h</t>
        </is>
      </c>
    </row>
    <row r="7638">
      <c r="A7638" s="32" t="inlineStr">
        <is>
          <t>2026-10-05</t>
        </is>
      </c>
      <c r="B7638" s="32" t="inlineStr">
        <is>
          <t>Pokemon Stats</t>
        </is>
      </c>
      <c r="C7638" s="32" t="inlineStr">
        <is>
          <t>Vespiquen baseHP</t>
        </is>
      </c>
      <c r="D7638" s="32" t="n">
        <v>70</v>
      </c>
      <c r="E7638" s="32" t="n">
        <v>80</v>
      </c>
      <c r="F7638" s="32" t="inlineStr">
        <is>
          <t>Differs from upstream baseline</t>
        </is>
      </c>
      <c r="G7638" s="32" t="inlineStr">
        <is>
          <t>species_info/gen_*_families.h</t>
        </is>
      </c>
    </row>
    <row r="7639">
      <c r="A7639" s="77" t="inlineStr">
        <is>
          <t>2026-10-05</t>
        </is>
      </c>
      <c r="B7639" s="77" t="inlineStr">
        <is>
          <t>Pokemon Stats</t>
        </is>
      </c>
      <c r="C7639" s="77" t="inlineStr">
        <is>
          <t>Vespiquen baseAttack</t>
        </is>
      </c>
      <c r="D7639" s="77" t="n">
        <v>80</v>
      </c>
      <c r="E7639" s="77" t="n">
        <v>102</v>
      </c>
      <c r="F7639" s="77" t="inlineStr">
        <is>
          <t>Differs from upstream baseline</t>
        </is>
      </c>
      <c r="G7639" s="77" t="inlineStr">
        <is>
          <t>species_info/gen_*_families.h</t>
        </is>
      </c>
    </row>
    <row r="7640">
      <c r="A7640" s="32" t="inlineStr">
        <is>
          <t>2026-10-05</t>
        </is>
      </c>
      <c r="B7640" s="32" t="inlineStr">
        <is>
          <t>Pokemon Stats</t>
        </is>
      </c>
      <c r="C7640" s="32" t="inlineStr">
        <is>
          <t>Vespiquen baseSpAttack</t>
        </is>
      </c>
      <c r="D7640" s="32" t="n">
        <v>80</v>
      </c>
      <c r="E7640" s="32" t="n">
        <v>102</v>
      </c>
      <c r="F7640" s="32" t="inlineStr">
        <is>
          <t>Differs from upstream baseline</t>
        </is>
      </c>
      <c r="G7640" s="32" t="inlineStr">
        <is>
          <t>species_info/gen_*_families.h</t>
        </is>
      </c>
    </row>
    <row r="7641">
      <c r="A7641" s="77" t="inlineStr">
        <is>
          <t>2026-10-05</t>
        </is>
      </c>
      <c r="B7641" s="77" t="inlineStr">
        <is>
          <t>Pokemon Stats</t>
        </is>
      </c>
      <c r="C7641" s="77" t="inlineStr">
        <is>
          <t>Vespiquen baseSpeed</t>
        </is>
      </c>
      <c r="D7641" s="77" t="n">
        <v>40</v>
      </c>
      <c r="E7641" s="77" t="n">
        <v>70</v>
      </c>
      <c r="F7641" s="77" t="inlineStr">
        <is>
          <t>Differs from upstream baseline</t>
        </is>
      </c>
      <c r="G7641" s="77" t="inlineStr">
        <is>
          <t>species_info/gen_*_families.h</t>
        </is>
      </c>
    </row>
    <row r="7642">
      <c r="A7642" s="32" t="inlineStr">
        <is>
          <t>2026-10-05</t>
        </is>
      </c>
      <c r="B7642" s="32" t="inlineStr">
        <is>
          <t>Abilities</t>
        </is>
      </c>
      <c r="C7642" s="32" t="inlineStr">
        <is>
          <t>Vespiquen abilities</t>
        </is>
      </c>
      <c r="D7642" s="32" t="inlineStr">
        <is>
          <t>Pressure / Unnerve</t>
        </is>
      </c>
      <c r="E7642" s="32" t="inlineStr">
        <is>
          <t>Tinted Lens / Swarm / Unnerve</t>
        </is>
      </c>
      <c r="F7642" s="32" t="inlineStr">
        <is>
          <t>Differs from upstream baseline</t>
        </is>
      </c>
      <c r="G7642" s="32" t="inlineStr">
        <is>
          <t>species_info/gen_*_families.h</t>
        </is>
      </c>
    </row>
    <row r="7643">
      <c r="A7643" s="77" t="inlineStr">
        <is>
          <t>2026-10-05</t>
        </is>
      </c>
      <c r="B7643" s="77" t="inlineStr">
        <is>
          <t>Pokemon Stats</t>
        </is>
      </c>
      <c r="C7643" s="77" t="inlineStr">
        <is>
          <t>Vibrava baseAttack</t>
        </is>
      </c>
      <c r="D7643" s="77" t="n">
        <v>70</v>
      </c>
      <c r="E7643" s="77" t="n">
        <v>80</v>
      </c>
      <c r="F7643" s="77" t="inlineStr">
        <is>
          <t>Differs from upstream baseline</t>
        </is>
      </c>
      <c r="G7643" s="77" t="inlineStr">
        <is>
          <t>species_info/gen_*_families.h</t>
        </is>
      </c>
    </row>
    <row r="7644">
      <c r="A7644" s="32" t="inlineStr">
        <is>
          <t>2026-10-05</t>
        </is>
      </c>
      <c r="B7644" s="32" t="inlineStr">
        <is>
          <t>Pokemon Stats</t>
        </is>
      </c>
      <c r="C7644" s="32" t="inlineStr">
        <is>
          <t>Vibrava baseDefense</t>
        </is>
      </c>
      <c r="D7644" s="32" t="n">
        <v>50</v>
      </c>
      <c r="E7644" s="32" t="n">
        <v>70</v>
      </c>
      <c r="F7644" s="32" t="inlineStr">
        <is>
          <t>Differs from upstream baseline</t>
        </is>
      </c>
      <c r="G7644" s="32" t="inlineStr">
        <is>
          <t>species_info/gen_*_families.h</t>
        </is>
      </c>
    </row>
    <row r="7645">
      <c r="A7645" s="77" t="inlineStr">
        <is>
          <t>2026-10-05</t>
        </is>
      </c>
      <c r="B7645" s="77" t="inlineStr">
        <is>
          <t>Pokemon Stats</t>
        </is>
      </c>
      <c r="C7645" s="77" t="inlineStr">
        <is>
          <t>Vibrava baseSpAttack</t>
        </is>
      </c>
      <c r="D7645" s="77" t="n">
        <v>50</v>
      </c>
      <c r="E7645" s="77" t="n">
        <v>100</v>
      </c>
      <c r="F7645" s="77" t="inlineStr">
        <is>
          <t>Differs from upstream baseline</t>
        </is>
      </c>
      <c r="G7645" s="77" t="inlineStr">
        <is>
          <t>species_info/gen_*_families.h</t>
        </is>
      </c>
    </row>
    <row r="7646">
      <c r="A7646" s="32" t="inlineStr">
        <is>
          <t>2026-10-05</t>
        </is>
      </c>
      <c r="B7646" s="32" t="inlineStr">
        <is>
          <t>Pokemon Stats</t>
        </is>
      </c>
      <c r="C7646" s="32" t="inlineStr">
        <is>
          <t>Vibrava baseSpDefense</t>
        </is>
      </c>
      <c r="D7646" s="32" t="n">
        <v>50</v>
      </c>
      <c r="E7646" s="32" t="n">
        <v>70</v>
      </c>
      <c r="F7646" s="32" t="inlineStr">
        <is>
          <t>Differs from upstream baseline</t>
        </is>
      </c>
      <c r="G7646" s="32" t="inlineStr">
        <is>
          <t>species_info/gen_*_families.h</t>
        </is>
      </c>
    </row>
    <row r="7647">
      <c r="A7647" s="77" t="inlineStr">
        <is>
          <t>2026-10-05</t>
        </is>
      </c>
      <c r="B7647" s="77" t="inlineStr">
        <is>
          <t>Pokemon Stats</t>
        </is>
      </c>
      <c r="C7647" s="77" t="inlineStr">
        <is>
          <t>Vibrava baseSpeed</t>
        </is>
      </c>
      <c r="D7647" s="77" t="n">
        <v>70</v>
      </c>
      <c r="E7647" s="77" t="n">
        <v>100</v>
      </c>
      <c r="F7647" s="77" t="inlineStr">
        <is>
          <t>Differs from upstream baseline</t>
        </is>
      </c>
      <c r="G7647" s="77" t="inlineStr">
        <is>
          <t>species_info/gen_*_families.h</t>
        </is>
      </c>
    </row>
    <row r="7648">
      <c r="A7648" s="32" t="inlineStr">
        <is>
          <t>2026-10-05</t>
        </is>
      </c>
      <c r="B7648" s="32" t="inlineStr">
        <is>
          <t>Abilities</t>
        </is>
      </c>
      <c r="C7648" s="32" t="inlineStr">
        <is>
          <t>Vibrava abilities</t>
        </is>
      </c>
      <c r="D7648" s="32" t="inlineStr">
        <is>
          <t>Levitate / Levitate / Levitate</t>
        </is>
      </c>
      <c r="E7648" s="32" t="inlineStr">
        <is>
          <t>Tinted Lens / Levitate / Levitate</t>
        </is>
      </c>
      <c r="F7648" s="32" t="inlineStr">
        <is>
          <t>Differs from upstream baseline</t>
        </is>
      </c>
      <c r="G7648" s="32" t="inlineStr">
        <is>
          <t>species_info/gen_*_families.h</t>
        </is>
      </c>
    </row>
    <row r="7649">
      <c r="A7649" s="77" t="inlineStr">
        <is>
          <t>2026-10-05</t>
        </is>
      </c>
      <c r="B7649" s="77" t="inlineStr">
        <is>
          <t>Pokemon Stats</t>
        </is>
      </c>
      <c r="C7649" s="77" t="inlineStr">
        <is>
          <t>Victreebel baseSpAttack</t>
        </is>
      </c>
      <c r="D7649" s="77" t="n">
        <v>100</v>
      </c>
      <c r="E7649" s="77" t="n">
        <v>105</v>
      </c>
      <c r="F7649" s="77" t="inlineStr">
        <is>
          <t>Differs from upstream baseline</t>
        </is>
      </c>
      <c r="G7649" s="77" t="inlineStr">
        <is>
          <t>species_info/gen_*_families.h</t>
        </is>
      </c>
    </row>
    <row r="7650">
      <c r="A7650" s="32" t="inlineStr">
        <is>
          <t>2026-10-05</t>
        </is>
      </c>
      <c r="B7650" s="32" t="inlineStr">
        <is>
          <t>Pokemon Stats</t>
        </is>
      </c>
      <c r="C7650" s="32" t="inlineStr">
        <is>
          <t>Victreebel baseSpDefense</t>
        </is>
      </c>
      <c r="D7650" s="32" t="n">
        <v>70</v>
      </c>
      <c r="E7650" s="32" t="n">
        <v>85</v>
      </c>
      <c r="F7650" s="32" t="inlineStr">
        <is>
          <t>Differs from upstream baseline</t>
        </is>
      </c>
      <c r="G7650" s="32" t="inlineStr">
        <is>
          <t>species_info/gen_*_families.h</t>
        </is>
      </c>
    </row>
    <row r="7651">
      <c r="A7651" s="77" t="inlineStr">
        <is>
          <t>2026-10-05</t>
        </is>
      </c>
      <c r="B7651" s="77" t="inlineStr">
        <is>
          <t>Pokemon Stats</t>
        </is>
      </c>
      <c r="C7651" s="77" t="inlineStr">
        <is>
          <t>Vigoroth baseSpDefense</t>
        </is>
      </c>
      <c r="D7651" s="77" t="n">
        <v>55</v>
      </c>
      <c r="E7651" s="77" t="n">
        <v>65</v>
      </c>
      <c r="F7651" s="77" t="inlineStr">
        <is>
          <t>Differs from upstream baseline</t>
        </is>
      </c>
      <c r="G7651" s="77" t="inlineStr">
        <is>
          <t>species_info/gen_*_families.h</t>
        </is>
      </c>
    </row>
    <row r="7652">
      <c r="A7652" s="32" t="inlineStr">
        <is>
          <t>2026-10-05</t>
        </is>
      </c>
      <c r="B7652" s="32" t="inlineStr">
        <is>
          <t>Pokemon Stats</t>
        </is>
      </c>
      <c r="C7652" s="32" t="inlineStr">
        <is>
          <t>Volbeat baseDefense</t>
        </is>
      </c>
      <c r="D7652" s="32" t="n">
        <v>75</v>
      </c>
      <c r="E7652" s="32" t="n">
        <v>55</v>
      </c>
      <c r="F7652" s="32" t="inlineStr">
        <is>
          <t>Differs from upstream baseline</t>
        </is>
      </c>
      <c r="G7652" s="32" t="inlineStr">
        <is>
          <t>species_info/gen_*_families.h</t>
        </is>
      </c>
    </row>
    <row r="7653">
      <c r="A7653" s="77" t="inlineStr">
        <is>
          <t>2026-10-05</t>
        </is>
      </c>
      <c r="B7653" s="77" t="inlineStr">
        <is>
          <t>Pokemon Stats</t>
        </is>
      </c>
      <c r="C7653" s="77" t="inlineStr">
        <is>
          <t>Volbeat baseSpAttack</t>
        </is>
      </c>
      <c r="D7653" s="77" t="n">
        <v>47</v>
      </c>
      <c r="E7653" s="77" t="n">
        <v>77</v>
      </c>
      <c r="F7653" s="77" t="inlineStr">
        <is>
          <t>Differs from upstream baseline</t>
        </is>
      </c>
      <c r="G7653" s="77" t="inlineStr">
        <is>
          <t>species_info/gen_*_families.h</t>
        </is>
      </c>
    </row>
    <row r="7654">
      <c r="A7654" s="32" t="inlineStr">
        <is>
          <t>2026-10-05</t>
        </is>
      </c>
      <c r="B7654" s="32" t="inlineStr">
        <is>
          <t>Pokemon Stats</t>
        </is>
      </c>
      <c r="C7654" s="32" t="inlineStr">
        <is>
          <t>Volbeat baseSpDefense</t>
        </is>
      </c>
      <c r="D7654" s="32" t="n">
        <v>85</v>
      </c>
      <c r="E7654" s="32" t="n">
        <v>75</v>
      </c>
      <c r="F7654" s="32" t="inlineStr">
        <is>
          <t>Differs from upstream baseline</t>
        </is>
      </c>
      <c r="G7654" s="32" t="inlineStr">
        <is>
          <t>species_info/gen_*_families.h</t>
        </is>
      </c>
    </row>
    <row r="7655">
      <c r="A7655" s="77" t="inlineStr">
        <is>
          <t>2026-10-05</t>
        </is>
      </c>
      <c r="B7655" s="77" t="inlineStr">
        <is>
          <t>Abilities</t>
        </is>
      </c>
      <c r="C7655" s="77" t="inlineStr">
        <is>
          <t>Volbeat abilities</t>
        </is>
      </c>
      <c r="D7655" s="77" t="inlineStr">
        <is>
          <t>Illuminate / Swarm / Prankster</t>
        </is>
      </c>
      <c r="E7655" s="77" t="inlineStr">
        <is>
          <t>Tinted Lens / Tinted Lens / Prankster</t>
        </is>
      </c>
      <c r="F7655" s="77" t="inlineStr">
        <is>
          <t>Differs from upstream baseline</t>
        </is>
      </c>
      <c r="G7655" s="77" t="inlineStr">
        <is>
          <t>species_info/gen_*_families.h</t>
        </is>
      </c>
    </row>
    <row r="7656">
      <c r="A7656" s="32" t="inlineStr">
        <is>
          <t>2026-10-05</t>
        </is>
      </c>
      <c r="B7656" s="32" t="inlineStr">
        <is>
          <t>Pokemon Stats</t>
        </is>
      </c>
      <c r="C7656" s="32" t="inlineStr">
        <is>
          <t>Volcarona baseAttack</t>
        </is>
      </c>
      <c r="D7656" s="32" t="n">
        <v>60</v>
      </c>
      <c r="E7656" s="32" t="n">
        <v>30</v>
      </c>
      <c r="F7656" s="32" t="inlineStr">
        <is>
          <t>Differs from upstream baseline</t>
        </is>
      </c>
      <c r="G7656" s="32" t="inlineStr">
        <is>
          <t>species_info/gen_*_families.h</t>
        </is>
      </c>
    </row>
    <row r="7657">
      <c r="A7657" s="77" t="inlineStr">
        <is>
          <t>2026-10-05</t>
        </is>
      </c>
      <c r="B7657" s="77" t="inlineStr">
        <is>
          <t>Pokemon Stats</t>
        </is>
      </c>
      <c r="C7657" s="77" t="inlineStr">
        <is>
          <t>Volcarona baseSpAttack</t>
        </is>
      </c>
      <c r="D7657" s="77" t="n">
        <v>135</v>
      </c>
      <c r="E7657" s="77" t="n">
        <v>151</v>
      </c>
      <c r="F7657" s="77" t="inlineStr">
        <is>
          <t>Differs from upstream baseline</t>
        </is>
      </c>
      <c r="G7657" s="77" t="inlineStr">
        <is>
          <t>species_info/gen_*_families.h</t>
        </is>
      </c>
    </row>
    <row r="7658">
      <c r="A7658" s="32" t="inlineStr">
        <is>
          <t>2026-10-05</t>
        </is>
      </c>
      <c r="B7658" s="32" t="inlineStr">
        <is>
          <t>Pokemon Stats</t>
        </is>
      </c>
      <c r="C7658" s="32" t="inlineStr">
        <is>
          <t>Volcarona baseSpeed</t>
        </is>
      </c>
      <c r="D7658" s="32" t="n">
        <v>100</v>
      </c>
      <c r="E7658" s="32" t="n">
        <v>114</v>
      </c>
      <c r="F7658" s="32" t="inlineStr">
        <is>
          <t>Differs from upstream baseline</t>
        </is>
      </c>
      <c r="G7658" s="32" t="inlineStr">
        <is>
          <t>species_info/gen_*_families.h</t>
        </is>
      </c>
    </row>
    <row r="7659">
      <c r="A7659" s="77" t="inlineStr">
        <is>
          <t>2026-10-05</t>
        </is>
      </c>
      <c r="B7659" s="77" t="inlineStr">
        <is>
          <t>Abilities</t>
        </is>
      </c>
      <c r="C7659" s="77" t="inlineStr">
        <is>
          <t>Voltorb abilities</t>
        </is>
      </c>
      <c r="D7659" s="77" t="inlineStr">
        <is>
          <t>Soundproof / Static / Aftermath</t>
        </is>
      </c>
      <c r="E7659" s="77" t="inlineStr">
        <is>
          <t>Aftermath / Aftermath / Aftermath</t>
        </is>
      </c>
      <c r="F7659" s="77" t="inlineStr">
        <is>
          <t>Differs from upstream baseline</t>
        </is>
      </c>
      <c r="G7659" s="77" t="inlineStr">
        <is>
          <t>species_info/gen_*_families.h</t>
        </is>
      </c>
    </row>
    <row r="7660">
      <c r="A7660" s="32" t="inlineStr">
        <is>
          <t>2026-10-05</t>
        </is>
      </c>
      <c r="B7660" s="32" t="inlineStr">
        <is>
          <t>Evolutions</t>
        </is>
      </c>
      <c r="C7660" s="32" t="inlineStr">
        <is>
          <t>Vullaby evolution</t>
        </is>
      </c>
      <c r="D7660" s="32" t="inlineStr">
        <is>
          <t>Lv 54 -&gt; Mandibuzz</t>
        </is>
      </c>
      <c r="E7660" s="32" t="inlineStr">
        <is>
          <t>Lv 42 -&gt; Mandibuzz</t>
        </is>
      </c>
      <c r="F7660" s="32" t="inlineStr">
        <is>
          <t>Differs from upstream baseline</t>
        </is>
      </c>
      <c r="G7660" s="32" t="inlineStr">
        <is>
          <t>species_info/gen_*_families.h</t>
        </is>
      </c>
    </row>
    <row r="7661">
      <c r="A7661" s="77" t="inlineStr">
        <is>
          <t>2026-10-05</t>
        </is>
      </c>
      <c r="B7661" s="77" t="inlineStr">
        <is>
          <t>Pokemon Stats</t>
        </is>
      </c>
      <c r="C7661" s="77" t="inlineStr">
        <is>
          <t>Vulpix baseSpAttack</t>
        </is>
      </c>
      <c r="D7661" s="77" t="n">
        <v>50</v>
      </c>
      <c r="E7661" s="77" t="n">
        <v>65</v>
      </c>
      <c r="F7661" s="77" t="inlineStr">
        <is>
          <t>Differs from upstream baseline</t>
        </is>
      </c>
      <c r="G7661" s="77" t="inlineStr">
        <is>
          <t>species_info/gen_*_families.h</t>
        </is>
      </c>
    </row>
    <row r="7662">
      <c r="A7662" s="32" t="inlineStr">
        <is>
          <t>2026-10-05</t>
        </is>
      </c>
      <c r="B7662" s="32" t="inlineStr">
        <is>
          <t>Abilities</t>
        </is>
      </c>
      <c r="C7662" s="32" t="inlineStr">
        <is>
          <t>Vulpix abilities</t>
        </is>
      </c>
      <c r="D7662" s="32" t="inlineStr">
        <is>
          <t>Flash Fire / Drought</t>
        </is>
      </c>
      <c r="E7662" s="32" t="inlineStr">
        <is>
          <t>Flame Body / Magic Bounce</t>
        </is>
      </c>
      <c r="F7662" s="32" t="inlineStr">
        <is>
          <t>Differs from upstream baseline</t>
        </is>
      </c>
      <c r="G7662" s="32" t="inlineStr">
        <is>
          <t>species_info/gen_*_families.h</t>
        </is>
      </c>
    </row>
    <row r="7663">
      <c r="A7663" s="77" t="inlineStr">
        <is>
          <t>2026-10-05</t>
        </is>
      </c>
      <c r="B7663" s="77" t="inlineStr">
        <is>
          <t>Abilities</t>
        </is>
      </c>
      <c r="C7663" s="77" t="inlineStr">
        <is>
          <t>Vulpix abilities</t>
        </is>
      </c>
      <c r="D7663" s="77" t="inlineStr">
        <is>
          <t>Snow Cloak / Snow Warning</t>
        </is>
      </c>
      <c r="E7663" s="77" t="inlineStr">
        <is>
          <t>Flame Body / Cursed Body</t>
        </is>
      </c>
      <c r="F7663" s="77" t="inlineStr">
        <is>
          <t>Differs from upstream baseline</t>
        </is>
      </c>
      <c r="G7663" s="77" t="inlineStr">
        <is>
          <t>species_info/gen_*_families.h</t>
        </is>
      </c>
    </row>
    <row r="7664">
      <c r="A7664" s="32" t="inlineStr">
        <is>
          <t>2026-10-05</t>
        </is>
      </c>
      <c r="B7664" s="32" t="inlineStr">
        <is>
          <t>Pokemon Stats</t>
        </is>
      </c>
      <c r="C7664" s="32" t="inlineStr">
        <is>
          <t>Wailmer baseHP</t>
        </is>
      </c>
      <c r="D7664" s="32" t="n">
        <v>130</v>
      </c>
      <c r="E7664" s="32" t="n">
        <v>140</v>
      </c>
      <c r="F7664" s="32" t="inlineStr">
        <is>
          <t>Differs from upstream baseline</t>
        </is>
      </c>
      <c r="G7664" s="32" t="inlineStr">
        <is>
          <t>species_info/gen_*_families.h</t>
        </is>
      </c>
    </row>
    <row r="7665">
      <c r="A7665" s="77" t="inlineStr">
        <is>
          <t>2026-10-05</t>
        </is>
      </c>
      <c r="B7665" s="77" t="inlineStr">
        <is>
          <t>Pokemon Stats</t>
        </is>
      </c>
      <c r="C7665" s="77" t="inlineStr">
        <is>
          <t>Wailmer baseDefense</t>
        </is>
      </c>
      <c r="D7665" s="77" t="n">
        <v>35</v>
      </c>
      <c r="E7665" s="77" t="n">
        <v>45</v>
      </c>
      <c r="F7665" s="77" t="inlineStr">
        <is>
          <t>Differs from upstream baseline</t>
        </is>
      </c>
      <c r="G7665" s="77" t="inlineStr">
        <is>
          <t>species_info/gen_*_families.h</t>
        </is>
      </c>
    </row>
    <row r="7666">
      <c r="A7666" s="32" t="inlineStr">
        <is>
          <t>2026-10-05</t>
        </is>
      </c>
      <c r="B7666" s="32" t="inlineStr">
        <is>
          <t>Pokemon Stats</t>
        </is>
      </c>
      <c r="C7666" s="32" t="inlineStr">
        <is>
          <t>Wailmer baseSpDefense</t>
        </is>
      </c>
      <c r="D7666" s="32" t="n">
        <v>35</v>
      </c>
      <c r="E7666" s="32" t="n">
        <v>45</v>
      </c>
      <c r="F7666" s="32" t="inlineStr">
        <is>
          <t>Differs from upstream baseline</t>
        </is>
      </c>
      <c r="G7666" s="32" t="inlineStr">
        <is>
          <t>species_info/gen_*_families.h</t>
        </is>
      </c>
    </row>
    <row r="7667">
      <c r="A7667" s="77" t="inlineStr">
        <is>
          <t>2026-10-05</t>
        </is>
      </c>
      <c r="B7667" s="77" t="inlineStr">
        <is>
          <t>Abilities</t>
        </is>
      </c>
      <c r="C7667" s="77" t="inlineStr">
        <is>
          <t>Wailmer abilities</t>
        </is>
      </c>
      <c r="D7667" s="77" t="inlineStr">
        <is>
          <t>Water Veil / Oblivious / Pressure</t>
        </is>
      </c>
      <c r="E7667" s="77" t="inlineStr">
        <is>
          <t>Pressure / Pressure / Pressure</t>
        </is>
      </c>
      <c r="F7667" s="77" t="inlineStr">
        <is>
          <t>Differs from upstream baseline</t>
        </is>
      </c>
      <c r="G7667" s="77" t="inlineStr">
        <is>
          <t>species_info/gen_*_families.h</t>
        </is>
      </c>
    </row>
    <row r="7668">
      <c r="A7668" s="32" t="inlineStr">
        <is>
          <t>2026-10-05</t>
        </is>
      </c>
      <c r="B7668" s="32" t="inlineStr">
        <is>
          <t>Pokemon Stats</t>
        </is>
      </c>
      <c r="C7668" s="32" t="inlineStr">
        <is>
          <t>Wailord baseHP</t>
        </is>
      </c>
      <c r="D7668" s="32" t="n">
        <v>170</v>
      </c>
      <c r="E7668" s="32" t="n">
        <v>165</v>
      </c>
      <c r="F7668" s="32" t="inlineStr">
        <is>
          <t>Differs from upstream baseline</t>
        </is>
      </c>
      <c r="G7668" s="32" t="inlineStr">
        <is>
          <t>species_info/gen_*_families.h</t>
        </is>
      </c>
    </row>
    <row r="7669">
      <c r="A7669" s="77" t="inlineStr">
        <is>
          <t>2026-10-05</t>
        </is>
      </c>
      <c r="B7669" s="77" t="inlineStr">
        <is>
          <t>Pokemon Stats</t>
        </is>
      </c>
      <c r="C7669" s="77" t="inlineStr">
        <is>
          <t>Wailord baseAttack</t>
        </is>
      </c>
      <c r="D7669" s="77" t="n">
        <v>90</v>
      </c>
      <c r="E7669" s="77" t="n">
        <v>110</v>
      </c>
      <c r="F7669" s="77" t="inlineStr">
        <is>
          <t>Differs from upstream baseline</t>
        </is>
      </c>
      <c r="G7669" s="77" t="inlineStr">
        <is>
          <t>species_info/gen_*_families.h</t>
        </is>
      </c>
    </row>
    <row r="7670">
      <c r="A7670" s="32" t="inlineStr">
        <is>
          <t>2026-10-05</t>
        </is>
      </c>
      <c r="B7670" s="32" t="inlineStr">
        <is>
          <t>Pokemon Stats</t>
        </is>
      </c>
      <c r="C7670" s="32" t="inlineStr">
        <is>
          <t>Wailord baseDefense</t>
        </is>
      </c>
      <c r="D7670" s="32" t="n">
        <v>45</v>
      </c>
      <c r="E7670" s="32" t="n">
        <v>65</v>
      </c>
      <c r="F7670" s="32" t="inlineStr">
        <is>
          <t>Differs from upstream baseline</t>
        </is>
      </c>
      <c r="G7670" s="32" t="inlineStr">
        <is>
          <t>species_info/gen_*_families.h</t>
        </is>
      </c>
    </row>
    <row r="7671">
      <c r="A7671" s="77" t="inlineStr">
        <is>
          <t>2026-10-05</t>
        </is>
      </c>
      <c r="B7671" s="77" t="inlineStr">
        <is>
          <t>Pokemon Stats</t>
        </is>
      </c>
      <c r="C7671" s="77" t="inlineStr">
        <is>
          <t>Wailord baseSpAttack</t>
        </is>
      </c>
      <c r="D7671" s="77" t="n">
        <v>90</v>
      </c>
      <c r="E7671" s="77" t="n">
        <v>110</v>
      </c>
      <c r="F7671" s="77" t="inlineStr">
        <is>
          <t>Differs from upstream baseline</t>
        </is>
      </c>
      <c r="G7671" s="77" t="inlineStr">
        <is>
          <t>species_info/gen_*_families.h</t>
        </is>
      </c>
    </row>
    <row r="7672">
      <c r="A7672" s="32" t="inlineStr">
        <is>
          <t>2026-10-05</t>
        </is>
      </c>
      <c r="B7672" s="32" t="inlineStr">
        <is>
          <t>Pokemon Stats</t>
        </is>
      </c>
      <c r="C7672" s="32" t="inlineStr">
        <is>
          <t>Wailord baseSpDefense</t>
        </is>
      </c>
      <c r="D7672" s="32" t="n">
        <v>45</v>
      </c>
      <c r="E7672" s="32" t="n">
        <v>100</v>
      </c>
      <c r="F7672" s="32" t="inlineStr">
        <is>
          <t>Differs from upstream baseline</t>
        </is>
      </c>
      <c r="G7672" s="32" t="inlineStr">
        <is>
          <t>species_info/gen_*_families.h</t>
        </is>
      </c>
    </row>
    <row r="7673">
      <c r="A7673" s="77" t="inlineStr">
        <is>
          <t>2026-10-05</t>
        </is>
      </c>
      <c r="B7673" s="77" t="inlineStr">
        <is>
          <t>Pokemon Stats</t>
        </is>
      </c>
      <c r="C7673" s="77" t="inlineStr">
        <is>
          <t>Wailord baseSpeed</t>
        </is>
      </c>
      <c r="D7673" s="77" t="n">
        <v>60</v>
      </c>
      <c r="E7673" s="77" t="n">
        <v>5</v>
      </c>
      <c r="F7673" s="77" t="inlineStr">
        <is>
          <t>Differs from upstream baseline</t>
        </is>
      </c>
      <c r="G7673" s="77" t="inlineStr">
        <is>
          <t>species_info/gen_*_families.h</t>
        </is>
      </c>
    </row>
    <row r="7674">
      <c r="A7674" s="32" t="inlineStr">
        <is>
          <t>2026-10-05</t>
        </is>
      </c>
      <c r="B7674" s="32" t="inlineStr">
        <is>
          <t>Abilities</t>
        </is>
      </c>
      <c r="C7674" s="32" t="inlineStr">
        <is>
          <t>Wailord abilities</t>
        </is>
      </c>
      <c r="D7674" s="32" t="inlineStr">
        <is>
          <t>Water Veil / Oblivious / Pressure</t>
        </is>
      </c>
      <c r="E7674" s="32" t="inlineStr">
        <is>
          <t>Pressure / Pressure / Pressure</t>
        </is>
      </c>
      <c r="F7674" s="32" t="inlineStr">
        <is>
          <t>Differs from upstream baseline</t>
        </is>
      </c>
      <c r="G7674" s="32" t="inlineStr">
        <is>
          <t>species_info/gen_*_families.h</t>
        </is>
      </c>
    </row>
    <row r="7675">
      <c r="A7675" s="77" t="inlineStr">
        <is>
          <t>2026-10-05</t>
        </is>
      </c>
      <c r="B7675" s="77" t="inlineStr">
        <is>
          <t>Pokemon Stats</t>
        </is>
      </c>
      <c r="C7675" s="77" t="inlineStr">
        <is>
          <t>Walrein baseAttack</t>
        </is>
      </c>
      <c r="D7675" s="77" t="n">
        <v>80</v>
      </c>
      <c r="E7675" s="77" t="n">
        <v>95</v>
      </c>
      <c r="F7675" s="77" t="inlineStr">
        <is>
          <t>Differs from upstream baseline</t>
        </is>
      </c>
      <c r="G7675" s="77" t="inlineStr">
        <is>
          <t>species_info/gen_*_families.h</t>
        </is>
      </c>
    </row>
    <row r="7676">
      <c r="A7676" s="32" t="inlineStr">
        <is>
          <t>2026-10-05</t>
        </is>
      </c>
      <c r="B7676" s="32" t="inlineStr">
        <is>
          <t>Abilities</t>
        </is>
      </c>
      <c r="C7676" s="32" t="inlineStr">
        <is>
          <t>Walrein abilities</t>
        </is>
      </c>
      <c r="D7676" s="32" t="inlineStr">
        <is>
          <t>Thick Fat / Ice Body / Oblivious</t>
        </is>
      </c>
      <c r="E7676" s="32" t="inlineStr">
        <is>
          <t>Filter / Ice Body / Oblivious</t>
        </is>
      </c>
      <c r="F7676" s="32" t="inlineStr">
        <is>
          <t>Differs from upstream baseline</t>
        </is>
      </c>
      <c r="G7676" s="32" t="inlineStr">
        <is>
          <t>species_info/gen_*_families.h</t>
        </is>
      </c>
    </row>
    <row r="7677">
      <c r="A7677" s="77" t="inlineStr">
        <is>
          <t>2026-10-05</t>
        </is>
      </c>
      <c r="B7677" s="77" t="inlineStr">
        <is>
          <t>Abilities</t>
        </is>
      </c>
      <c r="C7677" s="77" t="inlineStr">
        <is>
          <t>Wartortle abilities</t>
        </is>
      </c>
      <c r="D7677" s="77" t="inlineStr">
        <is>
          <t>Torrent / Rain Dish</t>
        </is>
      </c>
      <c r="E7677" s="77" t="inlineStr">
        <is>
          <t>Shell Armor / Shell Armor / Rain Dish</t>
        </is>
      </c>
      <c r="F7677" s="77" t="inlineStr">
        <is>
          <t>Differs from upstream baseline</t>
        </is>
      </c>
      <c r="G7677" s="77" t="inlineStr">
        <is>
          <t>species_info/gen_*_families.h</t>
        </is>
      </c>
    </row>
    <row r="7678">
      <c r="A7678" s="32" t="inlineStr">
        <is>
          <t>2026-10-05</t>
        </is>
      </c>
      <c r="B7678" s="32" t="inlineStr">
        <is>
          <t>Pokemon Stats</t>
        </is>
      </c>
      <c r="C7678" s="32" t="inlineStr">
        <is>
          <t>Watchog baseHP</t>
        </is>
      </c>
      <c r="D7678" s="32" t="n">
        <v>60</v>
      </c>
      <c r="E7678" s="32" t="n">
        <v>82</v>
      </c>
      <c r="F7678" s="32" t="inlineStr">
        <is>
          <t>Differs from upstream baseline</t>
        </is>
      </c>
      <c r="G7678" s="32" t="inlineStr">
        <is>
          <t>species_info/gen_*_families.h</t>
        </is>
      </c>
    </row>
    <row r="7679">
      <c r="A7679" s="77" t="inlineStr">
        <is>
          <t>2026-10-05</t>
        </is>
      </c>
      <c r="B7679" s="77" t="inlineStr">
        <is>
          <t>Pokemon Stats</t>
        </is>
      </c>
      <c r="C7679" s="77" t="inlineStr">
        <is>
          <t>Watchog baseAttack</t>
        </is>
      </c>
      <c r="D7679" s="77" t="n">
        <v>85</v>
      </c>
      <c r="E7679" s="77" t="n">
        <v>101</v>
      </c>
      <c r="F7679" s="77" t="inlineStr">
        <is>
          <t>Differs from upstream baseline</t>
        </is>
      </c>
      <c r="G7679" s="77" t="inlineStr">
        <is>
          <t>species_info/gen_*_families.h</t>
        </is>
      </c>
    </row>
    <row r="7680">
      <c r="A7680" s="32" t="inlineStr">
        <is>
          <t>2026-10-05</t>
        </is>
      </c>
      <c r="B7680" s="32" t="inlineStr">
        <is>
          <t>Pokemon Stats</t>
        </is>
      </c>
      <c r="C7680" s="32" t="inlineStr">
        <is>
          <t>Watchog baseDefense</t>
        </is>
      </c>
      <c r="D7680" s="32" t="n">
        <v>69</v>
      </c>
      <c r="E7680" s="32" t="n">
        <v>79</v>
      </c>
      <c r="F7680" s="32" t="inlineStr">
        <is>
          <t>Differs from upstream baseline</t>
        </is>
      </c>
      <c r="G7680" s="32" t="inlineStr">
        <is>
          <t>species_info/gen_*_families.h</t>
        </is>
      </c>
    </row>
    <row r="7681">
      <c r="A7681" s="77" t="inlineStr">
        <is>
          <t>2026-10-05</t>
        </is>
      </c>
      <c r="B7681" s="77" t="inlineStr">
        <is>
          <t>Pokemon Stats</t>
        </is>
      </c>
      <c r="C7681" s="77" t="inlineStr">
        <is>
          <t>Watchog baseSpAttack</t>
        </is>
      </c>
      <c r="D7681" s="77" t="n">
        <v>60</v>
      </c>
      <c r="E7681" s="77" t="n">
        <v>66</v>
      </c>
      <c r="F7681" s="77" t="inlineStr">
        <is>
          <t>Differs from upstream baseline</t>
        </is>
      </c>
      <c r="G7681" s="77" t="inlineStr">
        <is>
          <t>species_info/gen_*_families.h</t>
        </is>
      </c>
    </row>
    <row r="7682">
      <c r="A7682" s="32" t="inlineStr">
        <is>
          <t>2026-10-05</t>
        </is>
      </c>
      <c r="B7682" s="32" t="inlineStr">
        <is>
          <t>Pokemon Stats</t>
        </is>
      </c>
      <c r="C7682" s="32" t="inlineStr">
        <is>
          <t>Watchog baseSpDefense</t>
        </is>
      </c>
      <c r="D7682" s="32" t="n">
        <v>69</v>
      </c>
      <c r="E7682" s="32" t="n">
        <v>82</v>
      </c>
      <c r="F7682" s="32" t="inlineStr">
        <is>
          <t>Differs from upstream baseline</t>
        </is>
      </c>
      <c r="G7682" s="32" t="inlineStr">
        <is>
          <t>species_info/gen_*_families.h</t>
        </is>
      </c>
    </row>
    <row r="7683">
      <c r="A7683" s="77" t="inlineStr">
        <is>
          <t>2026-10-05</t>
        </is>
      </c>
      <c r="B7683" s="77" t="inlineStr">
        <is>
          <t>Pokemon Stats</t>
        </is>
      </c>
      <c r="C7683" s="77" t="inlineStr">
        <is>
          <t>Watchog baseSpeed</t>
        </is>
      </c>
      <c r="D7683" s="77" t="n">
        <v>77</v>
      </c>
      <c r="E7683" s="77" t="n">
        <v>87</v>
      </c>
      <c r="F7683" s="77" t="inlineStr">
        <is>
          <t>Differs from upstream baseline</t>
        </is>
      </c>
      <c r="G7683" s="77" t="inlineStr">
        <is>
          <t>species_info/gen_*_families.h</t>
        </is>
      </c>
    </row>
    <row r="7684">
      <c r="A7684" s="32" t="inlineStr">
        <is>
          <t>2026-10-05</t>
        </is>
      </c>
      <c r="B7684" s="32" t="inlineStr">
        <is>
          <t>Abilities</t>
        </is>
      </c>
      <c r="C7684" s="32" t="inlineStr">
        <is>
          <t>Watchog abilities</t>
        </is>
      </c>
      <c r="D7684" s="32" t="inlineStr">
        <is>
          <t>Illuminate / Keen Eye / Analytic</t>
        </is>
      </c>
      <c r="E7684" s="32" t="inlineStr">
        <is>
          <t>Stakeout / Keen Eye / Analytic</t>
        </is>
      </c>
      <c r="F7684" s="32" t="inlineStr">
        <is>
          <t>Differs from upstream baseline</t>
        </is>
      </c>
      <c r="G7684" s="32" t="inlineStr">
        <is>
          <t>species_info/gen_*_families.h</t>
        </is>
      </c>
    </row>
    <row r="7685">
      <c r="A7685" s="77" t="inlineStr">
        <is>
          <t>2026-10-05</t>
        </is>
      </c>
      <c r="B7685" s="77" t="inlineStr">
        <is>
          <t>Abilities</t>
        </is>
      </c>
      <c r="C7685" s="77" t="inlineStr">
        <is>
          <t>Weavile abilities</t>
        </is>
      </c>
      <c r="D7685" s="77" t="inlineStr">
        <is>
          <t>Pressure / Pickpocket</t>
        </is>
      </c>
      <c r="E7685" s="77" t="inlineStr">
        <is>
          <t>Technician / Inner Focus / Pickpocket</t>
        </is>
      </c>
      <c r="F7685" s="77" t="inlineStr">
        <is>
          <t>Differs from upstream baseline</t>
        </is>
      </c>
      <c r="G7685" s="77" t="inlineStr">
        <is>
          <t>species_info/gen_*_families.h</t>
        </is>
      </c>
    </row>
    <row r="7686">
      <c r="A7686" s="32" t="inlineStr">
        <is>
          <t>2026-10-05</t>
        </is>
      </c>
      <c r="B7686" s="32" t="inlineStr">
        <is>
          <t>Pokemon Stats</t>
        </is>
      </c>
      <c r="C7686" s="32" t="inlineStr">
        <is>
          <t>Weezing baseSpAttack</t>
        </is>
      </c>
      <c r="D7686" s="32" t="n">
        <v>85</v>
      </c>
      <c r="E7686" s="32" t="n">
        <v>90</v>
      </c>
      <c r="F7686" s="32" t="inlineStr">
        <is>
          <t>Differs from upstream baseline</t>
        </is>
      </c>
      <c r="G7686" s="32" t="inlineStr">
        <is>
          <t>species_info/gen_*_families.h</t>
        </is>
      </c>
    </row>
    <row r="7687">
      <c r="A7687" s="77" t="inlineStr">
        <is>
          <t>2026-10-05</t>
        </is>
      </c>
      <c r="B7687" s="77" t="inlineStr">
        <is>
          <t>Pokemon Stats</t>
        </is>
      </c>
      <c r="C7687" s="77" t="inlineStr">
        <is>
          <t>Weezing baseSpDefense</t>
        </is>
      </c>
      <c r="D7687" s="77" t="n">
        <v>70</v>
      </c>
      <c r="E7687" s="77" t="n">
        <v>85</v>
      </c>
      <c r="F7687" s="77" t="inlineStr">
        <is>
          <t>Differs from upstream baseline</t>
        </is>
      </c>
      <c r="G7687" s="77" t="inlineStr">
        <is>
          <t>species_info/gen_*_families.h</t>
        </is>
      </c>
    </row>
    <row r="7688">
      <c r="A7688" s="32" t="inlineStr">
        <is>
          <t>2026-10-05</t>
        </is>
      </c>
      <c r="B7688" s="32" t="inlineStr">
        <is>
          <t>Abilities</t>
        </is>
      </c>
      <c r="C7688" s="32" t="inlineStr">
        <is>
          <t>Weezing abilities</t>
        </is>
      </c>
      <c r="D7688" s="32" t="inlineStr">
        <is>
          <t>Levitate / Neutralizing Gas / Stench</t>
        </is>
      </c>
      <c r="E7688" s="32" t="inlineStr">
        <is>
          <t>Levitate / Stench</t>
        </is>
      </c>
      <c r="F7688" s="32" t="inlineStr">
        <is>
          <t>Differs from upstream baseline</t>
        </is>
      </c>
      <c r="G7688" s="32" t="inlineStr">
        <is>
          <t>species_info/gen_*_families.h</t>
        </is>
      </c>
    </row>
    <row r="7689">
      <c r="A7689" s="77" t="inlineStr">
        <is>
          <t>2026-10-05</t>
        </is>
      </c>
      <c r="B7689" s="77" t="inlineStr">
        <is>
          <t>Abilities</t>
        </is>
      </c>
      <c r="C7689" s="77" t="inlineStr">
        <is>
          <t>Weezing abilities</t>
        </is>
      </c>
      <c r="D7689" s="77" t="inlineStr">
        <is>
          <t>Levitate / Neutralizing Gas / Misty Surge</t>
        </is>
      </c>
      <c r="E7689" s="77" t="inlineStr">
        <is>
          <t>Levitate / Misty Surge</t>
        </is>
      </c>
      <c r="F7689" s="77" t="inlineStr">
        <is>
          <t>Differs from upstream baseline</t>
        </is>
      </c>
      <c r="G7689" s="77" t="inlineStr">
        <is>
          <t>species_info/gen_*_families.h</t>
        </is>
      </c>
    </row>
    <row r="7690">
      <c r="A7690" s="32" t="inlineStr">
        <is>
          <t>2026-10-05</t>
        </is>
      </c>
      <c r="B7690" s="32" t="inlineStr">
        <is>
          <t>Pokemon Stats</t>
        </is>
      </c>
      <c r="C7690" s="32" t="inlineStr">
        <is>
          <t>Whirlipede baseHP</t>
        </is>
      </c>
      <c r="D7690" s="32" t="n">
        <v>40</v>
      </c>
      <c r="E7690" s="32" t="n">
        <v>48</v>
      </c>
      <c r="F7690" s="32" t="inlineStr">
        <is>
          <t>Differs from upstream baseline</t>
        </is>
      </c>
      <c r="G7690" s="32" t="inlineStr">
        <is>
          <t>species_info/gen_*_families.h</t>
        </is>
      </c>
    </row>
    <row r="7691">
      <c r="A7691" s="77" t="inlineStr">
        <is>
          <t>2026-10-05</t>
        </is>
      </c>
      <c r="B7691" s="77" t="inlineStr">
        <is>
          <t>Pokemon Stats</t>
        </is>
      </c>
      <c r="C7691" s="77" t="inlineStr">
        <is>
          <t>Whirlipede baseAttack</t>
        </is>
      </c>
      <c r="D7691" s="77" t="n">
        <v>55</v>
      </c>
      <c r="E7691" s="77" t="n">
        <v>60</v>
      </c>
      <c r="F7691" s="77" t="inlineStr">
        <is>
          <t>Differs from upstream baseline</t>
        </is>
      </c>
      <c r="G7691" s="77" t="inlineStr">
        <is>
          <t>species_info/gen_*_families.h</t>
        </is>
      </c>
    </row>
    <row r="7692">
      <c r="A7692" s="32" t="inlineStr">
        <is>
          <t>2026-10-05</t>
        </is>
      </c>
      <c r="B7692" s="32" t="inlineStr">
        <is>
          <t>Pokemon Stats</t>
        </is>
      </c>
      <c r="C7692" s="32" t="inlineStr">
        <is>
          <t>Whirlipede baseSpAttack</t>
        </is>
      </c>
      <c r="D7692" s="32" t="n">
        <v>40</v>
      </c>
      <c r="E7692" s="32" t="n">
        <v>42</v>
      </c>
      <c r="F7692" s="32" t="inlineStr">
        <is>
          <t>Differs from upstream baseline</t>
        </is>
      </c>
      <c r="G7692" s="32" t="inlineStr">
        <is>
          <t>species_info/gen_*_families.h</t>
        </is>
      </c>
    </row>
    <row r="7693">
      <c r="A7693" s="77" t="inlineStr">
        <is>
          <t>2026-10-05</t>
        </is>
      </c>
      <c r="B7693" s="77" t="inlineStr">
        <is>
          <t>Pokemon Stats</t>
        </is>
      </c>
      <c r="C7693" s="77" t="inlineStr">
        <is>
          <t>Whirlipede baseSpeed</t>
        </is>
      </c>
      <c r="D7693" s="77" t="n">
        <v>47</v>
      </c>
      <c r="E7693" s="77" t="n">
        <v>50</v>
      </c>
      <c r="F7693" s="77" t="inlineStr">
        <is>
          <t>Differs from upstream baseline</t>
        </is>
      </c>
      <c r="G7693" s="77" t="inlineStr">
        <is>
          <t>species_info/gen_*_families.h</t>
        </is>
      </c>
    </row>
    <row r="7694">
      <c r="A7694" s="32" t="inlineStr">
        <is>
          <t>2026-10-05</t>
        </is>
      </c>
      <c r="B7694" s="32" t="inlineStr">
        <is>
          <t>Abilities</t>
        </is>
      </c>
      <c r="C7694" s="32" t="inlineStr">
        <is>
          <t>Whiscash abilities</t>
        </is>
      </c>
      <c r="D7694" s="32" t="inlineStr">
        <is>
          <t>Oblivious / Anticipation / Hydration</t>
        </is>
      </c>
      <c r="E7694" s="32" t="inlineStr">
        <is>
          <t>Hydration / Swift Swim / Hydration</t>
        </is>
      </c>
      <c r="F7694" s="32" t="inlineStr">
        <is>
          <t>Differs from upstream baseline</t>
        </is>
      </c>
      <c r="G7694" s="32" t="inlineStr">
        <is>
          <t>species_info/gen_*_families.h</t>
        </is>
      </c>
    </row>
    <row r="7695">
      <c r="A7695" s="77" t="inlineStr">
        <is>
          <t>2026-10-05</t>
        </is>
      </c>
      <c r="B7695" s="77" t="inlineStr">
        <is>
          <t>Abilities</t>
        </is>
      </c>
      <c r="C7695" s="77" t="inlineStr">
        <is>
          <t>Whismur abilities</t>
        </is>
      </c>
      <c r="D7695" s="77" t="inlineStr">
        <is>
          <t>Soundproof / Rattled</t>
        </is>
      </c>
      <c r="E7695" s="77" t="inlineStr">
        <is>
          <t>Scrappy / Soundproof / Rattled</t>
        </is>
      </c>
      <c r="F7695" s="77" t="inlineStr">
        <is>
          <t>Differs from upstream baseline</t>
        </is>
      </c>
      <c r="G7695" s="77" t="inlineStr">
        <is>
          <t>species_info/gen_*_families.h</t>
        </is>
      </c>
    </row>
    <row r="7696">
      <c r="A7696" s="32" t="inlineStr">
        <is>
          <t>2026-10-05</t>
        </is>
      </c>
      <c r="B7696" s="32" t="inlineStr">
        <is>
          <t>Pokemon Stats</t>
        </is>
      </c>
      <c r="C7696" s="32" t="inlineStr">
        <is>
          <t>Wigglytuff baseAttack</t>
        </is>
      </c>
      <c r="D7696" s="32" t="n">
        <v>70</v>
      </c>
      <c r="E7696" s="32" t="n">
        <v>80</v>
      </c>
      <c r="F7696" s="32" t="inlineStr">
        <is>
          <t>Differs from upstream baseline</t>
        </is>
      </c>
      <c r="G7696" s="32" t="inlineStr">
        <is>
          <t>species_info/gen_*_families.h</t>
        </is>
      </c>
    </row>
    <row r="7697">
      <c r="A7697" s="77" t="inlineStr">
        <is>
          <t>2026-10-05</t>
        </is>
      </c>
      <c r="B7697" s="77" t="inlineStr">
        <is>
          <t>Pokemon Stats</t>
        </is>
      </c>
      <c r="C7697" s="77" t="inlineStr">
        <is>
          <t>Wigglytuff baseDefense</t>
        </is>
      </c>
      <c r="D7697" s="77" t="n">
        <v>45</v>
      </c>
      <c r="E7697" s="77" t="n">
        <v>75</v>
      </c>
      <c r="F7697" s="77" t="inlineStr">
        <is>
          <t>Differs from upstream baseline</t>
        </is>
      </c>
      <c r="G7697" s="77" t="inlineStr">
        <is>
          <t>species_info/gen_*_families.h</t>
        </is>
      </c>
    </row>
    <row r="7698">
      <c r="A7698" s="32" t="inlineStr">
        <is>
          <t>2026-10-05</t>
        </is>
      </c>
      <c r="B7698" s="32" t="inlineStr">
        <is>
          <t>Pokemon Stats</t>
        </is>
      </c>
      <c r="C7698" s="32" t="inlineStr">
        <is>
          <t>Wigglytuff baseSpDefense</t>
        </is>
      </c>
      <c r="D7698" s="32" t="n">
        <v>50</v>
      </c>
      <c r="E7698" s="32" t="n">
        <v>70</v>
      </c>
      <c r="F7698" s="32" t="inlineStr">
        <is>
          <t>Differs from upstream baseline</t>
        </is>
      </c>
      <c r="G7698" s="32" t="inlineStr">
        <is>
          <t>species_info/gen_*_families.h</t>
        </is>
      </c>
    </row>
    <row r="7699">
      <c r="A7699" s="77" t="inlineStr">
        <is>
          <t>2026-10-05</t>
        </is>
      </c>
      <c r="B7699" s="77" t="inlineStr">
        <is>
          <t>Abilities</t>
        </is>
      </c>
      <c r="C7699" s="77" t="inlineStr">
        <is>
          <t>Wigglytuff abilities</t>
        </is>
      </c>
      <c r="D7699" s="77" t="inlineStr">
        <is>
          <t>Cute Charm / Competitive / Frisk</t>
        </is>
      </c>
      <c r="E7699" s="77" t="inlineStr">
        <is>
          <t>Aftermath / Frisk</t>
        </is>
      </c>
      <c r="F7699" s="77" t="inlineStr">
        <is>
          <t>Differs from upstream baseline</t>
        </is>
      </c>
      <c r="G7699" s="77" t="inlineStr">
        <is>
          <t>species_info/gen_*_families.h</t>
        </is>
      </c>
    </row>
    <row r="7700">
      <c r="A7700" s="32" t="inlineStr">
        <is>
          <t>2026-10-05</t>
        </is>
      </c>
      <c r="B7700" s="32" t="inlineStr">
        <is>
          <t>Abilities</t>
        </is>
      </c>
      <c r="C7700" s="32" t="inlineStr">
        <is>
          <t>Wingull abilities</t>
        </is>
      </c>
      <c r="D7700" s="32" t="inlineStr">
        <is>
          <t>Keen Eye / Hydration / Rain Dish</t>
        </is>
      </c>
      <c r="E7700" s="32" t="inlineStr">
        <is>
          <t>Gluttony / Rain Dish</t>
        </is>
      </c>
      <c r="F7700" s="32" t="inlineStr">
        <is>
          <t>Differs from upstream baseline</t>
        </is>
      </c>
      <c r="G7700" s="32" t="inlineStr">
        <is>
          <t>species_info/gen_*_families.h</t>
        </is>
      </c>
    </row>
    <row r="7701">
      <c r="A7701" s="77" t="inlineStr">
        <is>
          <t>2026-10-05</t>
        </is>
      </c>
      <c r="B7701" s="77" t="inlineStr">
        <is>
          <t>Evolutions</t>
        </is>
      </c>
      <c r="C7701" s="77" t="inlineStr">
        <is>
          <t>Woobat evolution</t>
        </is>
      </c>
      <c r="D7701" s="77" t="inlineStr">
        <is>
          <t>Friendship -&gt; Swoobat</t>
        </is>
      </c>
      <c r="E7701" s="77" t="inlineStr">
        <is>
          <t>Lv 22 -&gt; Swoobat</t>
        </is>
      </c>
      <c r="F7701" s="77" t="inlineStr">
        <is>
          <t>Differs from upstream baseline</t>
        </is>
      </c>
      <c r="G7701" s="77" t="inlineStr">
        <is>
          <t>species_info/gen_*_families.h</t>
        </is>
      </c>
    </row>
    <row r="7702">
      <c r="A7702" s="32" t="inlineStr">
        <is>
          <t>2026-10-05</t>
        </is>
      </c>
      <c r="B7702" s="32" t="inlineStr">
        <is>
          <t>Abilities</t>
        </is>
      </c>
      <c r="C7702" s="32" t="inlineStr">
        <is>
          <t>Wooper abilities</t>
        </is>
      </c>
      <c r="D7702" s="32" t="inlineStr">
        <is>
          <t>Damp / Water Absorb / Unaware</t>
        </is>
      </c>
      <c r="E7702" s="32" t="inlineStr">
        <is>
          <t>Water Absorb / Water Absorb / Unaware</t>
        </is>
      </c>
      <c r="F7702" s="32" t="inlineStr">
        <is>
          <t>Differs from upstream baseline</t>
        </is>
      </c>
      <c r="G7702" s="32" t="inlineStr">
        <is>
          <t>species_info/gen_*_families.h</t>
        </is>
      </c>
    </row>
    <row r="7703">
      <c r="A7703" s="77" t="inlineStr">
        <is>
          <t>2026-10-05</t>
        </is>
      </c>
      <c r="B7703" s="77" t="inlineStr">
        <is>
          <t>Abilities</t>
        </is>
      </c>
      <c r="C7703" s="77" t="inlineStr">
        <is>
          <t>Wooper abilities</t>
        </is>
      </c>
      <c r="D7703" s="77" t="inlineStr">
        <is>
          <t>Poison Point / Water Absorb / Unaware</t>
        </is>
      </c>
      <c r="E7703" s="77" t="inlineStr">
        <is>
          <t>Water Absorb / Water Absorb / Unaware</t>
        </is>
      </c>
      <c r="F7703" s="77" t="inlineStr">
        <is>
          <t>Differs from upstream baseline</t>
        </is>
      </c>
      <c r="G7703" s="77" t="inlineStr">
        <is>
          <t>species_info/gen_*_families.h</t>
        </is>
      </c>
    </row>
    <row r="7704">
      <c r="A7704" s="32" t="inlineStr">
        <is>
          <t>2026-10-05</t>
        </is>
      </c>
      <c r="B7704" s="32" t="inlineStr">
        <is>
          <t>Pokemon Stats</t>
        </is>
      </c>
      <c r="C7704" s="32" t="inlineStr">
        <is>
          <t>Wormadam baseAttack</t>
        </is>
      </c>
      <c r="D7704" s="32" t="n">
        <v>59</v>
      </c>
      <c r="E7704" s="32" t="n">
        <v>79</v>
      </c>
      <c r="F7704" s="32" t="inlineStr">
        <is>
          <t>Differs from upstream baseline</t>
        </is>
      </c>
      <c r="G7704" s="32" t="inlineStr">
        <is>
          <t>species_info/gen_*_families.h</t>
        </is>
      </c>
    </row>
    <row r="7705">
      <c r="A7705" s="77" t="inlineStr">
        <is>
          <t>2026-10-05</t>
        </is>
      </c>
      <c r="B7705" s="77" t="inlineStr">
        <is>
          <t>Abilities</t>
        </is>
      </c>
      <c r="C7705" s="77" t="inlineStr">
        <is>
          <t>Wormadam abilities</t>
        </is>
      </c>
      <c r="D7705" s="77" t="inlineStr">
        <is>
          <t>Anticipation / Overcoat</t>
        </is>
      </c>
      <c r="E7705" s="77" t="inlineStr">
        <is>
          <t>Snow Cloak / Overcoat</t>
        </is>
      </c>
      <c r="F7705" s="77" t="inlineStr">
        <is>
          <t>Differs from upstream baseline</t>
        </is>
      </c>
      <c r="G7705" s="77" t="inlineStr">
        <is>
          <t>species_info/gen_*_families.h</t>
        </is>
      </c>
    </row>
    <row r="7706">
      <c r="A7706" s="32" t="inlineStr">
        <is>
          <t>2026-10-05</t>
        </is>
      </c>
      <c r="B7706" s="32" t="inlineStr">
        <is>
          <t>Abilities</t>
        </is>
      </c>
      <c r="C7706" s="32" t="inlineStr">
        <is>
          <t>Wurmple abilities</t>
        </is>
      </c>
      <c r="D7706" s="32" t="inlineStr">
        <is>
          <t>Shield Dust / Run Away</t>
        </is>
      </c>
      <c r="E7706" s="32" t="inlineStr">
        <is>
          <t>Shield Dust / Shield Dust / Run Away</t>
        </is>
      </c>
      <c r="F7706" s="32" t="inlineStr">
        <is>
          <t>Differs from upstream baseline</t>
        </is>
      </c>
      <c r="G7706" s="32" t="inlineStr">
        <is>
          <t>species_info/gen_*_families.h</t>
        </is>
      </c>
    </row>
    <row r="7707">
      <c r="A7707" s="77" t="inlineStr">
        <is>
          <t>2026-10-05</t>
        </is>
      </c>
      <c r="B7707" s="77" t="inlineStr">
        <is>
          <t>Pokemon Stats</t>
        </is>
      </c>
      <c r="C7707" s="77" t="inlineStr">
        <is>
          <t>Xatu baseAttack</t>
        </is>
      </c>
      <c r="D7707" s="77" t="n">
        <v>75</v>
      </c>
      <c r="E7707" s="77" t="n">
        <v>95</v>
      </c>
      <c r="F7707" s="77" t="inlineStr">
        <is>
          <t>Differs from upstream baseline</t>
        </is>
      </c>
      <c r="G7707" s="77" t="inlineStr">
        <is>
          <t>species_info/gen_*_families.h</t>
        </is>
      </c>
    </row>
    <row r="7708">
      <c r="A7708" s="32" t="inlineStr">
        <is>
          <t>2026-10-05</t>
        </is>
      </c>
      <c r="B7708" s="32" t="inlineStr">
        <is>
          <t>Abilities</t>
        </is>
      </c>
      <c r="C7708" s="32" t="inlineStr">
        <is>
          <t>Xatu abilities</t>
        </is>
      </c>
      <c r="D7708" s="32" t="inlineStr">
        <is>
          <t>Synchronize / Early Bird / Magic Bounce</t>
        </is>
      </c>
      <c r="E7708" s="32" t="inlineStr">
        <is>
          <t>Magic Guard / Magic Guard / Magic Bounce</t>
        </is>
      </c>
      <c r="F7708" s="32" t="inlineStr">
        <is>
          <t>Differs from upstream baseline</t>
        </is>
      </c>
      <c r="G7708" s="32" t="inlineStr">
        <is>
          <t>species_info/gen_*_families.h</t>
        </is>
      </c>
    </row>
    <row r="7709">
      <c r="A7709" s="77" t="inlineStr">
        <is>
          <t>2026-10-05</t>
        </is>
      </c>
      <c r="B7709" s="77" t="inlineStr">
        <is>
          <t>Pokemon Stats</t>
        </is>
      </c>
      <c r="C7709" s="77" t="inlineStr">
        <is>
          <t>Yamask baseHP</t>
        </is>
      </c>
      <c r="D7709" s="77" t="n">
        <v>38</v>
      </c>
      <c r="E7709" s="77" t="n">
        <v>39</v>
      </c>
      <c r="F7709" s="77" t="inlineStr">
        <is>
          <t>Differs from upstream baseline</t>
        </is>
      </c>
      <c r="G7709" s="77" t="inlineStr">
        <is>
          <t>species_info/gen_*_families.h</t>
        </is>
      </c>
    </row>
    <row r="7710">
      <c r="A7710" s="32" t="inlineStr">
        <is>
          <t>2026-10-05</t>
        </is>
      </c>
      <c r="B7710" s="32" t="inlineStr">
        <is>
          <t>Pokemon Stats</t>
        </is>
      </c>
      <c r="C7710" s="32" t="inlineStr">
        <is>
          <t>Yamask baseSpeed</t>
        </is>
      </c>
      <c r="D7710" s="32" t="n">
        <v>30</v>
      </c>
      <c r="E7710" s="32" t="n">
        <v>31</v>
      </c>
      <c r="F7710" s="32" t="inlineStr">
        <is>
          <t>Differs from upstream baseline</t>
        </is>
      </c>
      <c r="G7710" s="32" t="inlineStr">
        <is>
          <t>species_info/gen_*_families.h</t>
        </is>
      </c>
    </row>
    <row r="7711">
      <c r="A7711" s="77" t="inlineStr">
        <is>
          <t>2026-10-05</t>
        </is>
      </c>
      <c r="B7711" s="77" t="inlineStr">
        <is>
          <t>Abilities</t>
        </is>
      </c>
      <c r="C7711" s="77" t="inlineStr">
        <is>
          <t>Yanma abilities</t>
        </is>
      </c>
      <c r="D7711" s="77" t="inlineStr">
        <is>
          <t>Speed Boost / Compound Eyes / Frisk</t>
        </is>
      </c>
      <c r="E7711" s="77" t="inlineStr">
        <is>
          <t>Compound Eyes / Compound Eyes / Frisk</t>
        </is>
      </c>
      <c r="F7711" s="77" t="inlineStr">
        <is>
          <t>Differs from upstream baseline</t>
        </is>
      </c>
      <c r="G7711" s="77" t="inlineStr">
        <is>
          <t>species_info/gen_*_families.h</t>
        </is>
      </c>
    </row>
    <row r="7712">
      <c r="A7712" s="32" t="inlineStr">
        <is>
          <t>2026-10-05</t>
        </is>
      </c>
      <c r="B7712" s="32" t="inlineStr">
        <is>
          <t>Abilities</t>
        </is>
      </c>
      <c r="C7712" s="32" t="inlineStr">
        <is>
          <t>Zangoose abilities</t>
        </is>
      </c>
      <c r="D7712" s="32" t="inlineStr">
        <is>
          <t>Immunity / Toxic Boost</t>
        </is>
      </c>
      <c r="E7712" s="32" t="inlineStr">
        <is>
          <t>Hyper Cutter / Immunity / Toxic Boost</t>
        </is>
      </c>
      <c r="F7712" s="32" t="inlineStr">
        <is>
          <t>Differs from upstream baseline</t>
        </is>
      </c>
      <c r="G7712" s="32" t="inlineStr">
        <is>
          <t>species_info/gen_*_families.h</t>
        </is>
      </c>
    </row>
    <row r="7713">
      <c r="A7713" s="77" t="inlineStr">
        <is>
          <t>2026-10-05</t>
        </is>
      </c>
      <c r="B7713" s="77" t="inlineStr">
        <is>
          <t>Pokemon Stats</t>
        </is>
      </c>
      <c r="C7713" s="77" t="inlineStr">
        <is>
          <t>Zapdos baseSpDefense</t>
        </is>
      </c>
      <c r="D7713" s="77" t="n">
        <v>90</v>
      </c>
      <c r="E7713" s="77" t="n">
        <v>110</v>
      </c>
      <c r="F7713" s="77" t="inlineStr">
        <is>
          <t>Differs from upstream baseline</t>
        </is>
      </c>
      <c r="G7713" s="77" t="inlineStr">
        <is>
          <t>species_info/gen_*_families.h</t>
        </is>
      </c>
    </row>
    <row r="7714">
      <c r="A7714" s="32" t="inlineStr">
        <is>
          <t>2026-10-05</t>
        </is>
      </c>
      <c r="B7714" s="32" t="inlineStr">
        <is>
          <t>Abilities</t>
        </is>
      </c>
      <c r="C7714" s="32" t="inlineStr">
        <is>
          <t>Zapdos abilities</t>
        </is>
      </c>
      <c r="D7714" s="32" t="inlineStr">
        <is>
          <t>Pressure / Static</t>
        </is>
      </c>
      <c r="E7714" s="32" t="inlineStr">
        <is>
          <t>Pressure / Pressure / Static</t>
        </is>
      </c>
      <c r="F7714" s="32" t="inlineStr">
        <is>
          <t>Differs from upstream baseline</t>
        </is>
      </c>
      <c r="G7714" s="32" t="inlineStr">
        <is>
          <t>species_info/gen_*_families.h</t>
        </is>
      </c>
    </row>
    <row r="7715">
      <c r="A7715" s="77" t="inlineStr">
        <is>
          <t>2026-10-05</t>
        </is>
      </c>
      <c r="B7715" s="77" t="inlineStr">
        <is>
          <t>Pokemon Stats</t>
        </is>
      </c>
      <c r="C7715" s="77" t="inlineStr">
        <is>
          <t>Zebstrika baseAttack</t>
        </is>
      </c>
      <c r="D7715" s="77" t="n">
        <v>100</v>
      </c>
      <c r="E7715" s="77" t="n">
        <v>115</v>
      </c>
      <c r="F7715" s="77" t="inlineStr">
        <is>
          <t>Differs from upstream baseline</t>
        </is>
      </c>
      <c r="G7715" s="77" t="inlineStr">
        <is>
          <t>species_info/gen_*_families.h</t>
        </is>
      </c>
    </row>
    <row r="7716">
      <c r="A7716" s="32" t="inlineStr">
        <is>
          <t>2026-10-05</t>
        </is>
      </c>
      <c r="B7716" s="32" t="inlineStr">
        <is>
          <t>Pokemon Stats</t>
        </is>
      </c>
      <c r="C7716" s="32" t="inlineStr">
        <is>
          <t>Zebstrika baseSpeed</t>
        </is>
      </c>
      <c r="D7716" s="32" t="n">
        <v>116</v>
      </c>
      <c r="E7716" s="32" t="n">
        <v>121</v>
      </c>
      <c r="F7716" s="32" t="inlineStr">
        <is>
          <t>Differs from upstream baseline</t>
        </is>
      </c>
      <c r="G7716" s="32" t="inlineStr">
        <is>
          <t>species_info/gen_*_families.h</t>
        </is>
      </c>
    </row>
    <row r="7717">
      <c r="A7717" s="77" t="inlineStr">
        <is>
          <t>2026-10-05</t>
        </is>
      </c>
      <c r="B7717" s="77" t="inlineStr">
        <is>
          <t>Abilities</t>
        </is>
      </c>
      <c r="C7717" s="77" t="inlineStr">
        <is>
          <t>Zebstrika abilities</t>
        </is>
      </c>
      <c r="D7717" s="77" t="inlineStr">
        <is>
          <t>Lightning Rod / Motor Drive / Sap Sipper</t>
        </is>
      </c>
      <c r="E7717" s="77" t="inlineStr">
        <is>
          <t>Lightning Rod / Motor Drive / Reckless</t>
        </is>
      </c>
      <c r="F7717" s="77" t="inlineStr">
        <is>
          <t>Differs from upstream baseline</t>
        </is>
      </c>
      <c r="G7717" s="77" t="inlineStr">
        <is>
          <t>species_info/gen_*_families.h</t>
        </is>
      </c>
    </row>
    <row r="7718">
      <c r="A7718" s="32" t="inlineStr">
        <is>
          <t>2026-10-05</t>
        </is>
      </c>
      <c r="B7718" s="32" t="inlineStr">
        <is>
          <t>Abilities</t>
        </is>
      </c>
      <c r="C7718" s="32" t="inlineStr">
        <is>
          <t>Zigzagoon abilities</t>
        </is>
      </c>
      <c r="D7718" s="32" t="inlineStr">
        <is>
          <t>Pickup / Gluttony / Quick Feet</t>
        </is>
      </c>
      <c r="E7718" s="32" t="inlineStr">
        <is>
          <t>Gluttony / Gluttony / Quick Feet</t>
        </is>
      </c>
      <c r="F7718" s="32" t="inlineStr">
        <is>
          <t>Differs from upstream baseline</t>
        </is>
      </c>
      <c r="G7718" s="32" t="inlineStr">
        <is>
          <t>species_info/gen_*_families.h</t>
        </is>
      </c>
    </row>
    <row r="7719">
      <c r="A7719" s="77" t="inlineStr">
        <is>
          <t>2026-10-05</t>
        </is>
      </c>
      <c r="B7719" s="77" t="inlineStr">
        <is>
          <t>Pokemon Stats</t>
        </is>
      </c>
      <c r="C7719" s="77" t="inlineStr">
        <is>
          <t>Zoroark baseHP</t>
        </is>
      </c>
      <c r="D7719" s="77" t="n">
        <v>60</v>
      </c>
      <c r="E7719" s="77" t="n">
        <v>70</v>
      </c>
      <c r="F7719" s="77" t="inlineStr">
        <is>
          <t>Differs from upstream baseline</t>
        </is>
      </c>
      <c r="G7719" s="77" t="inlineStr">
        <is>
          <t>species_info/gen_*_families.h</t>
        </is>
      </c>
    </row>
    <row r="7720">
      <c r="A7720" s="32" t="inlineStr">
        <is>
          <t>2026-10-05</t>
        </is>
      </c>
      <c r="B7720" s="32" t="inlineStr">
        <is>
          <t>Pokemon Stats</t>
        </is>
      </c>
      <c r="C7720" s="32" t="inlineStr">
        <is>
          <t>Zoroark baseSpAttack</t>
        </is>
      </c>
      <c r="D7720" s="32" t="n">
        <v>120</v>
      </c>
      <c r="E7720" s="32" t="n">
        <v>125</v>
      </c>
      <c r="F7720" s="32" t="inlineStr">
        <is>
          <t>Differs from upstream baseline</t>
        </is>
      </c>
      <c r="G7720" s="32" t="inlineStr">
        <is>
          <t>species_info/gen_*_families.h</t>
        </is>
      </c>
    </row>
    <row r="7721">
      <c r="A7721" s="77" t="inlineStr">
        <is>
          <t>2026-10-05</t>
        </is>
      </c>
      <c r="B7721" s="77" t="inlineStr">
        <is>
          <t>Abilities</t>
        </is>
      </c>
      <c r="C7721" s="77" t="inlineStr">
        <is>
          <t>Zoroark abilities</t>
        </is>
      </c>
      <c r="D7721" s="77" t="inlineStr">
        <is>
          <t>Illusion</t>
        </is>
      </c>
      <c r="E7721" s="77" t="inlineStr">
        <is>
          <t>Illusion / Infiltrator / Illusion</t>
        </is>
      </c>
      <c r="F7721" s="77" t="inlineStr">
        <is>
          <t>Differs from upstream baseline</t>
        </is>
      </c>
      <c r="G7721" s="77" t="inlineStr">
        <is>
          <t>species_info/gen_*_families.h</t>
        </is>
      </c>
    </row>
    <row r="7722">
      <c r="A7722" s="32" t="inlineStr">
        <is>
          <t>2026-10-05</t>
        </is>
      </c>
      <c r="B7722" s="32" t="inlineStr">
        <is>
          <t>Evolutions</t>
        </is>
      </c>
      <c r="C7722" s="32" t="inlineStr">
        <is>
          <t>Zweilous evolution</t>
        </is>
      </c>
      <c r="D7722" s="32" t="inlineStr">
        <is>
          <t>Lv 64 -&gt; Hydreigon</t>
        </is>
      </c>
      <c r="E7722" s="32" t="inlineStr">
        <is>
          <t>Lv 56 -&gt; Hydreigon</t>
        </is>
      </c>
      <c r="F7722" s="32" t="inlineStr">
        <is>
          <t>Differs from upstream baseline</t>
        </is>
      </c>
      <c r="G7722" s="32" t="inlineStr">
        <is>
          <t>species_info/gen_*_families.h</t>
        </is>
      </c>
    </row>
    <row r="7723">
      <c r="A7723" s="77" t="inlineStr">
        <is>
          <t>2026-10-05</t>
        </is>
      </c>
      <c r="B7723" s="77" t="inlineStr">
        <is>
          <t>Pokemon Stats</t>
        </is>
      </c>
      <c r="C7723" s="77" t="inlineStr">
        <is>
          <t>Zygarde baseAttack</t>
        </is>
      </c>
      <c r="D7723" s="77" t="n">
        <v>100</v>
      </c>
      <c r="E7723" s="77" t="n">
        <v>117</v>
      </c>
      <c r="F7723" s="77" t="inlineStr">
        <is>
          <t>Differs from upstream baseline</t>
        </is>
      </c>
      <c r="G7723" s="77" t="inlineStr">
        <is>
          <t>species_info/gen_*_families.h</t>
        </is>
      </c>
    </row>
    <row r="7724">
      <c r="A7724" s="32" t="inlineStr">
        <is>
          <t>2026-10-05</t>
        </is>
      </c>
      <c r="B7724" s="32" t="inlineStr">
        <is>
          <t>Pokemon Stats</t>
        </is>
      </c>
      <c r="C7724" s="32" t="inlineStr">
        <is>
          <t>Zygarde baseSpAttack</t>
        </is>
      </c>
      <c r="D7724" s="32" t="n">
        <v>61</v>
      </c>
      <c r="E7724" s="32" t="n">
        <v>30</v>
      </c>
      <c r="F7724" s="32" t="inlineStr">
        <is>
          <t>Differs from upstream baseline</t>
        </is>
      </c>
      <c r="G7724" s="32" t="inlineStr">
        <is>
          <t>species_info/gen_*_families.h</t>
        </is>
      </c>
    </row>
    <row r="7725">
      <c r="A7725" s="77" t="inlineStr">
        <is>
          <t>2026-10-05</t>
        </is>
      </c>
      <c r="B7725" s="77" t="inlineStr">
        <is>
          <t>Pokemon Stats</t>
        </is>
      </c>
      <c r="C7725" s="77" t="inlineStr">
        <is>
          <t>Zygarde baseSpeed</t>
        </is>
      </c>
      <c r="D7725" s="77" t="n">
        <v>115</v>
      </c>
      <c r="E7725" s="77" t="n">
        <v>129</v>
      </c>
      <c r="F7725" s="77" t="inlineStr">
        <is>
          <t>Differs from upstream baseline</t>
        </is>
      </c>
      <c r="G7725" s="77" t="inlineStr">
        <is>
          <t>species_info/gen_*_families.h</t>
        </is>
      </c>
    </row>
    <row r="7726">
      <c r="A7726" s="32" t="inlineStr">
        <is>
          <t>2026-10-05</t>
        </is>
      </c>
      <c r="B7726" s="32" t="inlineStr">
        <is>
          <t>Moves</t>
        </is>
      </c>
      <c r="C7726" s="32" t="inlineStr">
        <is>
          <t>Absorb power</t>
        </is>
      </c>
      <c r="D7726" s="32" t="n">
        <v>20</v>
      </c>
      <c r="E7726" s="32" t="n">
        <v>60</v>
      </c>
      <c r="F7726" s="32" t="inlineStr">
        <is>
          <t>Differs from upstream baseline</t>
        </is>
      </c>
      <c r="G7726" s="32" t="inlineStr">
        <is>
          <t>src/data/moves_info.h</t>
        </is>
      </c>
    </row>
    <row r="7727">
      <c r="A7727" s="77" t="inlineStr">
        <is>
          <t>2026-10-05</t>
        </is>
      </c>
      <c r="B7727" s="77" t="inlineStr">
        <is>
          <t>Moves</t>
        </is>
      </c>
      <c r="C7727" s="77" t="inlineStr">
        <is>
          <t>Absorb type</t>
        </is>
      </c>
      <c r="D7727" s="77" t="inlineStr">
        <is>
          <t>TYPE_GRASS</t>
        </is>
      </c>
      <c r="E7727" s="77" t="inlineStr">
        <is>
          <t>TYPE_DARK</t>
        </is>
      </c>
      <c r="F7727" s="77" t="inlineStr">
        <is>
          <t>Differs from upstream baseline</t>
        </is>
      </c>
      <c r="G7727" s="77" t="inlineStr">
        <is>
          <t>src/data/moves_info.h</t>
        </is>
      </c>
    </row>
    <row r="7728">
      <c r="A7728" s="32" t="inlineStr">
        <is>
          <t>2026-10-05</t>
        </is>
      </c>
      <c r="B7728" s="32" t="inlineStr">
        <is>
          <t>Moves</t>
        </is>
      </c>
      <c r="C7728" s="32" t="inlineStr">
        <is>
          <t>Acid Armor pp</t>
        </is>
      </c>
      <c r="D7728" s="32" t="n">
        <v>20</v>
      </c>
      <c r="E7728" s="32" t="n">
        <v>1</v>
      </c>
      <c r="F7728" s="32" t="inlineStr">
        <is>
          <t>Differs from upstream baseline</t>
        </is>
      </c>
      <c r="G7728" s="32" t="inlineStr">
        <is>
          <t>src/data/moves_info.h</t>
        </is>
      </c>
    </row>
    <row r="7729">
      <c r="A7729" s="77" t="inlineStr">
        <is>
          <t>2026-10-05</t>
        </is>
      </c>
      <c r="B7729" s="77" t="inlineStr">
        <is>
          <t>Moves</t>
        </is>
      </c>
      <c r="C7729" s="77" t="inlineStr">
        <is>
          <t>Acid Spray power</t>
        </is>
      </c>
      <c r="D7729" s="77" t="n">
        <v>40</v>
      </c>
      <c r="E7729" s="77" t="n">
        <v>50</v>
      </c>
      <c r="F7729" s="77" t="inlineStr">
        <is>
          <t>Differs from upstream baseline</t>
        </is>
      </c>
      <c r="G7729" s="77" t="inlineStr">
        <is>
          <t>src/data/moves_info.h</t>
        </is>
      </c>
    </row>
    <row r="7730">
      <c r="A7730" s="32" t="inlineStr">
        <is>
          <t>2026-10-05</t>
        </is>
      </c>
      <c r="B7730" s="32" t="inlineStr">
        <is>
          <t>Moves</t>
        </is>
      </c>
      <c r="C7730" s="32" t="inlineStr">
        <is>
          <t>Aeroblast power</t>
        </is>
      </c>
      <c r="D7730" s="32" t="n">
        <v>100</v>
      </c>
      <c r="E7730" s="32" t="n">
        <v>120</v>
      </c>
      <c r="F7730" s="32" t="inlineStr">
        <is>
          <t>Differs from upstream baseline</t>
        </is>
      </c>
      <c r="G7730" s="32" t="inlineStr">
        <is>
          <t>src/data/moves_info.h</t>
        </is>
      </c>
    </row>
    <row r="7731">
      <c r="A7731" s="77" t="inlineStr">
        <is>
          <t>2026-10-05</t>
        </is>
      </c>
      <c r="B7731" s="77" t="inlineStr">
        <is>
          <t>Moves</t>
        </is>
      </c>
      <c r="C7731" s="77" t="inlineStr">
        <is>
          <t>Aeroblast accuracy</t>
        </is>
      </c>
      <c r="D7731" s="77" t="n">
        <v>95</v>
      </c>
      <c r="E7731" s="77" t="n">
        <v>100</v>
      </c>
      <c r="F7731" s="77" t="inlineStr">
        <is>
          <t>Differs from upstream baseline</t>
        </is>
      </c>
      <c r="G7731" s="77" t="inlineStr">
        <is>
          <t>src/data/moves_info.h</t>
        </is>
      </c>
    </row>
    <row r="7732">
      <c r="A7732" s="32" t="inlineStr">
        <is>
          <t>2026-10-05</t>
        </is>
      </c>
      <c r="B7732" s="32" t="inlineStr">
        <is>
          <t>Moves</t>
        </is>
      </c>
      <c r="C7732" s="32" t="inlineStr">
        <is>
          <t>Agility pp</t>
        </is>
      </c>
      <c r="D7732" s="32" t="n">
        <v>30</v>
      </c>
      <c r="E7732" s="32" t="n">
        <v>1</v>
      </c>
      <c r="F7732" s="32" t="inlineStr">
        <is>
          <t>Differs from upstream baseline</t>
        </is>
      </c>
      <c r="G7732" s="32" t="inlineStr">
        <is>
          <t>src/data/moves_info.h</t>
        </is>
      </c>
    </row>
    <row r="7733">
      <c r="A7733" s="77" t="inlineStr">
        <is>
          <t>2026-10-05</t>
        </is>
      </c>
      <c r="B7733" s="77" t="inlineStr">
        <is>
          <t>Moves</t>
        </is>
      </c>
      <c r="C7733" s="77" t="inlineStr">
        <is>
          <t>Air Cutter accuracy</t>
        </is>
      </c>
      <c r="D7733" s="77" t="n">
        <v>95</v>
      </c>
      <c r="E7733" s="77" t="n">
        <v>100</v>
      </c>
      <c r="F7733" s="77" t="inlineStr">
        <is>
          <t>Differs from upstream baseline</t>
        </is>
      </c>
      <c r="G7733" s="77" t="inlineStr">
        <is>
          <t>src/data/moves_info.h</t>
        </is>
      </c>
    </row>
    <row r="7734">
      <c r="A7734" s="32" t="inlineStr">
        <is>
          <t>2026-10-05</t>
        </is>
      </c>
      <c r="B7734" s="32" t="inlineStr">
        <is>
          <t>Moves</t>
        </is>
      </c>
      <c r="C7734" s="32" t="inlineStr">
        <is>
          <t>Air Slash accuracy</t>
        </is>
      </c>
      <c r="D7734" s="32" t="n">
        <v>95</v>
      </c>
      <c r="E7734" s="32" t="n">
        <v>100</v>
      </c>
      <c r="F7734" s="32" t="inlineStr">
        <is>
          <t>Differs from upstream baseline</t>
        </is>
      </c>
      <c r="G7734" s="32" t="inlineStr">
        <is>
          <t>src/data/moves_info.h</t>
        </is>
      </c>
    </row>
    <row r="7735">
      <c r="A7735" s="77" t="inlineStr">
        <is>
          <t>2026-10-05</t>
        </is>
      </c>
      <c r="B7735" s="77" t="inlineStr">
        <is>
          <t>Moves</t>
        </is>
      </c>
      <c r="C7735" s="77" t="inlineStr">
        <is>
          <t>Air Slash pp</t>
        </is>
      </c>
      <c r="D7735" s="77" t="n">
        <v>15</v>
      </c>
      <c r="E7735" s="77" t="n">
        <v>20</v>
      </c>
      <c r="F7735" s="77" t="inlineStr">
        <is>
          <t>Differs from upstream baseline</t>
        </is>
      </c>
      <c r="G7735" s="77" t="inlineStr">
        <is>
          <t>src/data/moves_info.h</t>
        </is>
      </c>
    </row>
    <row r="7736">
      <c r="A7736" s="32" t="inlineStr">
        <is>
          <t>2026-10-05</t>
        </is>
      </c>
      <c r="B7736" s="32" t="inlineStr">
        <is>
          <t>Moves</t>
        </is>
      </c>
      <c r="C7736" s="32" t="inlineStr">
        <is>
          <t>Amnesia pp</t>
        </is>
      </c>
      <c r="D7736" s="32" t="n">
        <v>20</v>
      </c>
      <c r="E7736" s="32" t="n">
        <v>3</v>
      </c>
      <c r="F7736" s="32" t="inlineStr">
        <is>
          <t>Differs from upstream baseline</t>
        </is>
      </c>
      <c r="G7736" s="32" t="inlineStr">
        <is>
          <t>src/data/moves_info.h</t>
        </is>
      </c>
    </row>
    <row r="7737">
      <c r="A7737" s="77" t="inlineStr">
        <is>
          <t>2026-10-05</t>
        </is>
      </c>
      <c r="B7737" s="77" t="inlineStr">
        <is>
          <t>Moves</t>
        </is>
      </c>
      <c r="C7737" s="77" t="inlineStr">
        <is>
          <t>Ancient Power power</t>
        </is>
      </c>
      <c r="D7737" s="77" t="n">
        <v>60</v>
      </c>
      <c r="E7737" s="77" t="n">
        <v>80</v>
      </c>
      <c r="F7737" s="77" t="inlineStr">
        <is>
          <t>Differs from upstream baseline</t>
        </is>
      </c>
      <c r="G7737" s="77" t="inlineStr">
        <is>
          <t>src/data/moves_info.h</t>
        </is>
      </c>
    </row>
    <row r="7738">
      <c r="A7738" s="32" t="inlineStr">
        <is>
          <t>2026-10-05</t>
        </is>
      </c>
      <c r="B7738" s="32" t="inlineStr">
        <is>
          <t>Moves</t>
        </is>
      </c>
      <c r="C7738" s="32" t="inlineStr">
        <is>
          <t>Ancient Power pp</t>
        </is>
      </c>
      <c r="D7738" s="32" t="n">
        <v>5</v>
      </c>
      <c r="E7738" s="32" t="n">
        <v>10</v>
      </c>
      <c r="F7738" s="32" t="inlineStr">
        <is>
          <t>Differs from upstream baseline</t>
        </is>
      </c>
      <c r="G7738" s="32" t="inlineStr">
        <is>
          <t>src/data/moves_info.h</t>
        </is>
      </c>
    </row>
    <row r="7739">
      <c r="A7739" s="77" t="inlineStr">
        <is>
          <t>2026-10-05</t>
        </is>
      </c>
      <c r="B7739" s="77" t="inlineStr">
        <is>
          <t>Moves</t>
        </is>
      </c>
      <c r="C7739" s="77" t="inlineStr">
        <is>
          <t>Aqua Cutter pp</t>
        </is>
      </c>
      <c r="D7739" s="77" t="n">
        <v>20</v>
      </c>
      <c r="E7739" s="77" t="n">
        <v>15</v>
      </c>
      <c r="F7739" s="77" t="inlineStr">
        <is>
          <t>Differs from upstream baseline</t>
        </is>
      </c>
      <c r="G7739" s="77" t="inlineStr">
        <is>
          <t>src/data/moves_info.h</t>
        </is>
      </c>
    </row>
    <row r="7740">
      <c r="A7740" s="32" t="inlineStr">
        <is>
          <t>2026-10-05</t>
        </is>
      </c>
      <c r="B7740" s="32" t="inlineStr">
        <is>
          <t>Moves</t>
        </is>
      </c>
      <c r="C7740" s="32" t="inlineStr">
        <is>
          <t>Aqua Jet pp</t>
        </is>
      </c>
      <c r="D7740" s="32" t="n">
        <v>20</v>
      </c>
      <c r="E7740" s="32" t="n">
        <v>5</v>
      </c>
      <c r="F7740" s="32" t="inlineStr">
        <is>
          <t>Differs from upstream baseline</t>
        </is>
      </c>
      <c r="G7740" s="32" t="inlineStr">
        <is>
          <t>src/data/moves_info.h</t>
        </is>
      </c>
    </row>
    <row r="7741">
      <c r="A7741" s="77" t="inlineStr">
        <is>
          <t>2026-10-05</t>
        </is>
      </c>
      <c r="B7741" s="77" t="inlineStr">
        <is>
          <t>Moves</t>
        </is>
      </c>
      <c r="C7741" s="77" t="inlineStr">
        <is>
          <t>Aqua Tail power</t>
        </is>
      </c>
      <c r="D7741" s="77" t="n">
        <v>90</v>
      </c>
      <c r="E7741" s="77" t="n">
        <v>120</v>
      </c>
      <c r="F7741" s="77" t="inlineStr">
        <is>
          <t>Differs from upstream baseline</t>
        </is>
      </c>
      <c r="G7741" s="77" t="inlineStr">
        <is>
          <t>src/data/moves_info.h</t>
        </is>
      </c>
    </row>
    <row r="7742">
      <c r="A7742" s="32" t="inlineStr">
        <is>
          <t>2026-10-05</t>
        </is>
      </c>
      <c r="B7742" s="32" t="inlineStr">
        <is>
          <t>Moves</t>
        </is>
      </c>
      <c r="C7742" s="32" t="inlineStr">
        <is>
          <t>Aqua Tail accuracy</t>
        </is>
      </c>
      <c r="D7742" s="32" t="n">
        <v>90</v>
      </c>
      <c r="E7742" s="32" t="n">
        <v>85</v>
      </c>
      <c r="F7742" s="32" t="inlineStr">
        <is>
          <t>Differs from upstream baseline</t>
        </is>
      </c>
      <c r="G7742" s="32" t="inlineStr">
        <is>
          <t>src/data/moves_info.h</t>
        </is>
      </c>
    </row>
    <row r="7743">
      <c r="A7743" s="77" t="inlineStr">
        <is>
          <t>2026-10-05</t>
        </is>
      </c>
      <c r="B7743" s="77" t="inlineStr">
        <is>
          <t>Moves</t>
        </is>
      </c>
      <c r="C7743" s="77" t="inlineStr">
        <is>
          <t>Arm Thrust power</t>
        </is>
      </c>
      <c r="D7743" s="77" t="n">
        <v>15</v>
      </c>
      <c r="E7743" s="77" t="n">
        <v>25</v>
      </c>
      <c r="F7743" s="77" t="inlineStr">
        <is>
          <t>Differs from upstream baseline</t>
        </is>
      </c>
      <c r="G7743" s="77" t="inlineStr">
        <is>
          <t>src/data/moves_info.h</t>
        </is>
      </c>
    </row>
    <row r="7744">
      <c r="A7744" s="32" t="inlineStr">
        <is>
          <t>2026-10-05</t>
        </is>
      </c>
      <c r="B7744" s="32" t="inlineStr">
        <is>
          <t>Moves</t>
        </is>
      </c>
      <c r="C7744" s="32" t="inlineStr">
        <is>
          <t>Aromatherapy pp</t>
        </is>
      </c>
      <c r="D7744" s="32" t="n">
        <v>5</v>
      </c>
      <c r="E7744" s="32" t="n">
        <v>1</v>
      </c>
      <c r="F7744" s="32" t="inlineStr">
        <is>
          <t>Differs from upstream baseline</t>
        </is>
      </c>
      <c r="G7744" s="32" t="inlineStr">
        <is>
          <t>src/data/moves_info.h</t>
        </is>
      </c>
    </row>
    <row r="7745">
      <c r="A7745" s="77" t="inlineStr">
        <is>
          <t>2026-10-05</t>
        </is>
      </c>
      <c r="B7745" s="77" t="inlineStr">
        <is>
          <t>Moves</t>
        </is>
      </c>
      <c r="C7745" s="77" t="inlineStr">
        <is>
          <t>Assist accuracy</t>
        </is>
      </c>
      <c r="D7745" s="77" t="n">
        <v>100</v>
      </c>
      <c r="E7745" s="77" t="n">
        <v>0</v>
      </c>
      <c r="F7745" s="77" t="inlineStr">
        <is>
          <t>Differs from upstream baseline</t>
        </is>
      </c>
      <c r="G7745" s="77" t="inlineStr">
        <is>
          <t>src/data/moves_info.h</t>
        </is>
      </c>
    </row>
    <row r="7746">
      <c r="A7746" s="32" t="inlineStr">
        <is>
          <t>2026-10-05</t>
        </is>
      </c>
      <c r="B7746" s="32" t="inlineStr">
        <is>
          <t>Moves</t>
        </is>
      </c>
      <c r="C7746" s="32" t="inlineStr">
        <is>
          <t>Assist pp</t>
        </is>
      </c>
      <c r="D7746" s="32" t="n">
        <v>20</v>
      </c>
      <c r="E7746" s="32" t="n">
        <v>35</v>
      </c>
      <c r="F7746" s="32" t="inlineStr">
        <is>
          <t>Differs from upstream baseline</t>
        </is>
      </c>
      <c r="G7746" s="32" t="inlineStr">
        <is>
          <t>src/data/moves_info.h</t>
        </is>
      </c>
    </row>
    <row r="7747">
      <c r="A7747" s="77" t="inlineStr">
        <is>
          <t>2026-10-05</t>
        </is>
      </c>
      <c r="B7747" s="77" t="inlineStr">
        <is>
          <t>Moves</t>
        </is>
      </c>
      <c r="C7747" s="77" t="inlineStr">
        <is>
          <t>Assurance power</t>
        </is>
      </c>
      <c r="D7747" s="77" t="n">
        <v>60</v>
      </c>
      <c r="E7747" s="77" t="n">
        <v>70</v>
      </c>
      <c r="F7747" s="77" t="inlineStr">
        <is>
          <t>Differs from upstream baseline</t>
        </is>
      </c>
      <c r="G7747" s="77" t="inlineStr">
        <is>
          <t>src/data/moves_info.h</t>
        </is>
      </c>
    </row>
    <row r="7748">
      <c r="A7748" s="32" t="inlineStr">
        <is>
          <t>2026-10-05</t>
        </is>
      </c>
      <c r="B7748" s="32" t="inlineStr">
        <is>
          <t>Moves</t>
        </is>
      </c>
      <c r="C7748" s="32" t="inlineStr">
        <is>
          <t>Astonish power</t>
        </is>
      </c>
      <c r="D7748" s="32" t="n">
        <v>30</v>
      </c>
      <c r="E7748" s="32" t="n">
        <v>40</v>
      </c>
      <c r="F7748" s="32" t="inlineStr">
        <is>
          <t>Differs from upstream baseline</t>
        </is>
      </c>
      <c r="G7748" s="32" t="inlineStr">
        <is>
          <t>src/data/moves_info.h</t>
        </is>
      </c>
    </row>
    <row r="7749">
      <c r="A7749" s="77" t="inlineStr">
        <is>
          <t>2026-10-05</t>
        </is>
      </c>
      <c r="B7749" s="77" t="inlineStr">
        <is>
          <t>Moves</t>
        </is>
      </c>
      <c r="C7749" s="77" t="inlineStr">
        <is>
          <t>Attack Order power</t>
        </is>
      </c>
      <c r="D7749" s="77" t="n">
        <v>90</v>
      </c>
      <c r="E7749" s="77" t="n">
        <v>120</v>
      </c>
      <c r="F7749" s="77" t="inlineStr">
        <is>
          <t>Differs from upstream baseline</t>
        </is>
      </c>
      <c r="G7749" s="77" t="inlineStr">
        <is>
          <t>src/data/moves_info.h</t>
        </is>
      </c>
    </row>
    <row r="7750">
      <c r="A7750" s="32" t="inlineStr">
        <is>
          <t>2026-10-05</t>
        </is>
      </c>
      <c r="B7750" s="32" t="inlineStr">
        <is>
          <t>Moves</t>
        </is>
      </c>
      <c r="C7750" s="32" t="inlineStr">
        <is>
          <t>Aura Sphere power</t>
        </is>
      </c>
      <c r="D7750" s="32" t="n">
        <v>80</v>
      </c>
      <c r="E7750" s="32" t="n">
        <v>90</v>
      </c>
      <c r="F7750" s="32" t="inlineStr">
        <is>
          <t>Differs from upstream baseline</t>
        </is>
      </c>
      <c r="G7750" s="32" t="inlineStr">
        <is>
          <t>src/data/moves_info.h</t>
        </is>
      </c>
    </row>
    <row r="7751">
      <c r="A7751" s="77" t="inlineStr">
        <is>
          <t>2026-10-05</t>
        </is>
      </c>
      <c r="B7751" s="77" t="inlineStr">
        <is>
          <t>Moves</t>
        </is>
      </c>
      <c r="C7751" s="77" t="inlineStr">
        <is>
          <t>Aura Sphere pp</t>
        </is>
      </c>
      <c r="D7751" s="77" t="n">
        <v>20</v>
      </c>
      <c r="E7751" s="77" t="n">
        <v>10</v>
      </c>
      <c r="F7751" s="77" t="inlineStr">
        <is>
          <t>Differs from upstream baseline</t>
        </is>
      </c>
      <c r="G7751" s="77" t="inlineStr">
        <is>
          <t>src/data/moves_info.h</t>
        </is>
      </c>
    </row>
    <row r="7752">
      <c r="A7752" s="32" t="inlineStr">
        <is>
          <t>2026-10-05</t>
        </is>
      </c>
      <c r="B7752" s="32" t="inlineStr">
        <is>
          <t>Moves</t>
        </is>
      </c>
      <c r="C7752" s="32" t="inlineStr">
        <is>
          <t>Aurora Beam power</t>
        </is>
      </c>
      <c r="D7752" s="32" t="n">
        <v>65</v>
      </c>
      <c r="E7752" s="32" t="n">
        <v>60</v>
      </c>
      <c r="F7752" s="32" t="inlineStr">
        <is>
          <t>Differs from upstream baseline</t>
        </is>
      </c>
      <c r="G7752" s="32" t="inlineStr">
        <is>
          <t>src/data/moves_info.h</t>
        </is>
      </c>
    </row>
    <row r="7753">
      <c r="A7753" s="77" t="inlineStr">
        <is>
          <t>2026-10-05</t>
        </is>
      </c>
      <c r="B7753" s="77" t="inlineStr">
        <is>
          <t>Moves</t>
        </is>
      </c>
      <c r="C7753" s="77" t="inlineStr">
        <is>
          <t>Aurora Beam accuracy</t>
        </is>
      </c>
      <c r="D7753" s="77" t="n">
        <v>100</v>
      </c>
      <c r="E7753" s="77" t="n">
        <v>0</v>
      </c>
      <c r="F7753" s="77" t="inlineStr">
        <is>
          <t>Differs from upstream baseline</t>
        </is>
      </c>
      <c r="G7753" s="77" t="inlineStr">
        <is>
          <t>src/data/moves_info.h</t>
        </is>
      </c>
    </row>
    <row r="7754">
      <c r="A7754" s="32" t="inlineStr">
        <is>
          <t>2026-10-05</t>
        </is>
      </c>
      <c r="B7754" s="32" t="inlineStr">
        <is>
          <t>Moves</t>
        </is>
      </c>
      <c r="C7754" s="32" t="inlineStr">
        <is>
          <t>Autotomize pp</t>
        </is>
      </c>
      <c r="D7754" s="32" t="n">
        <v>15</v>
      </c>
      <c r="E7754" s="32" t="n">
        <v>10</v>
      </c>
      <c r="F7754" s="32" t="inlineStr">
        <is>
          <t>Differs from upstream baseline</t>
        </is>
      </c>
      <c r="G7754" s="32" t="inlineStr">
        <is>
          <t>src/data/moves_info.h</t>
        </is>
      </c>
    </row>
    <row r="7755">
      <c r="A7755" s="77" t="inlineStr">
        <is>
          <t>2026-10-05</t>
        </is>
      </c>
      <c r="B7755" s="77" t="inlineStr">
        <is>
          <t>Moves</t>
        </is>
      </c>
      <c r="C7755" s="77" t="inlineStr">
        <is>
          <t>Avalanche power</t>
        </is>
      </c>
      <c r="D7755" s="77" t="n">
        <v>60</v>
      </c>
      <c r="E7755" s="77" t="n">
        <v>100</v>
      </c>
      <c r="F7755" s="77" t="inlineStr">
        <is>
          <t>Differs from upstream baseline</t>
        </is>
      </c>
      <c r="G7755" s="77" t="inlineStr">
        <is>
          <t>src/data/moves_info.h</t>
        </is>
      </c>
    </row>
    <row r="7756">
      <c r="A7756" s="32" t="inlineStr">
        <is>
          <t>2026-10-05</t>
        </is>
      </c>
      <c r="B7756" s="32" t="inlineStr">
        <is>
          <t>Moves</t>
        </is>
      </c>
      <c r="C7756" s="32" t="inlineStr">
        <is>
          <t>Baby-Doll Eyes pp</t>
        </is>
      </c>
      <c r="D7756" s="32" t="n">
        <v>30</v>
      </c>
      <c r="E7756" s="32" t="n">
        <v>20</v>
      </c>
      <c r="F7756" s="32" t="inlineStr">
        <is>
          <t>Differs from upstream baseline</t>
        </is>
      </c>
      <c r="G7756" s="32" t="inlineStr">
        <is>
          <t>src/data/moves_info.h</t>
        </is>
      </c>
    </row>
    <row r="7757">
      <c r="A7757" s="77" t="inlineStr">
        <is>
          <t>2026-10-05</t>
        </is>
      </c>
      <c r="B7757" s="77" t="inlineStr">
        <is>
          <t>Moves</t>
        </is>
      </c>
      <c r="C7757" s="77" t="inlineStr">
        <is>
          <t>Barrage power</t>
        </is>
      </c>
      <c r="D7757" s="77" t="n">
        <v>15</v>
      </c>
      <c r="E7757" s="77" t="n">
        <v>25</v>
      </c>
      <c r="F7757" s="77" t="inlineStr">
        <is>
          <t>Differs from upstream baseline</t>
        </is>
      </c>
      <c r="G7757" s="77" t="inlineStr">
        <is>
          <t>src/data/moves_info.h</t>
        </is>
      </c>
    </row>
    <row r="7758">
      <c r="A7758" s="32" t="inlineStr">
        <is>
          <t>2026-10-05</t>
        </is>
      </c>
      <c r="B7758" s="32" t="inlineStr">
        <is>
          <t>Moves</t>
        </is>
      </c>
      <c r="C7758" s="32" t="inlineStr">
        <is>
          <t>Barrage accuracy</t>
        </is>
      </c>
      <c r="D7758" s="32" t="n">
        <v>85</v>
      </c>
      <c r="E7758" s="32" t="n">
        <v>100</v>
      </c>
      <c r="F7758" s="32" t="inlineStr">
        <is>
          <t>Differs from upstream baseline</t>
        </is>
      </c>
      <c r="G7758" s="32" t="inlineStr">
        <is>
          <t>src/data/moves_info.h</t>
        </is>
      </c>
    </row>
    <row r="7759">
      <c r="A7759" s="77" t="inlineStr">
        <is>
          <t>2026-10-05</t>
        </is>
      </c>
      <c r="B7759" s="77" t="inlineStr">
        <is>
          <t>Moves</t>
        </is>
      </c>
      <c r="C7759" s="77" t="inlineStr">
        <is>
          <t>Barrier pp</t>
        </is>
      </c>
      <c r="D7759" s="77" t="n">
        <v>20</v>
      </c>
      <c r="E7759" s="77" t="n">
        <v>5</v>
      </c>
      <c r="F7759" s="77" t="inlineStr">
        <is>
          <t>Differs from upstream baseline</t>
        </is>
      </c>
      <c r="G7759" s="77" t="inlineStr">
        <is>
          <t>src/data/moves_info.h</t>
        </is>
      </c>
    </row>
    <row r="7760">
      <c r="A7760" s="32" t="inlineStr">
        <is>
          <t>2026-10-05</t>
        </is>
      </c>
      <c r="B7760" s="32" t="inlineStr">
        <is>
          <t>Moves</t>
        </is>
      </c>
      <c r="C7760" s="32" t="inlineStr">
        <is>
          <t>Beat Up power</t>
        </is>
      </c>
      <c r="D7760" s="32" t="n">
        <v>1</v>
      </c>
      <c r="E7760" s="32" t="n">
        <v>30</v>
      </c>
      <c r="F7760" s="32" t="inlineStr">
        <is>
          <t>Differs from upstream baseline</t>
        </is>
      </c>
      <c r="G7760" s="32" t="inlineStr">
        <is>
          <t>src/data/moves_info.h</t>
        </is>
      </c>
    </row>
    <row r="7761">
      <c r="A7761" s="77" t="inlineStr">
        <is>
          <t>2026-10-05</t>
        </is>
      </c>
      <c r="B7761" s="77" t="inlineStr">
        <is>
          <t>Moves</t>
        </is>
      </c>
      <c r="C7761" s="77" t="inlineStr">
        <is>
          <t>Belch accuracy</t>
        </is>
      </c>
      <c r="D7761" s="77" t="n">
        <v>90</v>
      </c>
      <c r="E7761" s="77" t="n">
        <v>100</v>
      </c>
      <c r="F7761" s="77" t="inlineStr">
        <is>
          <t>Differs from upstream baseline</t>
        </is>
      </c>
      <c r="G7761" s="77" t="inlineStr">
        <is>
          <t>src/data/moves_info.h</t>
        </is>
      </c>
    </row>
    <row r="7762">
      <c r="A7762" s="32" t="inlineStr">
        <is>
          <t>2026-10-05</t>
        </is>
      </c>
      <c r="B7762" s="32" t="inlineStr">
        <is>
          <t>Moves</t>
        </is>
      </c>
      <c r="C7762" s="32" t="inlineStr">
        <is>
          <t>Belly Drum pp</t>
        </is>
      </c>
      <c r="D7762" s="32" t="n">
        <v>10</v>
      </c>
      <c r="E7762" s="32" t="n">
        <v>1</v>
      </c>
      <c r="F7762" s="32" t="inlineStr">
        <is>
          <t>Differs from upstream baseline</t>
        </is>
      </c>
      <c r="G7762" s="32" t="inlineStr">
        <is>
          <t>src/data/moves_info.h</t>
        </is>
      </c>
    </row>
    <row r="7763">
      <c r="A7763" s="77" t="inlineStr">
        <is>
          <t>2026-10-05</t>
        </is>
      </c>
      <c r="B7763" s="77" t="inlineStr">
        <is>
          <t>Moves</t>
        </is>
      </c>
      <c r="C7763" s="77" t="inlineStr">
        <is>
          <t>Bide type</t>
        </is>
      </c>
      <c r="D7763" s="77" t="inlineStr">
        <is>
          <t>TYPE_NORMAL</t>
        </is>
      </c>
      <c r="E7763" s="77" t="inlineStr">
        <is>
          <t>TYPE_DARK</t>
        </is>
      </c>
      <c r="F7763" s="77" t="inlineStr">
        <is>
          <t>Differs from upstream baseline</t>
        </is>
      </c>
      <c r="G7763" s="77" t="inlineStr">
        <is>
          <t>src/data/moves_info.h</t>
        </is>
      </c>
    </row>
    <row r="7764">
      <c r="A7764" s="32" t="inlineStr">
        <is>
          <t>2026-10-05</t>
        </is>
      </c>
      <c r="B7764" s="32" t="inlineStr">
        <is>
          <t>Moves</t>
        </is>
      </c>
      <c r="C7764" s="32" t="inlineStr">
        <is>
          <t>Bind power</t>
        </is>
      </c>
      <c r="D7764" s="32" t="n">
        <v>15</v>
      </c>
      <c r="E7764" s="32" t="n">
        <v>20</v>
      </c>
      <c r="F7764" s="32" t="inlineStr">
        <is>
          <t>Differs from upstream baseline</t>
        </is>
      </c>
      <c r="G7764" s="32" t="inlineStr">
        <is>
          <t>src/data/moves_info.h</t>
        </is>
      </c>
    </row>
    <row r="7765">
      <c r="A7765" s="77" t="inlineStr">
        <is>
          <t>2026-10-05</t>
        </is>
      </c>
      <c r="B7765" s="77" t="inlineStr">
        <is>
          <t>Moves</t>
        </is>
      </c>
      <c r="C7765" s="77" t="inlineStr">
        <is>
          <t>Bind accuracy</t>
        </is>
      </c>
      <c r="D7765" s="77" t="n">
        <v>85</v>
      </c>
      <c r="E7765" s="77" t="n">
        <v>100</v>
      </c>
      <c r="F7765" s="77" t="inlineStr">
        <is>
          <t>Differs from upstream baseline</t>
        </is>
      </c>
      <c r="G7765" s="77" t="inlineStr">
        <is>
          <t>src/data/moves_info.h</t>
        </is>
      </c>
    </row>
    <row r="7766">
      <c r="A7766" s="32" t="inlineStr">
        <is>
          <t>2026-10-05</t>
        </is>
      </c>
      <c r="B7766" s="32" t="inlineStr">
        <is>
          <t>Moves</t>
        </is>
      </c>
      <c r="C7766" s="32" t="inlineStr">
        <is>
          <t>Blast Burn accuracy</t>
        </is>
      </c>
      <c r="D7766" s="32" t="n">
        <v>90</v>
      </c>
      <c r="E7766" s="32" t="n">
        <v>95</v>
      </c>
      <c r="F7766" s="32" t="inlineStr">
        <is>
          <t>Differs from upstream baseline</t>
        </is>
      </c>
      <c r="G7766" s="32" t="inlineStr">
        <is>
          <t>src/data/moves_info.h</t>
        </is>
      </c>
    </row>
    <row r="7767">
      <c r="A7767" s="77" t="inlineStr">
        <is>
          <t>2026-10-05</t>
        </is>
      </c>
      <c r="B7767" s="77" t="inlineStr">
        <is>
          <t>Moves</t>
        </is>
      </c>
      <c r="C7767" s="77" t="inlineStr">
        <is>
          <t>Blaze Kick power</t>
        </is>
      </c>
      <c r="D7767" s="77" t="n">
        <v>85</v>
      </c>
      <c r="E7767" s="77" t="n">
        <v>100</v>
      </c>
      <c r="F7767" s="77" t="inlineStr">
        <is>
          <t>Differs from upstream baseline</t>
        </is>
      </c>
      <c r="G7767" s="77" t="inlineStr">
        <is>
          <t>src/data/moves_info.h</t>
        </is>
      </c>
    </row>
    <row r="7768">
      <c r="A7768" s="32" t="inlineStr">
        <is>
          <t>2026-10-05</t>
        </is>
      </c>
      <c r="B7768" s="32" t="inlineStr">
        <is>
          <t>Moves</t>
        </is>
      </c>
      <c r="C7768" s="32" t="inlineStr">
        <is>
          <t>Blaze Kick accuracy</t>
        </is>
      </c>
      <c r="D7768" s="32" t="n">
        <v>90</v>
      </c>
      <c r="E7768" s="32" t="n">
        <v>100</v>
      </c>
      <c r="F7768" s="32" t="inlineStr">
        <is>
          <t>Differs from upstream baseline</t>
        </is>
      </c>
      <c r="G7768" s="32" t="inlineStr">
        <is>
          <t>src/data/moves_info.h</t>
        </is>
      </c>
    </row>
    <row r="7769">
      <c r="A7769" s="77" t="inlineStr">
        <is>
          <t>2026-10-05</t>
        </is>
      </c>
      <c r="B7769" s="77" t="inlineStr">
        <is>
          <t>Moves</t>
        </is>
      </c>
      <c r="C7769" s="77" t="inlineStr">
        <is>
          <t>Blizzard power</t>
        </is>
      </c>
      <c r="D7769" s="77" t="n">
        <v>110</v>
      </c>
      <c r="E7769" s="77" t="n">
        <v>120</v>
      </c>
      <c r="F7769" s="77" t="inlineStr">
        <is>
          <t>Differs from upstream baseline</t>
        </is>
      </c>
      <c r="G7769" s="77" t="inlineStr">
        <is>
          <t>src/data/moves_info.h</t>
        </is>
      </c>
    </row>
    <row r="7770">
      <c r="A7770" s="32" t="inlineStr">
        <is>
          <t>2026-10-05</t>
        </is>
      </c>
      <c r="B7770" s="32" t="inlineStr">
        <is>
          <t>Moves</t>
        </is>
      </c>
      <c r="C7770" s="32" t="inlineStr">
        <is>
          <t>Body Slam power</t>
        </is>
      </c>
      <c r="D7770" s="32" t="n">
        <v>85</v>
      </c>
      <c r="E7770" s="32" t="n">
        <v>90</v>
      </c>
      <c r="F7770" s="32" t="inlineStr">
        <is>
          <t>Differs from upstream baseline</t>
        </is>
      </c>
      <c r="G7770" s="32" t="inlineStr">
        <is>
          <t>src/data/moves_info.h</t>
        </is>
      </c>
    </row>
    <row r="7771">
      <c r="A7771" s="77" t="inlineStr">
        <is>
          <t>2026-10-05</t>
        </is>
      </c>
      <c r="B7771" s="77" t="inlineStr">
        <is>
          <t>Moves</t>
        </is>
      </c>
      <c r="C7771" s="77" t="inlineStr">
        <is>
          <t>Bonemerang power</t>
        </is>
      </c>
      <c r="D7771" s="77" t="n">
        <v>50</v>
      </c>
      <c r="E7771" s="77" t="n">
        <v>60</v>
      </c>
      <c r="F7771" s="77" t="inlineStr">
        <is>
          <t>Differs from upstream baseline</t>
        </is>
      </c>
      <c r="G7771" s="77" t="inlineStr">
        <is>
          <t>src/data/moves_info.h</t>
        </is>
      </c>
    </row>
    <row r="7772">
      <c r="A7772" s="32" t="inlineStr">
        <is>
          <t>2026-10-05</t>
        </is>
      </c>
      <c r="B7772" s="32" t="inlineStr">
        <is>
          <t>Moves</t>
        </is>
      </c>
      <c r="C7772" s="32" t="inlineStr">
        <is>
          <t>Bonemerang accuracy</t>
        </is>
      </c>
      <c r="D7772" s="32" t="n">
        <v>90</v>
      </c>
      <c r="E7772" s="32" t="n">
        <v>100</v>
      </c>
      <c r="F7772" s="32" t="inlineStr">
        <is>
          <t>Differs from upstream baseline</t>
        </is>
      </c>
      <c r="G7772" s="32" t="inlineStr">
        <is>
          <t>src/data/moves_info.h</t>
        </is>
      </c>
    </row>
    <row r="7773">
      <c r="A7773" s="77" t="inlineStr">
        <is>
          <t>2026-10-05</t>
        </is>
      </c>
      <c r="B7773" s="77" t="inlineStr">
        <is>
          <t>Moves</t>
        </is>
      </c>
      <c r="C7773" s="77" t="inlineStr">
        <is>
          <t>Bonemerang type</t>
        </is>
      </c>
      <c r="D7773" s="77" t="inlineStr">
        <is>
          <t>TYPE_GROUND</t>
        </is>
      </c>
      <c r="E7773" s="77" t="inlineStr">
        <is>
          <t>TYPE_ROCK</t>
        </is>
      </c>
      <c r="F7773" s="77" t="inlineStr">
        <is>
          <t>Differs from upstream baseline</t>
        </is>
      </c>
      <c r="G7773" s="77" t="inlineStr">
        <is>
          <t>src/data/moves_info.h</t>
        </is>
      </c>
    </row>
    <row r="7774">
      <c r="A7774" s="32" t="inlineStr">
        <is>
          <t>2026-10-05</t>
        </is>
      </c>
      <c r="B7774" s="32" t="inlineStr">
        <is>
          <t>Moves</t>
        </is>
      </c>
      <c r="C7774" s="32" t="inlineStr">
        <is>
          <t>Bone Club accuracy</t>
        </is>
      </c>
      <c r="D7774" s="32" t="n">
        <v>85</v>
      </c>
      <c r="E7774" s="32" t="n">
        <v>100</v>
      </c>
      <c r="F7774" s="32" t="inlineStr">
        <is>
          <t>Differs from upstream baseline</t>
        </is>
      </c>
      <c r="G7774" s="32" t="inlineStr">
        <is>
          <t>src/data/moves_info.h</t>
        </is>
      </c>
    </row>
    <row r="7775">
      <c r="A7775" s="77" t="inlineStr">
        <is>
          <t>2026-10-05</t>
        </is>
      </c>
      <c r="B7775" s="77" t="inlineStr">
        <is>
          <t>Moves</t>
        </is>
      </c>
      <c r="C7775" s="77" t="inlineStr">
        <is>
          <t>Bone Club type</t>
        </is>
      </c>
      <c r="D7775" s="77" t="inlineStr">
        <is>
          <t>TYPE_GROUND</t>
        </is>
      </c>
      <c r="E7775" s="77" t="inlineStr">
        <is>
          <t>TYPE_ROCK</t>
        </is>
      </c>
      <c r="F7775" s="77" t="inlineStr">
        <is>
          <t>Differs from upstream baseline</t>
        </is>
      </c>
      <c r="G7775" s="77" t="inlineStr">
        <is>
          <t>src/data/moves_info.h</t>
        </is>
      </c>
    </row>
    <row r="7776">
      <c r="A7776" s="32" t="inlineStr">
        <is>
          <t>2026-10-05</t>
        </is>
      </c>
      <c r="B7776" s="32" t="inlineStr">
        <is>
          <t>Moves</t>
        </is>
      </c>
      <c r="C7776" s="32" t="inlineStr">
        <is>
          <t>Bone Rush accuracy</t>
        </is>
      </c>
      <c r="D7776" s="32" t="n">
        <v>90</v>
      </c>
      <c r="E7776" s="32" t="n">
        <v>100</v>
      </c>
      <c r="F7776" s="32" t="inlineStr">
        <is>
          <t>Differs from upstream baseline</t>
        </is>
      </c>
      <c r="G7776" s="32" t="inlineStr">
        <is>
          <t>src/data/moves_info.h</t>
        </is>
      </c>
    </row>
    <row r="7777">
      <c r="A7777" s="77" t="inlineStr">
        <is>
          <t>2026-10-05</t>
        </is>
      </c>
      <c r="B7777" s="77" t="inlineStr">
        <is>
          <t>Moves</t>
        </is>
      </c>
      <c r="C7777" s="77" t="inlineStr">
        <is>
          <t>Bounce accuracy</t>
        </is>
      </c>
      <c r="D7777" s="77" t="n">
        <v>85</v>
      </c>
      <c r="E7777" s="77" t="n">
        <v>100</v>
      </c>
      <c r="F7777" s="77" t="inlineStr">
        <is>
          <t>Differs from upstream baseline</t>
        </is>
      </c>
      <c r="G7777" s="77" t="inlineStr">
        <is>
          <t>src/data/moves_info.h</t>
        </is>
      </c>
    </row>
    <row r="7778">
      <c r="A7778" s="32" t="inlineStr">
        <is>
          <t>2026-10-05</t>
        </is>
      </c>
      <c r="B7778" s="32" t="inlineStr">
        <is>
          <t>Moves</t>
        </is>
      </c>
      <c r="C7778" s="32" t="inlineStr">
        <is>
          <t>Bulk Up pp</t>
        </is>
      </c>
      <c r="D7778" s="32" t="n">
        <v>20</v>
      </c>
      <c r="E7778" s="32" t="n">
        <v>3</v>
      </c>
      <c r="F7778" s="32" t="inlineStr">
        <is>
          <t>Differs from upstream baseline</t>
        </is>
      </c>
      <c r="G7778" s="32" t="inlineStr">
        <is>
          <t>src/data/moves_info.h</t>
        </is>
      </c>
    </row>
    <row r="7779">
      <c r="A7779" s="77" t="inlineStr">
        <is>
          <t>2026-10-05</t>
        </is>
      </c>
      <c r="B7779" s="77" t="inlineStr">
        <is>
          <t>Moves</t>
        </is>
      </c>
      <c r="C7779" s="77" t="inlineStr">
        <is>
          <t>Bulldoze pp</t>
        </is>
      </c>
      <c r="D7779" s="77" t="n">
        <v>20</v>
      </c>
      <c r="E7779" s="77" t="n">
        <v>30</v>
      </c>
      <c r="F7779" s="77" t="inlineStr">
        <is>
          <t>Differs from upstream baseline</t>
        </is>
      </c>
      <c r="G7779" s="77" t="inlineStr">
        <is>
          <t>src/data/moves_info.h</t>
        </is>
      </c>
    </row>
    <row r="7780">
      <c r="A7780" s="32" t="inlineStr">
        <is>
          <t>2026-10-05</t>
        </is>
      </c>
      <c r="B7780" s="32" t="inlineStr">
        <is>
          <t>Moves</t>
        </is>
      </c>
      <c r="C7780" s="32" t="inlineStr">
        <is>
          <t>Bullet Punch pp</t>
        </is>
      </c>
      <c r="D7780" s="32" t="n">
        <v>30</v>
      </c>
      <c r="E7780" s="32" t="n">
        <v>10</v>
      </c>
      <c r="F7780" s="32" t="inlineStr">
        <is>
          <t>Differs from upstream baseline</t>
        </is>
      </c>
      <c r="G7780" s="32" t="inlineStr">
        <is>
          <t>src/data/moves_info.h</t>
        </is>
      </c>
    </row>
    <row r="7781">
      <c r="A7781" s="77" t="inlineStr">
        <is>
          <t>2026-10-05</t>
        </is>
      </c>
      <c r="B7781" s="77" t="inlineStr">
        <is>
          <t>Moves</t>
        </is>
      </c>
      <c r="C7781" s="77" t="inlineStr">
        <is>
          <t>Calm Mind pp</t>
        </is>
      </c>
      <c r="D7781" s="77" t="n">
        <v>20</v>
      </c>
      <c r="E7781" s="77" t="n">
        <v>3</v>
      </c>
      <c r="F7781" s="77" t="inlineStr">
        <is>
          <t>Differs from upstream baseline</t>
        </is>
      </c>
      <c r="G7781" s="77" t="inlineStr">
        <is>
          <t>src/data/moves_info.h</t>
        </is>
      </c>
    </row>
    <row r="7782">
      <c r="A7782" s="32" t="inlineStr">
        <is>
          <t>2026-10-05</t>
        </is>
      </c>
      <c r="B7782" s="32" t="inlineStr">
        <is>
          <t>Moves</t>
        </is>
      </c>
      <c r="C7782" s="32" t="inlineStr">
        <is>
          <t>Camouflage accuracy</t>
        </is>
      </c>
      <c r="D7782" s="32" t="n">
        <v>100</v>
      </c>
      <c r="E7782" s="32" t="n">
        <v>0</v>
      </c>
      <c r="F7782" s="32" t="inlineStr">
        <is>
          <t>Differs from upstream baseline</t>
        </is>
      </c>
      <c r="G7782" s="32" t="inlineStr">
        <is>
          <t>src/data/moves_info.h</t>
        </is>
      </c>
    </row>
    <row r="7783">
      <c r="A7783" s="77" t="inlineStr">
        <is>
          <t>2026-10-05</t>
        </is>
      </c>
      <c r="B7783" s="77" t="inlineStr">
        <is>
          <t>Moves</t>
        </is>
      </c>
      <c r="C7783" s="77" t="inlineStr">
        <is>
          <t>Captivate pp</t>
        </is>
      </c>
      <c r="D7783" s="77" t="n">
        <v>20</v>
      </c>
      <c r="E7783" s="77" t="n">
        <v>3</v>
      </c>
      <c r="F7783" s="77" t="inlineStr">
        <is>
          <t>Differs from upstream baseline</t>
        </is>
      </c>
      <c r="G7783" s="77" t="inlineStr">
        <is>
          <t>src/data/moves_info.h</t>
        </is>
      </c>
    </row>
    <row r="7784">
      <c r="A7784" s="32" t="inlineStr">
        <is>
          <t>2026-10-05</t>
        </is>
      </c>
      <c r="B7784" s="32" t="inlineStr">
        <is>
          <t>Moves</t>
        </is>
      </c>
      <c r="C7784" s="32" t="inlineStr">
        <is>
          <t>Charge accuracy</t>
        </is>
      </c>
      <c r="D7784" s="32" t="n">
        <v>100</v>
      </c>
      <c r="E7784" s="32" t="n">
        <v>0</v>
      </c>
      <c r="F7784" s="32" t="inlineStr">
        <is>
          <t>Differs from upstream baseline</t>
        </is>
      </c>
      <c r="G7784" s="32" t="inlineStr">
        <is>
          <t>src/data/moves_info.h</t>
        </is>
      </c>
    </row>
    <row r="7785">
      <c r="A7785" s="77" t="inlineStr">
        <is>
          <t>2026-10-05</t>
        </is>
      </c>
      <c r="B7785" s="77" t="inlineStr">
        <is>
          <t>Moves</t>
        </is>
      </c>
      <c r="C7785" s="77" t="inlineStr">
        <is>
          <t>Charge pp</t>
        </is>
      </c>
      <c r="D7785" s="77" t="n">
        <v>20</v>
      </c>
      <c r="E7785" s="77" t="n">
        <v>1</v>
      </c>
      <c r="F7785" s="77" t="inlineStr">
        <is>
          <t>Differs from upstream baseline</t>
        </is>
      </c>
      <c r="G7785" s="77" t="inlineStr">
        <is>
          <t>src/data/moves_info.h</t>
        </is>
      </c>
    </row>
    <row r="7786">
      <c r="A7786" s="32" t="inlineStr">
        <is>
          <t>2026-10-05</t>
        </is>
      </c>
      <c r="B7786" s="32" t="inlineStr">
        <is>
          <t>Moves</t>
        </is>
      </c>
      <c r="C7786" s="32" t="inlineStr">
        <is>
          <t>Charge Beam accuracy</t>
        </is>
      </c>
      <c r="D7786" s="32" t="n">
        <v>90</v>
      </c>
      <c r="E7786" s="32" t="n">
        <v>100</v>
      </c>
      <c r="F7786" s="32" t="inlineStr">
        <is>
          <t>Differs from upstream baseline</t>
        </is>
      </c>
      <c r="G7786" s="32" t="inlineStr">
        <is>
          <t>src/data/moves_info.h</t>
        </is>
      </c>
    </row>
    <row r="7787">
      <c r="A7787" s="77" t="inlineStr">
        <is>
          <t>2026-10-05</t>
        </is>
      </c>
      <c r="B7787" s="77" t="inlineStr">
        <is>
          <t>Moves</t>
        </is>
      </c>
      <c r="C7787" s="77" t="inlineStr">
        <is>
          <t>Charm pp</t>
        </is>
      </c>
      <c r="D7787" s="77" t="n">
        <v>20</v>
      </c>
      <c r="E7787" s="77" t="n">
        <v>3</v>
      </c>
      <c r="F7787" s="77" t="inlineStr">
        <is>
          <t>Differs from upstream baseline</t>
        </is>
      </c>
      <c r="G7787" s="77" t="inlineStr">
        <is>
          <t>src/data/moves_info.h</t>
        </is>
      </c>
    </row>
    <row r="7788">
      <c r="A7788" s="32" t="inlineStr">
        <is>
          <t>2026-10-05</t>
        </is>
      </c>
      <c r="B7788" s="32" t="inlineStr">
        <is>
          <t>Moves</t>
        </is>
      </c>
      <c r="C7788" s="32" t="inlineStr">
        <is>
          <t>Chatter power</t>
        </is>
      </c>
      <c r="D7788" s="32" t="n">
        <v>65</v>
      </c>
      <c r="E7788" s="32" t="n">
        <v>120</v>
      </c>
      <c r="F7788" s="32" t="inlineStr">
        <is>
          <t>Differs from upstream baseline</t>
        </is>
      </c>
      <c r="G7788" s="32" t="inlineStr">
        <is>
          <t>src/data/moves_info.h</t>
        </is>
      </c>
    </row>
    <row r="7789">
      <c r="A7789" s="77" t="inlineStr">
        <is>
          <t>2026-10-05</t>
        </is>
      </c>
      <c r="B7789" s="77" t="inlineStr">
        <is>
          <t>Moves</t>
        </is>
      </c>
      <c r="C7789" s="77" t="inlineStr">
        <is>
          <t>Chip Away power</t>
        </is>
      </c>
      <c r="D7789" s="77" t="n">
        <v>70</v>
      </c>
      <c r="E7789" s="77" t="n">
        <v>80</v>
      </c>
      <c r="F7789" s="77" t="inlineStr">
        <is>
          <t>Differs from upstream baseline</t>
        </is>
      </c>
      <c r="G7789" s="77" t="inlineStr">
        <is>
          <t>src/data/moves_info.h</t>
        </is>
      </c>
    </row>
    <row r="7790">
      <c r="A7790" s="32" t="inlineStr">
        <is>
          <t>2026-10-05</t>
        </is>
      </c>
      <c r="B7790" s="32" t="inlineStr">
        <is>
          <t>Moves</t>
        </is>
      </c>
      <c r="C7790" s="32" t="inlineStr">
        <is>
          <t>Circle Throw power</t>
        </is>
      </c>
      <c r="D7790" s="32" t="n">
        <v>60</v>
      </c>
      <c r="E7790" s="32" t="n">
        <v>70</v>
      </c>
      <c r="F7790" s="32" t="inlineStr">
        <is>
          <t>Differs from upstream baseline</t>
        </is>
      </c>
      <c r="G7790" s="32" t="inlineStr">
        <is>
          <t>src/data/moves_info.h</t>
        </is>
      </c>
    </row>
    <row r="7791">
      <c r="A7791" s="77" t="inlineStr">
        <is>
          <t>2026-10-05</t>
        </is>
      </c>
      <c r="B7791" s="77" t="inlineStr">
        <is>
          <t>Moves</t>
        </is>
      </c>
      <c r="C7791" s="77" t="inlineStr">
        <is>
          <t>Circle Throw accuracy</t>
        </is>
      </c>
      <c r="D7791" s="77" t="n">
        <v>90</v>
      </c>
      <c r="E7791" s="77" t="n">
        <v>100</v>
      </c>
      <c r="F7791" s="77" t="inlineStr">
        <is>
          <t>Differs from upstream baseline</t>
        </is>
      </c>
      <c r="G7791" s="77" t="inlineStr">
        <is>
          <t>src/data/moves_info.h</t>
        </is>
      </c>
    </row>
    <row r="7792">
      <c r="A7792" s="32" t="inlineStr">
        <is>
          <t>2026-10-05</t>
        </is>
      </c>
      <c r="B7792" s="32" t="inlineStr">
        <is>
          <t>Moves</t>
        </is>
      </c>
      <c r="C7792" s="32" t="inlineStr">
        <is>
          <t>Clamp power</t>
        </is>
      </c>
      <c r="D7792" s="32" t="n">
        <v>35</v>
      </c>
      <c r="E7792" s="32" t="n">
        <v>120</v>
      </c>
      <c r="F7792" s="32" t="inlineStr">
        <is>
          <t>Differs from upstream baseline</t>
        </is>
      </c>
      <c r="G7792" s="32" t="inlineStr">
        <is>
          <t>src/data/moves_info.h</t>
        </is>
      </c>
    </row>
    <row r="7793">
      <c r="A7793" s="77" t="inlineStr">
        <is>
          <t>2026-10-05</t>
        </is>
      </c>
      <c r="B7793" s="77" t="inlineStr">
        <is>
          <t>Moves</t>
        </is>
      </c>
      <c r="C7793" s="77" t="inlineStr">
        <is>
          <t>Clamp accuracy</t>
        </is>
      </c>
      <c r="D7793" s="77" t="n">
        <v>85</v>
      </c>
      <c r="E7793" s="77" t="n">
        <v>75</v>
      </c>
      <c r="F7793" s="77" t="inlineStr">
        <is>
          <t>Differs from upstream baseline</t>
        </is>
      </c>
      <c r="G7793" s="77" t="inlineStr">
        <is>
          <t>src/data/moves_info.h</t>
        </is>
      </c>
    </row>
    <row r="7794">
      <c r="A7794" s="32" t="inlineStr">
        <is>
          <t>2026-10-05</t>
        </is>
      </c>
      <c r="B7794" s="32" t="inlineStr">
        <is>
          <t>Moves</t>
        </is>
      </c>
      <c r="C7794" s="32" t="inlineStr">
        <is>
          <t>Clamp pp</t>
        </is>
      </c>
      <c r="D7794" s="32" t="n">
        <v>15</v>
      </c>
      <c r="E7794" s="32" t="n">
        <v>10</v>
      </c>
      <c r="F7794" s="32" t="inlineStr">
        <is>
          <t>Differs from upstream baseline</t>
        </is>
      </c>
      <c r="G7794" s="32" t="inlineStr">
        <is>
          <t>src/data/moves_info.h</t>
        </is>
      </c>
    </row>
    <row r="7795">
      <c r="A7795" s="77" t="inlineStr">
        <is>
          <t>2026-10-05</t>
        </is>
      </c>
      <c r="B7795" s="77" t="inlineStr">
        <is>
          <t>Moves</t>
        </is>
      </c>
      <c r="C7795" s="77" t="inlineStr">
        <is>
          <t>Clear Smog power</t>
        </is>
      </c>
      <c r="D7795" s="77" t="n">
        <v>50</v>
      </c>
      <c r="E7795" s="77" t="n">
        <v>60</v>
      </c>
      <c r="F7795" s="77" t="inlineStr">
        <is>
          <t>Differs from upstream baseline</t>
        </is>
      </c>
      <c r="G7795" s="77" t="inlineStr">
        <is>
          <t>src/data/moves_info.h</t>
        </is>
      </c>
    </row>
    <row r="7796">
      <c r="A7796" s="32" t="inlineStr">
        <is>
          <t>2026-10-05</t>
        </is>
      </c>
      <c r="B7796" s="32" t="inlineStr">
        <is>
          <t>Moves</t>
        </is>
      </c>
      <c r="C7796" s="32" t="inlineStr">
        <is>
          <t>Coil pp</t>
        </is>
      </c>
      <c r="D7796" s="32" t="n">
        <v>20</v>
      </c>
      <c r="E7796" s="32" t="n">
        <v>5</v>
      </c>
      <c r="F7796" s="32" t="inlineStr">
        <is>
          <t>Differs from upstream baseline</t>
        </is>
      </c>
      <c r="G7796" s="32" t="inlineStr">
        <is>
          <t>src/data/moves_info.h</t>
        </is>
      </c>
    </row>
    <row r="7797">
      <c r="A7797" s="77" t="inlineStr">
        <is>
          <t>2026-10-05</t>
        </is>
      </c>
      <c r="B7797" s="77" t="inlineStr">
        <is>
          <t>Moves</t>
        </is>
      </c>
      <c r="C7797" s="77" t="inlineStr">
        <is>
          <t>Comet Punch power</t>
        </is>
      </c>
      <c r="D7797" s="77" t="n">
        <v>18</v>
      </c>
      <c r="E7797" s="77" t="n">
        <v>40</v>
      </c>
      <c r="F7797" s="77" t="inlineStr">
        <is>
          <t>Differs from upstream baseline</t>
        </is>
      </c>
      <c r="G7797" s="77" t="inlineStr">
        <is>
          <t>src/data/moves_info.h</t>
        </is>
      </c>
    </row>
    <row r="7798">
      <c r="A7798" s="32" t="inlineStr">
        <is>
          <t>2026-10-05</t>
        </is>
      </c>
      <c r="B7798" s="32" t="inlineStr">
        <is>
          <t>Moves</t>
        </is>
      </c>
      <c r="C7798" s="32" t="inlineStr">
        <is>
          <t>Comet Punch accuracy</t>
        </is>
      </c>
      <c r="D7798" s="32" t="n">
        <v>85</v>
      </c>
      <c r="E7798" s="32" t="n">
        <v>100</v>
      </c>
      <c r="F7798" s="32" t="inlineStr">
        <is>
          <t>Differs from upstream baseline</t>
        </is>
      </c>
      <c r="G7798" s="32" t="inlineStr">
        <is>
          <t>src/data/moves_info.h</t>
        </is>
      </c>
    </row>
    <row r="7799">
      <c r="A7799" s="77" t="inlineStr">
        <is>
          <t>2026-10-05</t>
        </is>
      </c>
      <c r="B7799" s="77" t="inlineStr">
        <is>
          <t>Moves</t>
        </is>
      </c>
      <c r="C7799" s="77" t="inlineStr">
        <is>
          <t>Constrict power</t>
        </is>
      </c>
      <c r="D7799" s="77" t="n">
        <v>10</v>
      </c>
      <c r="E7799" s="77" t="n">
        <v>100</v>
      </c>
      <c r="F7799" s="77" t="inlineStr">
        <is>
          <t>Differs from upstream baseline</t>
        </is>
      </c>
      <c r="G7799" s="77" t="inlineStr">
        <is>
          <t>src/data/moves_info.h</t>
        </is>
      </c>
    </row>
    <row r="7800">
      <c r="A7800" s="32" t="inlineStr">
        <is>
          <t>2026-10-05</t>
        </is>
      </c>
      <c r="B7800" s="32" t="inlineStr">
        <is>
          <t>Moves</t>
        </is>
      </c>
      <c r="C7800" s="32" t="inlineStr">
        <is>
          <t>Constrict pp</t>
        </is>
      </c>
      <c r="D7800" s="32" t="n">
        <v>35</v>
      </c>
      <c r="E7800" s="32" t="n">
        <v>15</v>
      </c>
      <c r="F7800" s="32" t="inlineStr">
        <is>
          <t>Differs from upstream baseline</t>
        </is>
      </c>
      <c r="G7800" s="32" t="inlineStr">
        <is>
          <t>src/data/moves_info.h</t>
        </is>
      </c>
    </row>
    <row r="7801">
      <c r="A7801" s="77" t="inlineStr">
        <is>
          <t>2026-10-05</t>
        </is>
      </c>
      <c r="B7801" s="77" t="inlineStr">
        <is>
          <t>Moves</t>
        </is>
      </c>
      <c r="C7801" s="77" t="inlineStr">
        <is>
          <t>Constrict type</t>
        </is>
      </c>
      <c r="D7801" s="77" t="inlineStr">
        <is>
          <t>TYPE_NORMAL</t>
        </is>
      </c>
      <c r="E7801" s="77" t="inlineStr">
        <is>
          <t>TYPE_ICE</t>
        </is>
      </c>
      <c r="F7801" s="77" t="inlineStr">
        <is>
          <t>Differs from upstream baseline</t>
        </is>
      </c>
      <c r="G7801" s="77" t="inlineStr">
        <is>
          <t>src/data/moves_info.h</t>
        </is>
      </c>
    </row>
    <row r="7802">
      <c r="A7802" s="32" t="inlineStr">
        <is>
          <t>2026-10-05</t>
        </is>
      </c>
      <c r="B7802" s="32" t="inlineStr">
        <is>
          <t>Moves</t>
        </is>
      </c>
      <c r="C7802" s="32" t="inlineStr">
        <is>
          <t>Cosmic Power pp</t>
        </is>
      </c>
      <c r="D7802" s="32" t="n">
        <v>20</v>
      </c>
      <c r="E7802" s="32" t="n">
        <v>6</v>
      </c>
      <c r="F7802" s="32" t="inlineStr">
        <is>
          <t>Differs from upstream baseline</t>
        </is>
      </c>
      <c r="G7802" s="32" t="inlineStr">
        <is>
          <t>src/data/moves_info.h</t>
        </is>
      </c>
    </row>
    <row r="7803">
      <c r="A7803" s="77" t="inlineStr">
        <is>
          <t>2026-10-05</t>
        </is>
      </c>
      <c r="B7803" s="77" t="inlineStr">
        <is>
          <t>Moves</t>
        </is>
      </c>
      <c r="C7803" s="77" t="inlineStr">
        <is>
          <t>Cotton Guard pp</t>
        </is>
      </c>
      <c r="D7803" s="77" t="n">
        <v>10</v>
      </c>
      <c r="E7803" s="77" t="n">
        <v>3</v>
      </c>
      <c r="F7803" s="77" t="inlineStr">
        <is>
          <t>Differs from upstream baseline</t>
        </is>
      </c>
      <c r="G7803" s="77" t="inlineStr">
        <is>
          <t>src/data/moves_info.h</t>
        </is>
      </c>
    </row>
    <row r="7804">
      <c r="A7804" s="32" t="inlineStr">
        <is>
          <t>2026-10-05</t>
        </is>
      </c>
      <c r="B7804" s="32" t="inlineStr">
        <is>
          <t>Moves</t>
        </is>
      </c>
      <c r="C7804" s="32" t="inlineStr">
        <is>
          <t>Covet power</t>
        </is>
      </c>
      <c r="D7804" s="32" t="n">
        <v>60</v>
      </c>
      <c r="E7804" s="32" t="n">
        <v>70</v>
      </c>
      <c r="F7804" s="32" t="inlineStr">
        <is>
          <t>Differs from upstream baseline</t>
        </is>
      </c>
      <c r="G7804" s="32" t="inlineStr">
        <is>
          <t>src/data/moves_info.h</t>
        </is>
      </c>
    </row>
    <row r="7805">
      <c r="A7805" s="77" t="inlineStr">
        <is>
          <t>2026-10-05</t>
        </is>
      </c>
      <c r="B7805" s="77" t="inlineStr">
        <is>
          <t>Moves</t>
        </is>
      </c>
      <c r="C7805" s="77" t="inlineStr">
        <is>
          <t>Crabhammer power</t>
        </is>
      </c>
      <c r="D7805" s="77" t="n">
        <v>100</v>
      </c>
      <c r="E7805" s="77" t="n">
        <v>120</v>
      </c>
      <c r="F7805" s="77" t="inlineStr">
        <is>
          <t>Differs from upstream baseline</t>
        </is>
      </c>
      <c r="G7805" s="77" t="inlineStr">
        <is>
          <t>src/data/moves_info.h</t>
        </is>
      </c>
    </row>
    <row r="7806">
      <c r="A7806" s="32" t="inlineStr">
        <is>
          <t>2026-10-05</t>
        </is>
      </c>
      <c r="B7806" s="32" t="inlineStr">
        <is>
          <t>Moves</t>
        </is>
      </c>
      <c r="C7806" s="32" t="inlineStr">
        <is>
          <t>Crabhammer accuracy</t>
        </is>
      </c>
      <c r="D7806" s="32" t="n">
        <v>90</v>
      </c>
      <c r="E7806" s="32" t="n">
        <v>100</v>
      </c>
      <c r="F7806" s="32" t="inlineStr">
        <is>
          <t>Differs from upstream baseline</t>
        </is>
      </c>
      <c r="G7806" s="32" t="inlineStr">
        <is>
          <t>src/data/moves_info.h</t>
        </is>
      </c>
    </row>
    <row r="7807">
      <c r="A7807" s="77" t="inlineStr">
        <is>
          <t>2026-10-05</t>
        </is>
      </c>
      <c r="B7807" s="77" t="inlineStr">
        <is>
          <t>Moves</t>
        </is>
      </c>
      <c r="C7807" s="77" t="inlineStr">
        <is>
          <t>Cross Chop accuracy</t>
        </is>
      </c>
      <c r="D7807" s="77" t="n">
        <v>80</v>
      </c>
      <c r="E7807" s="77" t="n">
        <v>85</v>
      </c>
      <c r="F7807" s="77" t="inlineStr">
        <is>
          <t>Differs from upstream baseline</t>
        </is>
      </c>
      <c r="G7807" s="77" t="inlineStr">
        <is>
          <t>src/data/moves_info.h</t>
        </is>
      </c>
    </row>
    <row r="7808">
      <c r="A7808" s="32" t="inlineStr">
        <is>
          <t>2026-10-05</t>
        </is>
      </c>
      <c r="B7808" s="32" t="inlineStr">
        <is>
          <t>Moves</t>
        </is>
      </c>
      <c r="C7808" s="32" t="inlineStr">
        <is>
          <t>Cross Poison power</t>
        </is>
      </c>
      <c r="D7808" s="32" t="n">
        <v>70</v>
      </c>
      <c r="E7808" s="32" t="n">
        <v>95</v>
      </c>
      <c r="F7808" s="32" t="inlineStr">
        <is>
          <t>Differs from upstream baseline</t>
        </is>
      </c>
      <c r="G7808" s="32" t="inlineStr">
        <is>
          <t>src/data/moves_info.h</t>
        </is>
      </c>
    </row>
    <row r="7809">
      <c r="A7809" s="77" t="inlineStr">
        <is>
          <t>2026-10-05</t>
        </is>
      </c>
      <c r="B7809" s="77" t="inlineStr">
        <is>
          <t>Moves</t>
        </is>
      </c>
      <c r="C7809" s="77" t="inlineStr">
        <is>
          <t>Crunch power</t>
        </is>
      </c>
      <c r="D7809" s="77" t="n">
        <v>80</v>
      </c>
      <c r="E7809" s="77" t="n">
        <v>95</v>
      </c>
      <c r="F7809" s="77" t="inlineStr">
        <is>
          <t>Differs from upstream baseline</t>
        </is>
      </c>
      <c r="G7809" s="77" t="inlineStr">
        <is>
          <t>src/data/moves_info.h</t>
        </is>
      </c>
    </row>
    <row r="7810">
      <c r="A7810" s="32" t="inlineStr">
        <is>
          <t>2026-10-05</t>
        </is>
      </c>
      <c r="B7810" s="32" t="inlineStr">
        <is>
          <t>Moves</t>
        </is>
      </c>
      <c r="C7810" s="32" t="inlineStr">
        <is>
          <t>Crush Claw power</t>
        </is>
      </c>
      <c r="D7810" s="32" t="n">
        <v>75</v>
      </c>
      <c r="E7810" s="32" t="n">
        <v>120</v>
      </c>
      <c r="F7810" s="32" t="inlineStr">
        <is>
          <t>Differs from upstream baseline</t>
        </is>
      </c>
      <c r="G7810" s="32" t="inlineStr">
        <is>
          <t>src/data/moves_info.h</t>
        </is>
      </c>
    </row>
    <row r="7811">
      <c r="A7811" s="77" t="inlineStr">
        <is>
          <t>2026-10-05</t>
        </is>
      </c>
      <c r="B7811" s="77" t="inlineStr">
        <is>
          <t>Moves</t>
        </is>
      </c>
      <c r="C7811" s="77" t="inlineStr">
        <is>
          <t>Crush Grip power</t>
        </is>
      </c>
      <c r="D7811" s="77" t="n">
        <v>120</v>
      </c>
      <c r="E7811" s="77" t="n">
        <v>150</v>
      </c>
      <c r="F7811" s="77" t="inlineStr">
        <is>
          <t>Differs from upstream baseline</t>
        </is>
      </c>
      <c r="G7811" s="77" t="inlineStr">
        <is>
          <t>src/data/moves_info.h</t>
        </is>
      </c>
    </row>
    <row r="7812">
      <c r="A7812" s="32" t="inlineStr">
        <is>
          <t>2026-10-05</t>
        </is>
      </c>
      <c r="B7812" s="32" t="inlineStr">
        <is>
          <t>Moves</t>
        </is>
      </c>
      <c r="C7812" s="32" t="inlineStr">
        <is>
          <t>Curse pp</t>
        </is>
      </c>
      <c r="D7812" s="32" t="n">
        <v>10</v>
      </c>
      <c r="E7812" s="32" t="n">
        <v>3</v>
      </c>
      <c r="F7812" s="32" t="inlineStr">
        <is>
          <t>Differs from upstream baseline</t>
        </is>
      </c>
      <c r="G7812" s="32" t="inlineStr">
        <is>
          <t>src/data/moves_info.h</t>
        </is>
      </c>
    </row>
    <row r="7813">
      <c r="A7813" s="77" t="inlineStr">
        <is>
          <t>2026-10-05</t>
        </is>
      </c>
      <c r="B7813" s="77" t="inlineStr">
        <is>
          <t>Moves</t>
        </is>
      </c>
      <c r="C7813" s="77" t="inlineStr">
        <is>
          <t>Cut accuracy</t>
        </is>
      </c>
      <c r="D7813" s="77" t="n">
        <v>95</v>
      </c>
      <c r="E7813" s="77" t="n">
        <v>100</v>
      </c>
      <c r="F7813" s="77" t="inlineStr">
        <is>
          <t>Differs from upstream baseline</t>
        </is>
      </c>
      <c r="G7813" s="77" t="inlineStr">
        <is>
          <t>src/data/moves_info.h</t>
        </is>
      </c>
    </row>
    <row r="7814">
      <c r="A7814" s="32" t="inlineStr">
        <is>
          <t>2026-10-05</t>
        </is>
      </c>
      <c r="B7814" s="32" t="inlineStr">
        <is>
          <t>Moves</t>
        </is>
      </c>
      <c r="C7814" s="32" t="inlineStr">
        <is>
          <t>Dark Void accuracy</t>
        </is>
      </c>
      <c r="D7814" s="32" t="n">
        <v>50</v>
      </c>
      <c r="E7814" s="32" t="n">
        <v>90</v>
      </c>
      <c r="F7814" s="32" t="inlineStr">
        <is>
          <t>Differs from upstream baseline</t>
        </is>
      </c>
      <c r="G7814" s="32" t="inlineStr">
        <is>
          <t>src/data/moves_info.h</t>
        </is>
      </c>
    </row>
    <row r="7815">
      <c r="A7815" s="77" t="inlineStr">
        <is>
          <t>2026-10-05</t>
        </is>
      </c>
      <c r="B7815" s="77" t="inlineStr">
        <is>
          <t>Moves</t>
        </is>
      </c>
      <c r="C7815" s="77" t="inlineStr">
        <is>
          <t>Dark Void pp</t>
        </is>
      </c>
      <c r="D7815" s="77" t="n">
        <v>10</v>
      </c>
      <c r="E7815" s="77" t="n">
        <v>5</v>
      </c>
      <c r="F7815" s="77" t="inlineStr">
        <is>
          <t>Differs from upstream baseline</t>
        </is>
      </c>
      <c r="G7815" s="77" t="inlineStr">
        <is>
          <t>src/data/moves_info.h</t>
        </is>
      </c>
    </row>
    <row r="7816">
      <c r="A7816" s="32" t="inlineStr">
        <is>
          <t>2026-10-05</t>
        </is>
      </c>
      <c r="B7816" s="32" t="inlineStr">
        <is>
          <t>Moves</t>
        </is>
      </c>
      <c r="C7816" s="32" t="inlineStr">
        <is>
          <t>Dazzling Gleam power</t>
        </is>
      </c>
      <c r="D7816" s="32" t="n">
        <v>80</v>
      </c>
      <c r="E7816" s="32" t="n">
        <v>85</v>
      </c>
      <c r="F7816" s="32" t="inlineStr">
        <is>
          <t>Differs from upstream baseline</t>
        </is>
      </c>
      <c r="G7816" s="32" t="inlineStr">
        <is>
          <t>src/data/moves_info.h</t>
        </is>
      </c>
    </row>
    <row r="7817">
      <c r="A7817" s="77" t="inlineStr">
        <is>
          <t>2026-10-05</t>
        </is>
      </c>
      <c r="B7817" s="77" t="inlineStr">
        <is>
          <t>Moves</t>
        </is>
      </c>
      <c r="C7817" s="77" t="inlineStr">
        <is>
          <t>Defog pp</t>
        </is>
      </c>
      <c r="D7817" s="77" t="n">
        <v>15</v>
      </c>
      <c r="E7817" s="77" t="n">
        <v>1</v>
      </c>
      <c r="F7817" s="77" t="inlineStr">
        <is>
          <t>Differs from upstream baseline</t>
        </is>
      </c>
      <c r="G7817" s="77" t="inlineStr">
        <is>
          <t>src/data/moves_info.h</t>
        </is>
      </c>
    </row>
    <row r="7818">
      <c r="A7818" s="32" t="inlineStr">
        <is>
          <t>2026-10-05</t>
        </is>
      </c>
      <c r="B7818" s="32" t="inlineStr">
        <is>
          <t>Moves</t>
        </is>
      </c>
      <c r="C7818" s="32" t="inlineStr">
        <is>
          <t>Detect pp</t>
        </is>
      </c>
      <c r="D7818" s="32" t="n">
        <v>5</v>
      </c>
      <c r="E7818" s="32" t="n">
        <v>10</v>
      </c>
      <c r="F7818" s="32" t="inlineStr">
        <is>
          <t>Differs from upstream baseline</t>
        </is>
      </c>
      <c r="G7818" s="32" t="inlineStr">
        <is>
          <t>src/data/moves_info.h</t>
        </is>
      </c>
    </row>
    <row r="7819">
      <c r="A7819" s="77" t="inlineStr">
        <is>
          <t>2026-10-05</t>
        </is>
      </c>
      <c r="B7819" s="77" t="inlineStr">
        <is>
          <t>Moves</t>
        </is>
      </c>
      <c r="C7819" s="77" t="inlineStr">
        <is>
          <t>Diamond Storm power</t>
        </is>
      </c>
      <c r="D7819" s="77" t="n">
        <v>100</v>
      </c>
      <c r="E7819" s="77" t="n">
        <v>110</v>
      </c>
      <c r="F7819" s="77" t="inlineStr">
        <is>
          <t>Differs from upstream baseline</t>
        </is>
      </c>
      <c r="G7819" s="77" t="inlineStr">
        <is>
          <t>src/data/moves_info.h</t>
        </is>
      </c>
    </row>
    <row r="7820">
      <c r="A7820" s="32" t="inlineStr">
        <is>
          <t>2026-10-05</t>
        </is>
      </c>
      <c r="B7820" s="32" t="inlineStr">
        <is>
          <t>Moves</t>
        </is>
      </c>
      <c r="C7820" s="32" t="inlineStr">
        <is>
          <t>Dig power</t>
        </is>
      </c>
      <c r="D7820" s="32" t="n">
        <v>80</v>
      </c>
      <c r="E7820" s="32" t="n">
        <v>60</v>
      </c>
      <c r="F7820" s="32" t="inlineStr">
        <is>
          <t>Differs from upstream baseline</t>
        </is>
      </c>
      <c r="G7820" s="32" t="inlineStr">
        <is>
          <t>src/data/moves_info.h</t>
        </is>
      </c>
    </row>
    <row r="7821">
      <c r="A7821" s="77" t="inlineStr">
        <is>
          <t>2026-10-05</t>
        </is>
      </c>
      <c r="B7821" s="77" t="inlineStr">
        <is>
          <t>Moves</t>
        </is>
      </c>
      <c r="C7821" s="77" t="inlineStr">
        <is>
          <t>Disarming Voice power</t>
        </is>
      </c>
      <c r="D7821" s="77" t="n">
        <v>40</v>
      </c>
      <c r="E7821" s="77" t="n">
        <v>50</v>
      </c>
      <c r="F7821" s="77" t="inlineStr">
        <is>
          <t>Differs from upstream baseline</t>
        </is>
      </c>
      <c r="G7821" s="77" t="inlineStr">
        <is>
          <t>src/data/moves_info.h</t>
        </is>
      </c>
    </row>
    <row r="7822">
      <c r="A7822" s="32" t="inlineStr">
        <is>
          <t>2026-10-05</t>
        </is>
      </c>
      <c r="B7822" s="32" t="inlineStr">
        <is>
          <t>Moves</t>
        </is>
      </c>
      <c r="C7822" s="32" t="inlineStr">
        <is>
          <t>Dizzy Punch power</t>
        </is>
      </c>
      <c r="D7822" s="32" t="n">
        <v>70</v>
      </c>
      <c r="E7822" s="32" t="n">
        <v>100</v>
      </c>
      <c r="F7822" s="32" t="inlineStr">
        <is>
          <t>Differs from upstream baseline</t>
        </is>
      </c>
      <c r="G7822" s="32" t="inlineStr">
        <is>
          <t>src/data/moves_info.h</t>
        </is>
      </c>
    </row>
    <row r="7823">
      <c r="A7823" s="77" t="inlineStr">
        <is>
          <t>2026-10-05</t>
        </is>
      </c>
      <c r="B7823" s="77" t="inlineStr">
        <is>
          <t>Moves</t>
        </is>
      </c>
      <c r="C7823" s="77" t="inlineStr">
        <is>
          <t>Doom Desire power</t>
        </is>
      </c>
      <c r="D7823" s="77" t="n">
        <v>140</v>
      </c>
      <c r="E7823" s="77" t="n">
        <v>250</v>
      </c>
      <c r="F7823" s="77" t="inlineStr">
        <is>
          <t>Differs from upstream baseline</t>
        </is>
      </c>
      <c r="G7823" s="77" t="inlineStr">
        <is>
          <t>src/data/moves_info.h</t>
        </is>
      </c>
    </row>
    <row r="7824">
      <c r="A7824" s="32" t="inlineStr">
        <is>
          <t>2026-10-05</t>
        </is>
      </c>
      <c r="B7824" s="32" t="inlineStr">
        <is>
          <t>Moves</t>
        </is>
      </c>
      <c r="C7824" s="32" t="inlineStr">
        <is>
          <t>Double-Edge power</t>
        </is>
      </c>
      <c r="D7824" s="32" t="n">
        <v>120</v>
      </c>
      <c r="E7824" s="32" t="n">
        <v>140</v>
      </c>
      <c r="F7824" s="32" t="inlineStr">
        <is>
          <t>Differs from upstream baseline</t>
        </is>
      </c>
      <c r="G7824" s="32" t="inlineStr">
        <is>
          <t>src/data/moves_info.h</t>
        </is>
      </c>
    </row>
    <row r="7825">
      <c r="A7825" s="77" t="inlineStr">
        <is>
          <t>2026-10-05</t>
        </is>
      </c>
      <c r="B7825" s="77" t="inlineStr">
        <is>
          <t>Moves</t>
        </is>
      </c>
      <c r="C7825" s="77" t="inlineStr">
        <is>
          <t>Double-Edge pp</t>
        </is>
      </c>
      <c r="D7825" s="77" t="n">
        <v>15</v>
      </c>
      <c r="E7825" s="77" t="n">
        <v>8</v>
      </c>
      <c r="F7825" s="77" t="inlineStr">
        <is>
          <t>Differs from upstream baseline</t>
        </is>
      </c>
      <c r="G7825" s="77" t="inlineStr">
        <is>
          <t>src/data/moves_info.h</t>
        </is>
      </c>
    </row>
    <row r="7826">
      <c r="A7826" s="32" t="inlineStr">
        <is>
          <t>2026-10-05</t>
        </is>
      </c>
      <c r="B7826" s="32" t="inlineStr">
        <is>
          <t>Moves</t>
        </is>
      </c>
      <c r="C7826" s="32" t="inlineStr">
        <is>
          <t>Double Hit power</t>
        </is>
      </c>
      <c r="D7826" s="32" t="n">
        <v>35</v>
      </c>
      <c r="E7826" s="32" t="n">
        <v>60</v>
      </c>
      <c r="F7826" s="32" t="inlineStr">
        <is>
          <t>Differs from upstream baseline</t>
        </is>
      </c>
      <c r="G7826" s="32" t="inlineStr">
        <is>
          <t>src/data/moves_info.h</t>
        </is>
      </c>
    </row>
    <row r="7827">
      <c r="A7827" s="77" t="inlineStr">
        <is>
          <t>2026-10-05</t>
        </is>
      </c>
      <c r="B7827" s="77" t="inlineStr">
        <is>
          <t>Moves</t>
        </is>
      </c>
      <c r="C7827" s="77" t="inlineStr">
        <is>
          <t>Double Hit accuracy</t>
        </is>
      </c>
      <c r="D7827" s="77" t="n">
        <v>90</v>
      </c>
      <c r="E7827" s="77" t="n">
        <v>100</v>
      </c>
      <c r="F7827" s="77" t="inlineStr">
        <is>
          <t>Differs from upstream baseline</t>
        </is>
      </c>
      <c r="G7827" s="77" t="inlineStr">
        <is>
          <t>src/data/moves_info.h</t>
        </is>
      </c>
    </row>
    <row r="7828">
      <c r="A7828" s="32" t="inlineStr">
        <is>
          <t>2026-10-05</t>
        </is>
      </c>
      <c r="B7828" s="32" t="inlineStr">
        <is>
          <t>Moves</t>
        </is>
      </c>
      <c r="C7828" s="32" t="inlineStr">
        <is>
          <t>Double Slap power</t>
        </is>
      </c>
      <c r="D7828" s="32" t="n">
        <v>15</v>
      </c>
      <c r="E7828" s="32" t="n">
        <v>30</v>
      </c>
      <c r="F7828" s="32" t="inlineStr">
        <is>
          <t>Differs from upstream baseline</t>
        </is>
      </c>
      <c r="G7828" s="32" t="inlineStr">
        <is>
          <t>src/data/moves_info.h</t>
        </is>
      </c>
    </row>
    <row r="7829">
      <c r="A7829" s="77" t="inlineStr">
        <is>
          <t>2026-10-05</t>
        </is>
      </c>
      <c r="B7829" s="77" t="inlineStr">
        <is>
          <t>Moves</t>
        </is>
      </c>
      <c r="C7829" s="77" t="inlineStr">
        <is>
          <t>Double Slap accuracy</t>
        </is>
      </c>
      <c r="D7829" s="77" t="n">
        <v>85</v>
      </c>
      <c r="E7829" s="77" t="n">
        <v>90</v>
      </c>
      <c r="F7829" s="77" t="inlineStr">
        <is>
          <t>Differs from upstream baseline</t>
        </is>
      </c>
      <c r="G7829" s="77" t="inlineStr">
        <is>
          <t>src/data/moves_info.h</t>
        </is>
      </c>
    </row>
    <row r="7830">
      <c r="A7830" s="32" t="inlineStr">
        <is>
          <t>2026-10-05</t>
        </is>
      </c>
      <c r="B7830" s="32" t="inlineStr">
        <is>
          <t>Moves</t>
        </is>
      </c>
      <c r="C7830" s="32" t="inlineStr">
        <is>
          <t>Double Team pp</t>
        </is>
      </c>
      <c r="D7830" s="32" t="n">
        <v>15</v>
      </c>
      <c r="E7830" s="32" t="n">
        <v>6</v>
      </c>
      <c r="F7830" s="32" t="inlineStr">
        <is>
          <t>Differs from upstream baseline</t>
        </is>
      </c>
      <c r="G7830" s="32" t="inlineStr">
        <is>
          <t>src/data/moves_info.h</t>
        </is>
      </c>
    </row>
    <row r="7831">
      <c r="A7831" s="77" t="inlineStr">
        <is>
          <t>2026-10-05</t>
        </is>
      </c>
      <c r="B7831" s="77" t="inlineStr">
        <is>
          <t>Moves</t>
        </is>
      </c>
      <c r="C7831" s="77" t="inlineStr">
        <is>
          <t>Draco Meteor power</t>
        </is>
      </c>
      <c r="D7831" s="77" t="n">
        <v>130</v>
      </c>
      <c r="E7831" s="77" t="n">
        <v>140</v>
      </c>
      <c r="F7831" s="77" t="inlineStr">
        <is>
          <t>Differs from upstream baseline</t>
        </is>
      </c>
      <c r="G7831" s="77" t="inlineStr">
        <is>
          <t>src/data/moves_info.h</t>
        </is>
      </c>
    </row>
    <row r="7832">
      <c r="A7832" s="32" t="inlineStr">
        <is>
          <t>2026-10-05</t>
        </is>
      </c>
      <c r="B7832" s="32" t="inlineStr">
        <is>
          <t>Moves</t>
        </is>
      </c>
      <c r="C7832" s="32" t="inlineStr">
        <is>
          <t>Draco Meteor accuracy</t>
        </is>
      </c>
      <c r="D7832" s="32" t="n">
        <v>90</v>
      </c>
      <c r="E7832" s="32" t="n">
        <v>100</v>
      </c>
      <c r="F7832" s="32" t="inlineStr">
        <is>
          <t>Differs from upstream baseline</t>
        </is>
      </c>
      <c r="G7832" s="32" t="inlineStr">
        <is>
          <t>src/data/moves_info.h</t>
        </is>
      </c>
    </row>
    <row r="7833">
      <c r="A7833" s="77" t="inlineStr">
        <is>
          <t>2026-10-05</t>
        </is>
      </c>
      <c r="B7833" s="77" t="inlineStr">
        <is>
          <t>Moves</t>
        </is>
      </c>
      <c r="C7833" s="77" t="inlineStr">
        <is>
          <t>Dragon Breath power</t>
        </is>
      </c>
      <c r="D7833" s="77" t="n">
        <v>60</v>
      </c>
      <c r="E7833" s="77" t="n">
        <v>70</v>
      </c>
      <c r="F7833" s="77" t="inlineStr">
        <is>
          <t>Differs from upstream baseline</t>
        </is>
      </c>
      <c r="G7833" s="77" t="inlineStr">
        <is>
          <t>src/data/moves_info.h</t>
        </is>
      </c>
    </row>
    <row r="7834">
      <c r="A7834" s="32" t="inlineStr">
        <is>
          <t>2026-10-05</t>
        </is>
      </c>
      <c r="B7834" s="32" t="inlineStr">
        <is>
          <t>Moves</t>
        </is>
      </c>
      <c r="C7834" s="32" t="inlineStr">
        <is>
          <t>Dragon Claw power</t>
        </is>
      </c>
      <c r="D7834" s="32" t="n">
        <v>80</v>
      </c>
      <c r="E7834" s="32" t="n">
        <v>90</v>
      </c>
      <c r="F7834" s="32" t="inlineStr">
        <is>
          <t>Differs from upstream baseline</t>
        </is>
      </c>
      <c r="G7834" s="32" t="inlineStr">
        <is>
          <t>src/data/moves_info.h</t>
        </is>
      </c>
    </row>
    <row r="7835">
      <c r="A7835" s="77" t="inlineStr">
        <is>
          <t>2026-10-05</t>
        </is>
      </c>
      <c r="B7835" s="77" t="inlineStr">
        <is>
          <t>Moves</t>
        </is>
      </c>
      <c r="C7835" s="77" t="inlineStr">
        <is>
          <t>Dragon Dance pp</t>
        </is>
      </c>
      <c r="D7835" s="77" t="n">
        <v>20</v>
      </c>
      <c r="E7835" s="77" t="n">
        <v>1</v>
      </c>
      <c r="F7835" s="77" t="inlineStr">
        <is>
          <t>Differs from upstream baseline</t>
        </is>
      </c>
      <c r="G7835" s="77" t="inlineStr">
        <is>
          <t>src/data/moves_info.h</t>
        </is>
      </c>
    </row>
    <row r="7836">
      <c r="A7836" s="32" t="inlineStr">
        <is>
          <t>2026-10-05</t>
        </is>
      </c>
      <c r="B7836" s="32" t="inlineStr">
        <is>
          <t>Moves</t>
        </is>
      </c>
      <c r="C7836" s="32" t="inlineStr">
        <is>
          <t>Dragon Pulse power</t>
        </is>
      </c>
      <c r="D7836" s="32" t="n">
        <v>85</v>
      </c>
      <c r="E7836" s="32" t="n">
        <v>90</v>
      </c>
      <c r="F7836" s="32" t="inlineStr">
        <is>
          <t>Differs from upstream baseline</t>
        </is>
      </c>
      <c r="G7836" s="32" t="inlineStr">
        <is>
          <t>src/data/moves_info.h</t>
        </is>
      </c>
    </row>
    <row r="7837">
      <c r="A7837" s="77" t="inlineStr">
        <is>
          <t>2026-10-05</t>
        </is>
      </c>
      <c r="B7837" s="77" t="inlineStr">
        <is>
          <t>Moves</t>
        </is>
      </c>
      <c r="C7837" s="77" t="inlineStr">
        <is>
          <t>Dragon Pulse accuracy</t>
        </is>
      </c>
      <c r="D7837" s="77" t="n">
        <v>100</v>
      </c>
      <c r="E7837" s="77" t="n">
        <v>0</v>
      </c>
      <c r="F7837" s="77" t="inlineStr">
        <is>
          <t>Differs from upstream baseline</t>
        </is>
      </c>
      <c r="G7837" s="77" t="inlineStr">
        <is>
          <t>src/data/moves_info.h</t>
        </is>
      </c>
    </row>
    <row r="7838">
      <c r="A7838" s="32" t="inlineStr">
        <is>
          <t>2026-10-05</t>
        </is>
      </c>
      <c r="B7838" s="32" t="inlineStr">
        <is>
          <t>Moves</t>
        </is>
      </c>
      <c r="C7838" s="32" t="inlineStr">
        <is>
          <t>Dragon Rush accuracy</t>
        </is>
      </c>
      <c r="D7838" s="32" t="n">
        <v>75</v>
      </c>
      <c r="E7838" s="32" t="n">
        <v>100</v>
      </c>
      <c r="F7838" s="32" t="inlineStr">
        <is>
          <t>Differs from upstream baseline</t>
        </is>
      </c>
      <c r="G7838" s="32" t="inlineStr">
        <is>
          <t>src/data/moves_info.h</t>
        </is>
      </c>
    </row>
    <row r="7839">
      <c r="A7839" s="77" t="inlineStr">
        <is>
          <t>2026-10-05</t>
        </is>
      </c>
      <c r="B7839" s="77" t="inlineStr">
        <is>
          <t>Moves</t>
        </is>
      </c>
      <c r="C7839" s="77" t="inlineStr">
        <is>
          <t>Dragon Tail power</t>
        </is>
      </c>
      <c r="D7839" s="77" t="n">
        <v>60</v>
      </c>
      <c r="E7839" s="77" t="n">
        <v>70</v>
      </c>
      <c r="F7839" s="77" t="inlineStr">
        <is>
          <t>Differs from upstream baseline</t>
        </is>
      </c>
      <c r="G7839" s="77" t="inlineStr">
        <is>
          <t>src/data/moves_info.h</t>
        </is>
      </c>
    </row>
    <row r="7840">
      <c r="A7840" s="32" t="inlineStr">
        <is>
          <t>2026-10-05</t>
        </is>
      </c>
      <c r="B7840" s="32" t="inlineStr">
        <is>
          <t>Moves</t>
        </is>
      </c>
      <c r="C7840" s="32" t="inlineStr">
        <is>
          <t>Dragon Tail accuracy</t>
        </is>
      </c>
      <c r="D7840" s="32" t="n">
        <v>90</v>
      </c>
      <c r="E7840" s="32" t="n">
        <v>100</v>
      </c>
      <c r="F7840" s="32" t="inlineStr">
        <is>
          <t>Differs from upstream baseline</t>
        </is>
      </c>
      <c r="G7840" s="32" t="inlineStr">
        <is>
          <t>src/data/moves_info.h</t>
        </is>
      </c>
    </row>
    <row r="7841">
      <c r="A7841" s="77" t="inlineStr">
        <is>
          <t>2026-10-05</t>
        </is>
      </c>
      <c r="B7841" s="77" t="inlineStr">
        <is>
          <t>Moves</t>
        </is>
      </c>
      <c r="C7841" s="77" t="inlineStr">
        <is>
          <t>Draining Kiss power</t>
        </is>
      </c>
      <c r="D7841" s="77" t="n">
        <v>50</v>
      </c>
      <c r="E7841" s="77" t="n">
        <v>60</v>
      </c>
      <c r="F7841" s="77" t="inlineStr">
        <is>
          <t>Differs from upstream baseline</t>
        </is>
      </c>
      <c r="G7841" s="77" t="inlineStr">
        <is>
          <t>src/data/moves_info.h</t>
        </is>
      </c>
    </row>
    <row r="7842">
      <c r="A7842" s="32" t="inlineStr">
        <is>
          <t>2026-10-05</t>
        </is>
      </c>
      <c r="B7842" s="32" t="inlineStr">
        <is>
          <t>Moves</t>
        </is>
      </c>
      <c r="C7842" s="32" t="inlineStr">
        <is>
          <t>Drain Punch pp</t>
        </is>
      </c>
      <c r="D7842" s="32" t="n">
        <v>10</v>
      </c>
      <c r="E7842" s="32" t="n">
        <v>5</v>
      </c>
      <c r="F7842" s="32" t="inlineStr">
        <is>
          <t>Differs from upstream baseline</t>
        </is>
      </c>
      <c r="G7842" s="32" t="inlineStr">
        <is>
          <t>src/data/moves_info.h</t>
        </is>
      </c>
    </row>
    <row r="7843">
      <c r="A7843" s="77" t="inlineStr">
        <is>
          <t>2026-10-05</t>
        </is>
      </c>
      <c r="B7843" s="77" t="inlineStr">
        <is>
          <t>Moves</t>
        </is>
      </c>
      <c r="C7843" s="77" t="inlineStr">
        <is>
          <t>Drill Run accuracy</t>
        </is>
      </c>
      <c r="D7843" s="77" t="n">
        <v>95</v>
      </c>
      <c r="E7843" s="77" t="n">
        <v>100</v>
      </c>
      <c r="F7843" s="77" t="inlineStr">
        <is>
          <t>Differs from upstream baseline</t>
        </is>
      </c>
      <c r="G7843" s="77" t="inlineStr">
        <is>
          <t>src/data/moves_info.h</t>
        </is>
      </c>
    </row>
    <row r="7844">
      <c r="A7844" s="32" t="inlineStr">
        <is>
          <t>2026-10-05</t>
        </is>
      </c>
      <c r="B7844" s="32" t="inlineStr">
        <is>
          <t>Moves</t>
        </is>
      </c>
      <c r="C7844" s="32" t="inlineStr">
        <is>
          <t>Dual Chop power</t>
        </is>
      </c>
      <c r="D7844" s="32" t="n">
        <v>40</v>
      </c>
      <c r="E7844" s="32" t="n">
        <v>50</v>
      </c>
      <c r="F7844" s="32" t="inlineStr">
        <is>
          <t>Differs from upstream baseline</t>
        </is>
      </c>
      <c r="G7844" s="32" t="inlineStr">
        <is>
          <t>src/data/moves_info.h</t>
        </is>
      </c>
    </row>
    <row r="7845">
      <c r="A7845" s="77" t="inlineStr">
        <is>
          <t>2026-10-05</t>
        </is>
      </c>
      <c r="B7845" s="77" t="inlineStr">
        <is>
          <t>Moves</t>
        </is>
      </c>
      <c r="C7845" s="77" t="inlineStr">
        <is>
          <t>Dual Chop accuracy</t>
        </is>
      </c>
      <c r="D7845" s="77" t="n">
        <v>90</v>
      </c>
      <c r="E7845" s="77" t="n">
        <v>100</v>
      </c>
      <c r="F7845" s="77" t="inlineStr">
        <is>
          <t>Differs from upstream baseline</t>
        </is>
      </c>
      <c r="G7845" s="77" t="inlineStr">
        <is>
          <t>src/data/moves_info.h</t>
        </is>
      </c>
    </row>
    <row r="7846">
      <c r="A7846" s="32" t="inlineStr">
        <is>
          <t>2026-10-05</t>
        </is>
      </c>
      <c r="B7846" s="32" t="inlineStr">
        <is>
          <t>Moves</t>
        </is>
      </c>
      <c r="C7846" s="32" t="inlineStr">
        <is>
          <t>Dynamic Punch power</t>
        </is>
      </c>
      <c r="D7846" s="32" t="n">
        <v>100</v>
      </c>
      <c r="E7846" s="32" t="n">
        <v>120</v>
      </c>
      <c r="F7846" s="32" t="inlineStr">
        <is>
          <t>Differs from upstream baseline</t>
        </is>
      </c>
      <c r="G7846" s="32" t="inlineStr">
        <is>
          <t>src/data/moves_info.h</t>
        </is>
      </c>
    </row>
    <row r="7847">
      <c r="A7847" s="77" t="inlineStr">
        <is>
          <t>2026-10-05</t>
        </is>
      </c>
      <c r="B7847" s="77" t="inlineStr">
        <is>
          <t>Moves</t>
        </is>
      </c>
      <c r="C7847" s="77" t="inlineStr">
        <is>
          <t>Echoed Voice power</t>
        </is>
      </c>
      <c r="D7847" s="77" t="n">
        <v>40</v>
      </c>
      <c r="E7847" s="77" t="n">
        <v>50</v>
      </c>
      <c r="F7847" s="77" t="inlineStr">
        <is>
          <t>Differs from upstream baseline</t>
        </is>
      </c>
      <c r="G7847" s="77" t="inlineStr">
        <is>
          <t>src/data/moves_info.h</t>
        </is>
      </c>
    </row>
    <row r="7848">
      <c r="A7848" s="32" t="inlineStr">
        <is>
          <t>2026-10-05</t>
        </is>
      </c>
      <c r="B7848" s="32" t="inlineStr">
        <is>
          <t>Moves</t>
        </is>
      </c>
      <c r="C7848" s="32" t="inlineStr">
        <is>
          <t>Egg Bomb accuracy</t>
        </is>
      </c>
      <c r="D7848" s="32" t="n">
        <v>75</v>
      </c>
      <c r="E7848" s="32" t="n">
        <v>100</v>
      </c>
      <c r="F7848" s="32" t="inlineStr">
        <is>
          <t>Differs from upstream baseline</t>
        </is>
      </c>
      <c r="G7848" s="32" t="inlineStr">
        <is>
          <t>src/data/moves_info.h</t>
        </is>
      </c>
    </row>
    <row r="7849">
      <c r="A7849" s="77" t="inlineStr">
        <is>
          <t>2026-10-05</t>
        </is>
      </c>
      <c r="B7849" s="77" t="inlineStr">
        <is>
          <t>Moves</t>
        </is>
      </c>
      <c r="C7849" s="77" t="inlineStr">
        <is>
          <t>Egg Bomb type</t>
        </is>
      </c>
      <c r="D7849" s="77" t="inlineStr">
        <is>
          <t>TYPE_NORMAL</t>
        </is>
      </c>
      <c r="E7849" s="77" t="inlineStr">
        <is>
          <t>TYPE_GRASS</t>
        </is>
      </c>
      <c r="F7849" s="77" t="inlineStr">
        <is>
          <t>Differs from upstream baseline</t>
        </is>
      </c>
      <c r="G7849" s="77" t="inlineStr">
        <is>
          <t>src/data/moves_info.h</t>
        </is>
      </c>
    </row>
    <row r="7850">
      <c r="A7850" s="32" t="inlineStr">
        <is>
          <t>2026-10-05</t>
        </is>
      </c>
      <c r="B7850" s="32" t="inlineStr">
        <is>
          <t>Moves</t>
        </is>
      </c>
      <c r="C7850" s="32" t="inlineStr">
        <is>
          <t>Electroweb power</t>
        </is>
      </c>
      <c r="D7850" s="32" t="n">
        <v>55</v>
      </c>
      <c r="E7850" s="32" t="n">
        <v>65</v>
      </c>
      <c r="F7850" s="32" t="inlineStr">
        <is>
          <t>Differs from upstream baseline</t>
        </is>
      </c>
      <c r="G7850" s="32" t="inlineStr">
        <is>
          <t>src/data/moves_info.h</t>
        </is>
      </c>
    </row>
    <row r="7851">
      <c r="A7851" s="77" t="inlineStr">
        <is>
          <t>2026-10-05</t>
        </is>
      </c>
      <c r="B7851" s="77" t="inlineStr">
        <is>
          <t>Moves</t>
        </is>
      </c>
      <c r="C7851" s="77" t="inlineStr">
        <is>
          <t>Electroweb accuracy</t>
        </is>
      </c>
      <c r="D7851" s="77" t="n">
        <v>95</v>
      </c>
      <c r="E7851" s="77" t="n">
        <v>100</v>
      </c>
      <c r="F7851" s="77" t="inlineStr">
        <is>
          <t>Differs from upstream baseline</t>
        </is>
      </c>
      <c r="G7851" s="77" t="inlineStr">
        <is>
          <t>src/data/moves_info.h</t>
        </is>
      </c>
    </row>
    <row r="7852">
      <c r="A7852" s="32" t="inlineStr">
        <is>
          <t>2026-10-05</t>
        </is>
      </c>
      <c r="B7852" s="32" t="inlineStr">
        <is>
          <t>Moves</t>
        </is>
      </c>
      <c r="C7852" s="32" t="inlineStr">
        <is>
          <t>Encore pp</t>
        </is>
      </c>
      <c r="D7852" s="32" t="n">
        <v>5</v>
      </c>
      <c r="E7852" s="32" t="n">
        <v>3</v>
      </c>
      <c r="F7852" s="32" t="inlineStr">
        <is>
          <t>Differs from upstream baseline</t>
        </is>
      </c>
      <c r="G7852" s="32" t="inlineStr">
        <is>
          <t>src/data/moves_info.h</t>
        </is>
      </c>
    </row>
    <row r="7853">
      <c r="A7853" s="77" t="inlineStr">
        <is>
          <t>2026-10-05</t>
        </is>
      </c>
      <c r="B7853" s="77" t="inlineStr">
        <is>
          <t>Moves</t>
        </is>
      </c>
      <c r="C7853" s="77" t="inlineStr">
        <is>
          <t>Endeavor type</t>
        </is>
      </c>
      <c r="D7853" s="77" t="inlineStr">
        <is>
          <t>TYPE_NORMAL</t>
        </is>
      </c>
      <c r="E7853" s="77" t="inlineStr">
        <is>
          <t>TYPE_MYSTERY</t>
        </is>
      </c>
      <c r="F7853" s="77" t="inlineStr">
        <is>
          <t>Differs from upstream baseline</t>
        </is>
      </c>
      <c r="G7853" s="77" t="inlineStr">
        <is>
          <t>src/data/moves_info.h</t>
        </is>
      </c>
    </row>
    <row r="7854">
      <c r="A7854" s="32" t="inlineStr">
        <is>
          <t>2026-10-05</t>
        </is>
      </c>
      <c r="B7854" s="32" t="inlineStr">
        <is>
          <t>Moves</t>
        </is>
      </c>
      <c r="C7854" s="32" t="inlineStr">
        <is>
          <t>Energy Ball power</t>
        </is>
      </c>
      <c r="D7854" s="32" t="n">
        <v>90</v>
      </c>
      <c r="E7854" s="32" t="n">
        <v>80</v>
      </c>
      <c r="F7854" s="32" t="inlineStr">
        <is>
          <t>Differs from upstream baseline</t>
        </is>
      </c>
      <c r="G7854" s="32" t="inlineStr">
        <is>
          <t>src/data/moves_info.h</t>
        </is>
      </c>
    </row>
    <row r="7855">
      <c r="A7855" s="77" t="inlineStr">
        <is>
          <t>2026-10-05</t>
        </is>
      </c>
      <c r="B7855" s="77" t="inlineStr">
        <is>
          <t>Moves</t>
        </is>
      </c>
      <c r="C7855" s="77" t="inlineStr">
        <is>
          <t>Extrasensory power</t>
        </is>
      </c>
      <c r="D7855" s="77" t="n">
        <v>80</v>
      </c>
      <c r="E7855" s="77" t="n">
        <v>90</v>
      </c>
      <c r="F7855" s="77" t="inlineStr">
        <is>
          <t>Differs from upstream baseline</t>
        </is>
      </c>
      <c r="G7855" s="77" t="inlineStr">
        <is>
          <t>src/data/moves_info.h</t>
        </is>
      </c>
    </row>
    <row r="7856">
      <c r="A7856" s="32" t="inlineStr">
        <is>
          <t>2026-10-05</t>
        </is>
      </c>
      <c r="B7856" s="32" t="inlineStr">
        <is>
          <t>Moves</t>
        </is>
      </c>
      <c r="C7856" s="32" t="inlineStr">
        <is>
          <t>Extrasensory pp</t>
        </is>
      </c>
      <c r="D7856" s="32" t="n">
        <v>20</v>
      </c>
      <c r="E7856" s="32" t="n">
        <v>30</v>
      </c>
      <c r="F7856" s="32" t="inlineStr">
        <is>
          <t>Differs from upstream baseline</t>
        </is>
      </c>
      <c r="G7856" s="32" t="inlineStr">
        <is>
          <t>src/data/moves_info.h</t>
        </is>
      </c>
    </row>
    <row r="7857">
      <c r="A7857" s="77" t="inlineStr">
        <is>
          <t>2026-10-05</t>
        </is>
      </c>
      <c r="B7857" s="77" t="inlineStr">
        <is>
          <t>Moves</t>
        </is>
      </c>
      <c r="C7857" s="77" t="inlineStr">
        <is>
          <t>Extreme Speed power</t>
        </is>
      </c>
      <c r="D7857" s="77" t="n">
        <v>80</v>
      </c>
      <c r="E7857" s="77" t="n">
        <v>100</v>
      </c>
      <c r="F7857" s="77" t="inlineStr">
        <is>
          <t>Differs from upstream baseline</t>
        </is>
      </c>
      <c r="G7857" s="77" t="inlineStr">
        <is>
          <t>src/data/moves_info.h</t>
        </is>
      </c>
    </row>
    <row r="7858">
      <c r="A7858" s="32" t="inlineStr">
        <is>
          <t>2026-10-05</t>
        </is>
      </c>
      <c r="B7858" s="32" t="inlineStr">
        <is>
          <t>Moves</t>
        </is>
      </c>
      <c r="C7858" s="32" t="inlineStr">
        <is>
          <t>Extreme Speed pp</t>
        </is>
      </c>
      <c r="D7858" s="32" t="n">
        <v>5</v>
      </c>
      <c r="E7858" s="32" t="n">
        <v>8</v>
      </c>
      <c r="F7858" s="32" t="inlineStr">
        <is>
          <t>Differs from upstream baseline</t>
        </is>
      </c>
      <c r="G7858" s="32" t="inlineStr">
        <is>
          <t>src/data/moves_info.h</t>
        </is>
      </c>
    </row>
    <row r="7859">
      <c r="A7859" s="77" t="inlineStr">
        <is>
          <t>2026-10-05</t>
        </is>
      </c>
      <c r="B7859" s="77" t="inlineStr">
        <is>
          <t>Moves</t>
        </is>
      </c>
      <c r="C7859" s="77" t="inlineStr">
        <is>
          <t>Facade power</t>
        </is>
      </c>
      <c r="D7859" s="77" t="n">
        <v>70</v>
      </c>
      <c r="E7859" s="77" t="n">
        <v>80</v>
      </c>
      <c r="F7859" s="77" t="inlineStr">
        <is>
          <t>Differs from upstream baseline</t>
        </is>
      </c>
      <c r="G7859" s="77" t="inlineStr">
        <is>
          <t>src/data/moves_info.h</t>
        </is>
      </c>
    </row>
    <row r="7860">
      <c r="A7860" s="32" t="inlineStr">
        <is>
          <t>2026-10-05</t>
        </is>
      </c>
      <c r="B7860" s="32" t="inlineStr">
        <is>
          <t>Moves</t>
        </is>
      </c>
      <c r="C7860" s="32" t="inlineStr">
        <is>
          <t>Fairy Wind power</t>
        </is>
      </c>
      <c r="D7860" s="32" t="n">
        <v>40</v>
      </c>
      <c r="E7860" s="32" t="n">
        <v>50</v>
      </c>
      <c r="F7860" s="32" t="inlineStr">
        <is>
          <t>Differs from upstream baseline</t>
        </is>
      </c>
      <c r="G7860" s="32" t="inlineStr">
        <is>
          <t>src/data/moves_info.h</t>
        </is>
      </c>
    </row>
    <row r="7861">
      <c r="A7861" s="77" t="inlineStr">
        <is>
          <t>2026-10-05</t>
        </is>
      </c>
      <c r="B7861" s="77" t="inlineStr">
        <is>
          <t>Moves</t>
        </is>
      </c>
      <c r="C7861" s="77" t="inlineStr">
        <is>
          <t>Fake Out pp</t>
        </is>
      </c>
      <c r="D7861" s="77" t="n">
        <v>10</v>
      </c>
      <c r="E7861" s="77" t="n">
        <v>5</v>
      </c>
      <c r="F7861" s="77" t="inlineStr">
        <is>
          <t>Differs from upstream baseline</t>
        </is>
      </c>
      <c r="G7861" s="77" t="inlineStr">
        <is>
          <t>src/data/moves_info.h</t>
        </is>
      </c>
    </row>
    <row r="7862">
      <c r="A7862" s="32" t="inlineStr">
        <is>
          <t>2026-10-05</t>
        </is>
      </c>
      <c r="B7862" s="32" t="inlineStr">
        <is>
          <t>Moves</t>
        </is>
      </c>
      <c r="C7862" s="32" t="inlineStr">
        <is>
          <t>Fake Tears pp</t>
        </is>
      </c>
      <c r="D7862" s="32" t="n">
        <v>20</v>
      </c>
      <c r="E7862" s="32" t="n">
        <v>3</v>
      </c>
      <c r="F7862" s="32" t="inlineStr">
        <is>
          <t>Differs from upstream baseline</t>
        </is>
      </c>
      <c r="G7862" s="32" t="inlineStr">
        <is>
          <t>src/data/moves_info.h</t>
        </is>
      </c>
    </row>
    <row r="7863">
      <c r="A7863" s="77" t="inlineStr">
        <is>
          <t>2026-10-05</t>
        </is>
      </c>
      <c r="B7863" s="77" t="inlineStr">
        <is>
          <t>Moves</t>
        </is>
      </c>
      <c r="C7863" s="77" t="inlineStr">
        <is>
          <t>Feather Dance pp</t>
        </is>
      </c>
      <c r="D7863" s="77" t="n">
        <v>15</v>
      </c>
      <c r="E7863" s="77" t="n">
        <v>3</v>
      </c>
      <c r="F7863" s="77" t="inlineStr">
        <is>
          <t>Differs from upstream baseline</t>
        </is>
      </c>
      <c r="G7863" s="77" t="inlineStr">
        <is>
          <t>src/data/moves_info.h</t>
        </is>
      </c>
    </row>
    <row r="7864">
      <c r="A7864" s="32" t="inlineStr">
        <is>
          <t>2026-10-05</t>
        </is>
      </c>
      <c r="B7864" s="32" t="inlineStr">
        <is>
          <t>Moves</t>
        </is>
      </c>
      <c r="C7864" s="32" t="inlineStr">
        <is>
          <t>Feint power</t>
        </is>
      </c>
      <c r="D7864" s="32" t="n">
        <v>30</v>
      </c>
      <c r="E7864" s="32" t="n">
        <v>80</v>
      </c>
      <c r="F7864" s="32" t="inlineStr">
        <is>
          <t>Differs from upstream baseline</t>
        </is>
      </c>
      <c r="G7864" s="32" t="inlineStr">
        <is>
          <t>src/data/moves_info.h</t>
        </is>
      </c>
    </row>
    <row r="7865">
      <c r="A7865" s="77" t="inlineStr">
        <is>
          <t>2026-10-05</t>
        </is>
      </c>
      <c r="B7865" s="77" t="inlineStr">
        <is>
          <t>Moves</t>
        </is>
      </c>
      <c r="C7865" s="77" t="inlineStr">
        <is>
          <t>Fell Stinger power</t>
        </is>
      </c>
      <c r="D7865" s="77" t="n">
        <v>50</v>
      </c>
      <c r="E7865" s="77" t="n">
        <v>60</v>
      </c>
      <c r="F7865" s="77" t="inlineStr">
        <is>
          <t>Differs from upstream baseline</t>
        </is>
      </c>
      <c r="G7865" s="77" t="inlineStr">
        <is>
          <t>src/data/moves_info.h</t>
        </is>
      </c>
    </row>
    <row r="7866">
      <c r="A7866" s="32" t="inlineStr">
        <is>
          <t>2026-10-05</t>
        </is>
      </c>
      <c r="B7866" s="32" t="inlineStr">
        <is>
          <t>Moves</t>
        </is>
      </c>
      <c r="C7866" s="32" t="inlineStr">
        <is>
          <t>Fell Stinger pp</t>
        </is>
      </c>
      <c r="D7866" s="32" t="n">
        <v>25</v>
      </c>
      <c r="E7866" s="32" t="n">
        <v>20</v>
      </c>
      <c r="F7866" s="32" t="inlineStr">
        <is>
          <t>Differs from upstream baseline</t>
        </is>
      </c>
      <c r="G7866" s="32" t="inlineStr">
        <is>
          <t>src/data/moves_info.h</t>
        </is>
      </c>
    </row>
    <row r="7867">
      <c r="A7867" s="77" t="inlineStr">
        <is>
          <t>2026-10-05</t>
        </is>
      </c>
      <c r="B7867" s="77" t="inlineStr">
        <is>
          <t>Moves</t>
        </is>
      </c>
      <c r="C7867" s="77" t="inlineStr">
        <is>
          <t>Fiery Dance power</t>
        </is>
      </c>
      <c r="D7867" s="77" t="n">
        <v>80</v>
      </c>
      <c r="E7867" s="77" t="n">
        <v>90</v>
      </c>
      <c r="F7867" s="77" t="inlineStr">
        <is>
          <t>Differs from upstream baseline</t>
        </is>
      </c>
      <c r="G7867" s="77" t="inlineStr">
        <is>
          <t>src/data/moves_info.h</t>
        </is>
      </c>
    </row>
    <row r="7868">
      <c r="A7868" s="32" t="inlineStr">
        <is>
          <t>2026-10-05</t>
        </is>
      </c>
      <c r="B7868" s="32" t="inlineStr">
        <is>
          <t>Moves</t>
        </is>
      </c>
      <c r="C7868" s="32" t="inlineStr">
        <is>
          <t>Fire Blast power</t>
        </is>
      </c>
      <c r="D7868" s="32" t="n">
        <v>110</v>
      </c>
      <c r="E7868" s="32" t="n">
        <v>120</v>
      </c>
      <c r="F7868" s="32" t="inlineStr">
        <is>
          <t>Differs from upstream baseline</t>
        </is>
      </c>
      <c r="G7868" s="32" t="inlineStr">
        <is>
          <t>src/data/moves_info.h</t>
        </is>
      </c>
    </row>
    <row r="7869">
      <c r="A7869" s="77" t="inlineStr">
        <is>
          <t>2026-10-05</t>
        </is>
      </c>
      <c r="B7869" s="77" t="inlineStr">
        <is>
          <t>Moves</t>
        </is>
      </c>
      <c r="C7869" s="77" t="inlineStr">
        <is>
          <t>Fire Fang power</t>
        </is>
      </c>
      <c r="D7869" s="77" t="n">
        <v>65</v>
      </c>
      <c r="E7869" s="77" t="n">
        <v>90</v>
      </c>
      <c r="F7869" s="77" t="inlineStr">
        <is>
          <t>Differs from upstream baseline</t>
        </is>
      </c>
      <c r="G7869" s="77" t="inlineStr">
        <is>
          <t>src/data/moves_info.h</t>
        </is>
      </c>
    </row>
    <row r="7870">
      <c r="A7870" s="32" t="inlineStr">
        <is>
          <t>2026-10-05</t>
        </is>
      </c>
      <c r="B7870" s="32" t="inlineStr">
        <is>
          <t>Moves</t>
        </is>
      </c>
      <c r="C7870" s="32" t="inlineStr">
        <is>
          <t>Fire Fang accuracy</t>
        </is>
      </c>
      <c r="D7870" s="32" t="n">
        <v>95</v>
      </c>
      <c r="E7870" s="32" t="n">
        <v>100</v>
      </c>
      <c r="F7870" s="32" t="inlineStr">
        <is>
          <t>Differs from upstream baseline</t>
        </is>
      </c>
      <c r="G7870" s="32" t="inlineStr">
        <is>
          <t>src/data/moves_info.h</t>
        </is>
      </c>
    </row>
    <row r="7871">
      <c r="A7871" s="77" t="inlineStr">
        <is>
          <t>2026-10-05</t>
        </is>
      </c>
      <c r="B7871" s="77" t="inlineStr">
        <is>
          <t>Moves</t>
        </is>
      </c>
      <c r="C7871" s="77" t="inlineStr">
        <is>
          <t>Fire Punch power</t>
        </is>
      </c>
      <c r="D7871" s="77" t="n">
        <v>75</v>
      </c>
      <c r="E7871" s="77" t="n">
        <v>95</v>
      </c>
      <c r="F7871" s="77" t="inlineStr">
        <is>
          <t>Differs from upstream baseline</t>
        </is>
      </c>
      <c r="G7871" s="77" t="inlineStr">
        <is>
          <t>src/data/moves_info.h</t>
        </is>
      </c>
    </row>
    <row r="7872">
      <c r="A7872" s="32" t="inlineStr">
        <is>
          <t>2026-10-05</t>
        </is>
      </c>
      <c r="B7872" s="32" t="inlineStr">
        <is>
          <t>Moves</t>
        </is>
      </c>
      <c r="C7872" s="32" t="inlineStr">
        <is>
          <t>Fire Spin power</t>
        </is>
      </c>
      <c r="D7872" s="32" t="n">
        <v>35</v>
      </c>
      <c r="E7872" s="32" t="n">
        <v>90</v>
      </c>
      <c r="F7872" s="32" t="inlineStr">
        <is>
          <t>Differs from upstream baseline</t>
        </is>
      </c>
      <c r="G7872" s="32" t="inlineStr">
        <is>
          <t>src/data/moves_info.h</t>
        </is>
      </c>
    </row>
    <row r="7873">
      <c r="A7873" s="77" t="inlineStr">
        <is>
          <t>2026-10-05</t>
        </is>
      </c>
      <c r="B7873" s="77" t="inlineStr">
        <is>
          <t>Moves</t>
        </is>
      </c>
      <c r="C7873" s="77" t="inlineStr">
        <is>
          <t>Fire Spin accuracy</t>
        </is>
      </c>
      <c r="D7873" s="77" t="n">
        <v>85</v>
      </c>
      <c r="E7873" s="77" t="n">
        <v>100</v>
      </c>
      <c r="F7873" s="77" t="inlineStr">
        <is>
          <t>Differs from upstream baseline</t>
        </is>
      </c>
      <c r="G7873" s="77" t="inlineStr">
        <is>
          <t>src/data/moves_info.h</t>
        </is>
      </c>
    </row>
    <row r="7874">
      <c r="A7874" s="32" t="inlineStr">
        <is>
          <t>2026-10-05</t>
        </is>
      </c>
      <c r="B7874" s="32" t="inlineStr">
        <is>
          <t>Moves</t>
        </is>
      </c>
      <c r="C7874" s="32" t="inlineStr">
        <is>
          <t>Flamethrower power</t>
        </is>
      </c>
      <c r="D7874" s="32" t="n">
        <v>90</v>
      </c>
      <c r="E7874" s="32" t="n">
        <v>95</v>
      </c>
      <c r="F7874" s="32" t="inlineStr">
        <is>
          <t>Differs from upstream baseline</t>
        </is>
      </c>
      <c r="G7874" s="32" t="inlineStr">
        <is>
          <t>src/data/moves_info.h</t>
        </is>
      </c>
    </row>
    <row r="7875">
      <c r="A7875" s="77" t="inlineStr">
        <is>
          <t>2026-10-05</t>
        </is>
      </c>
      <c r="B7875" s="77" t="inlineStr">
        <is>
          <t>Moves</t>
        </is>
      </c>
      <c r="C7875" s="77" t="inlineStr">
        <is>
          <t>Flame Burst power</t>
        </is>
      </c>
      <c r="D7875" s="77" t="n">
        <v>70</v>
      </c>
      <c r="E7875" s="77" t="n">
        <v>75</v>
      </c>
      <c r="F7875" s="77" t="inlineStr">
        <is>
          <t>Differs from upstream baseline</t>
        </is>
      </c>
      <c r="G7875" s="77" t="inlineStr">
        <is>
          <t>src/data/moves_info.h</t>
        </is>
      </c>
    </row>
    <row r="7876">
      <c r="A7876" s="32" t="inlineStr">
        <is>
          <t>2026-10-05</t>
        </is>
      </c>
      <c r="B7876" s="32" t="inlineStr">
        <is>
          <t>Moves</t>
        </is>
      </c>
      <c r="C7876" s="32" t="inlineStr">
        <is>
          <t>Flame Charge power</t>
        </is>
      </c>
      <c r="D7876" s="32" t="n">
        <v>50</v>
      </c>
      <c r="E7876" s="32" t="n">
        <v>60</v>
      </c>
      <c r="F7876" s="32" t="inlineStr">
        <is>
          <t>Differs from upstream baseline</t>
        </is>
      </c>
      <c r="G7876" s="32" t="inlineStr">
        <is>
          <t>src/data/moves_info.h</t>
        </is>
      </c>
    </row>
    <row r="7877">
      <c r="A7877" s="77" t="inlineStr">
        <is>
          <t>2026-10-05</t>
        </is>
      </c>
      <c r="B7877" s="77" t="inlineStr">
        <is>
          <t>Moves</t>
        </is>
      </c>
      <c r="C7877" s="77" t="inlineStr">
        <is>
          <t>Flame Wheel power</t>
        </is>
      </c>
      <c r="D7877" s="77" t="n">
        <v>60</v>
      </c>
      <c r="E7877" s="77" t="n">
        <v>70</v>
      </c>
      <c r="F7877" s="77" t="inlineStr">
        <is>
          <t>Differs from upstream baseline</t>
        </is>
      </c>
      <c r="G7877" s="77" t="inlineStr">
        <is>
          <t>src/data/moves_info.h</t>
        </is>
      </c>
    </row>
    <row r="7878">
      <c r="A7878" s="32" t="inlineStr">
        <is>
          <t>2026-10-05</t>
        </is>
      </c>
      <c r="B7878" s="32" t="inlineStr">
        <is>
          <t>Moves</t>
        </is>
      </c>
      <c r="C7878" s="32" t="inlineStr">
        <is>
          <t>Flare Blitz pp</t>
        </is>
      </c>
      <c r="D7878" s="32" t="n">
        <v>15</v>
      </c>
      <c r="E7878" s="32" t="n">
        <v>8</v>
      </c>
      <c r="F7878" s="32" t="inlineStr">
        <is>
          <t>Differs from upstream baseline</t>
        </is>
      </c>
      <c r="G7878" s="32" t="inlineStr">
        <is>
          <t>src/data/moves_info.h</t>
        </is>
      </c>
    </row>
    <row r="7879">
      <c r="A7879" s="77" t="inlineStr">
        <is>
          <t>2026-10-05</t>
        </is>
      </c>
      <c r="B7879" s="77" t="inlineStr">
        <is>
          <t>Moves</t>
        </is>
      </c>
      <c r="C7879" s="77" t="inlineStr">
        <is>
          <t>Flash pp</t>
        </is>
      </c>
      <c r="D7879" s="77" t="n">
        <v>20</v>
      </c>
      <c r="E7879" s="77" t="n">
        <v>5</v>
      </c>
      <c r="F7879" s="77" t="inlineStr">
        <is>
          <t>Differs from upstream baseline</t>
        </is>
      </c>
      <c r="G7879" s="77" t="inlineStr">
        <is>
          <t>src/data/moves_info.h</t>
        </is>
      </c>
    </row>
    <row r="7880">
      <c r="A7880" s="32" t="inlineStr">
        <is>
          <t>2026-10-05</t>
        </is>
      </c>
      <c r="B7880" s="32" t="inlineStr">
        <is>
          <t>Moves</t>
        </is>
      </c>
      <c r="C7880" s="32" t="inlineStr">
        <is>
          <t>Flying Press power</t>
        </is>
      </c>
      <c r="D7880" s="32" t="n">
        <v>100</v>
      </c>
      <c r="E7880" s="32" t="n">
        <v>110</v>
      </c>
      <c r="F7880" s="32" t="inlineStr">
        <is>
          <t>Differs from upstream baseline</t>
        </is>
      </c>
      <c r="G7880" s="32" t="inlineStr">
        <is>
          <t>src/data/moves_info.h</t>
        </is>
      </c>
    </row>
    <row r="7881">
      <c r="A7881" s="77" t="inlineStr">
        <is>
          <t>2026-10-05</t>
        </is>
      </c>
      <c r="B7881" s="77" t="inlineStr">
        <is>
          <t>Moves</t>
        </is>
      </c>
      <c r="C7881" s="77" t="inlineStr">
        <is>
          <t>Flying Press accuracy</t>
        </is>
      </c>
      <c r="D7881" s="77" t="n">
        <v>95</v>
      </c>
      <c r="E7881" s="77" t="n">
        <v>100</v>
      </c>
      <c r="F7881" s="77" t="inlineStr">
        <is>
          <t>Differs from upstream baseline</t>
        </is>
      </c>
      <c r="G7881" s="77" t="inlineStr">
        <is>
          <t>src/data/moves_info.h</t>
        </is>
      </c>
    </row>
    <row r="7882">
      <c r="A7882" s="32" t="inlineStr">
        <is>
          <t>2026-10-05</t>
        </is>
      </c>
      <c r="B7882" s="32" t="inlineStr">
        <is>
          <t>Moves</t>
        </is>
      </c>
      <c r="C7882" s="32" t="inlineStr">
        <is>
          <t>Focus Blast accuracy</t>
        </is>
      </c>
      <c r="D7882" s="32" t="n">
        <v>70</v>
      </c>
      <c r="E7882" s="32" t="n">
        <v>85</v>
      </c>
      <c r="F7882" s="32" t="inlineStr">
        <is>
          <t>Differs from upstream baseline</t>
        </is>
      </c>
      <c r="G7882" s="32" t="inlineStr">
        <is>
          <t>src/data/moves_info.h</t>
        </is>
      </c>
    </row>
    <row r="7883">
      <c r="A7883" s="77" t="inlineStr">
        <is>
          <t>2026-10-05</t>
        </is>
      </c>
      <c r="B7883" s="77" t="inlineStr">
        <is>
          <t>Moves</t>
        </is>
      </c>
      <c r="C7883" s="77" t="inlineStr">
        <is>
          <t>Focus Energy pp</t>
        </is>
      </c>
      <c r="D7883" s="77" t="n">
        <v>30</v>
      </c>
      <c r="E7883" s="77" t="n">
        <v>5</v>
      </c>
      <c r="F7883" s="77" t="inlineStr">
        <is>
          <t>Differs from upstream baseline</t>
        </is>
      </c>
      <c r="G7883" s="77" t="inlineStr">
        <is>
          <t>src/data/moves_info.h</t>
        </is>
      </c>
    </row>
    <row r="7884">
      <c r="A7884" s="32" t="inlineStr">
        <is>
          <t>2026-10-05</t>
        </is>
      </c>
      <c r="B7884" s="32" t="inlineStr">
        <is>
          <t>Moves</t>
        </is>
      </c>
      <c r="C7884" s="32" t="inlineStr">
        <is>
          <t>Follow Me accuracy</t>
        </is>
      </c>
      <c r="D7884" s="32" t="n">
        <v>100</v>
      </c>
      <c r="E7884" s="32" t="n">
        <v>0</v>
      </c>
      <c r="F7884" s="32" t="inlineStr">
        <is>
          <t>Differs from upstream baseline</t>
        </is>
      </c>
      <c r="G7884" s="32" t="inlineStr">
        <is>
          <t>src/data/moves_info.h</t>
        </is>
      </c>
    </row>
    <row r="7885">
      <c r="A7885" s="77" t="inlineStr">
        <is>
          <t>2026-10-05</t>
        </is>
      </c>
      <c r="B7885" s="77" t="inlineStr">
        <is>
          <t>Moves</t>
        </is>
      </c>
      <c r="C7885" s="77" t="inlineStr">
        <is>
          <t>Force Palm power</t>
        </is>
      </c>
      <c r="D7885" s="77" t="n">
        <v>60</v>
      </c>
      <c r="E7885" s="77" t="n">
        <v>85</v>
      </c>
      <c r="F7885" s="77" t="inlineStr">
        <is>
          <t>Differs from upstream baseline</t>
        </is>
      </c>
      <c r="G7885" s="77" t="inlineStr">
        <is>
          <t>src/data/moves_info.h</t>
        </is>
      </c>
    </row>
    <row r="7886">
      <c r="A7886" s="32" t="inlineStr">
        <is>
          <t>2026-10-05</t>
        </is>
      </c>
      <c r="B7886" s="32" t="inlineStr">
        <is>
          <t>Moves</t>
        </is>
      </c>
      <c r="C7886" s="32" t="inlineStr">
        <is>
          <t>Foresight pp</t>
        </is>
      </c>
      <c r="D7886" s="32" t="n">
        <v>40</v>
      </c>
      <c r="E7886" s="32" t="n">
        <v>5</v>
      </c>
      <c r="F7886" s="32" t="inlineStr">
        <is>
          <t>Differs from upstream baseline</t>
        </is>
      </c>
      <c r="G7886" s="32" t="inlineStr">
        <is>
          <t>src/data/moves_info.h</t>
        </is>
      </c>
    </row>
    <row r="7887">
      <c r="A7887" s="77" t="inlineStr">
        <is>
          <t>2026-10-05</t>
        </is>
      </c>
      <c r="B7887" s="77" t="inlineStr">
        <is>
          <t>Moves</t>
        </is>
      </c>
      <c r="C7887" s="77" t="inlineStr">
        <is>
          <t>Freeze-Dry power</t>
        </is>
      </c>
      <c r="D7887" s="77" t="n">
        <v>70</v>
      </c>
      <c r="E7887" s="77" t="n">
        <v>80</v>
      </c>
      <c r="F7887" s="77" t="inlineStr">
        <is>
          <t>Differs from upstream baseline</t>
        </is>
      </c>
      <c r="G7887" s="77" t="inlineStr">
        <is>
          <t>src/data/moves_info.h</t>
        </is>
      </c>
    </row>
    <row r="7888">
      <c r="A7888" s="32" t="inlineStr">
        <is>
          <t>2026-10-05</t>
        </is>
      </c>
      <c r="B7888" s="32" t="inlineStr">
        <is>
          <t>Moves</t>
        </is>
      </c>
      <c r="C7888" s="32" t="inlineStr">
        <is>
          <t>Freeze Shock accuracy</t>
        </is>
      </c>
      <c r="D7888" s="32" t="n">
        <v>90</v>
      </c>
      <c r="E7888" s="32" t="n">
        <v>95</v>
      </c>
      <c r="F7888" s="32" t="inlineStr">
        <is>
          <t>Differs from upstream baseline</t>
        </is>
      </c>
      <c r="G7888" s="32" t="inlineStr">
        <is>
          <t>src/data/moves_info.h</t>
        </is>
      </c>
    </row>
    <row r="7889">
      <c r="A7889" s="77" t="inlineStr">
        <is>
          <t>2026-10-05</t>
        </is>
      </c>
      <c r="B7889" s="77" t="inlineStr">
        <is>
          <t>Moves</t>
        </is>
      </c>
      <c r="C7889" s="77" t="inlineStr">
        <is>
          <t>Frenzy Plant accuracy</t>
        </is>
      </c>
      <c r="D7889" s="77" t="n">
        <v>90</v>
      </c>
      <c r="E7889" s="77" t="n">
        <v>95</v>
      </c>
      <c r="F7889" s="77" t="inlineStr">
        <is>
          <t>Differs from upstream baseline</t>
        </is>
      </c>
      <c r="G7889" s="77" t="inlineStr">
        <is>
          <t>src/data/moves_info.h</t>
        </is>
      </c>
    </row>
    <row r="7890">
      <c r="A7890" s="32" t="inlineStr">
        <is>
          <t>2026-10-05</t>
        </is>
      </c>
      <c r="B7890" s="32" t="inlineStr">
        <is>
          <t>Moves</t>
        </is>
      </c>
      <c r="C7890" s="32" t="inlineStr">
        <is>
          <t>Frost Breath power</t>
        </is>
      </c>
      <c r="D7890" s="32" t="n">
        <v>60</v>
      </c>
      <c r="E7890" s="32" t="n">
        <v>70</v>
      </c>
      <c r="F7890" s="32" t="inlineStr">
        <is>
          <t>Differs from upstream baseline</t>
        </is>
      </c>
      <c r="G7890" s="32" t="inlineStr">
        <is>
          <t>src/data/moves_info.h</t>
        </is>
      </c>
    </row>
    <row r="7891">
      <c r="A7891" s="77" t="inlineStr">
        <is>
          <t>2026-10-05</t>
        </is>
      </c>
      <c r="B7891" s="77" t="inlineStr">
        <is>
          <t>Moves</t>
        </is>
      </c>
      <c r="C7891" s="77" t="inlineStr">
        <is>
          <t>Frost Breath accuracy</t>
        </is>
      </c>
      <c r="D7891" s="77" t="n">
        <v>90</v>
      </c>
      <c r="E7891" s="77" t="n">
        <v>95</v>
      </c>
      <c r="F7891" s="77" t="inlineStr">
        <is>
          <t>Differs from upstream baseline</t>
        </is>
      </c>
      <c r="G7891" s="77" t="inlineStr">
        <is>
          <t>src/data/moves_info.h</t>
        </is>
      </c>
    </row>
    <row r="7892">
      <c r="A7892" s="32" t="inlineStr">
        <is>
          <t>2026-10-05</t>
        </is>
      </c>
      <c r="B7892" s="32" t="inlineStr">
        <is>
          <t>Moves</t>
        </is>
      </c>
      <c r="C7892" s="32" t="inlineStr">
        <is>
          <t>Frustration power</t>
        </is>
      </c>
      <c r="D7892" s="32" t="n">
        <v>1</v>
      </c>
      <c r="E7892" s="32" t="n">
        <v>121</v>
      </c>
      <c r="F7892" s="32" t="inlineStr">
        <is>
          <t>Differs from upstream baseline</t>
        </is>
      </c>
      <c r="G7892" s="32" t="inlineStr">
        <is>
          <t>src/data/moves_info.h</t>
        </is>
      </c>
    </row>
    <row r="7893">
      <c r="A7893" s="77" t="inlineStr">
        <is>
          <t>2026-10-05</t>
        </is>
      </c>
      <c r="B7893" s="77" t="inlineStr">
        <is>
          <t>Moves</t>
        </is>
      </c>
      <c r="C7893" s="77" t="inlineStr">
        <is>
          <t>Fury Attack accuracy</t>
        </is>
      </c>
      <c r="D7893" s="77" t="n">
        <v>85</v>
      </c>
      <c r="E7893" s="77" t="n">
        <v>100</v>
      </c>
      <c r="F7893" s="77" t="inlineStr">
        <is>
          <t>Differs from upstream baseline</t>
        </is>
      </c>
      <c r="G7893" s="77" t="inlineStr">
        <is>
          <t>src/data/moves_info.h</t>
        </is>
      </c>
    </row>
    <row r="7894">
      <c r="A7894" s="32" t="inlineStr">
        <is>
          <t>2026-10-05</t>
        </is>
      </c>
      <c r="B7894" s="32" t="inlineStr">
        <is>
          <t>Moves</t>
        </is>
      </c>
      <c r="C7894" s="32" t="inlineStr">
        <is>
          <t>Fury Cutter power</t>
        </is>
      </c>
      <c r="D7894" s="32" t="n">
        <v>40</v>
      </c>
      <c r="E7894" s="32" t="n">
        <v>30</v>
      </c>
      <c r="F7894" s="32" t="inlineStr">
        <is>
          <t>Differs from upstream baseline</t>
        </is>
      </c>
      <c r="G7894" s="32" t="inlineStr">
        <is>
          <t>src/data/moves_info.h</t>
        </is>
      </c>
    </row>
    <row r="7895">
      <c r="A7895" s="77" t="inlineStr">
        <is>
          <t>2026-10-05</t>
        </is>
      </c>
      <c r="B7895" s="77" t="inlineStr">
        <is>
          <t>Moves</t>
        </is>
      </c>
      <c r="C7895" s="77" t="inlineStr">
        <is>
          <t>Fury Cutter accuracy</t>
        </is>
      </c>
      <c r="D7895" s="77" t="n">
        <v>95</v>
      </c>
      <c r="E7895" s="77" t="n">
        <v>100</v>
      </c>
      <c r="F7895" s="77" t="inlineStr">
        <is>
          <t>Differs from upstream baseline</t>
        </is>
      </c>
      <c r="G7895" s="77" t="inlineStr">
        <is>
          <t>src/data/moves_info.h</t>
        </is>
      </c>
    </row>
    <row r="7896">
      <c r="A7896" s="32" t="inlineStr">
        <is>
          <t>2026-10-05</t>
        </is>
      </c>
      <c r="B7896" s="32" t="inlineStr">
        <is>
          <t>Moves</t>
        </is>
      </c>
      <c r="C7896" s="32" t="inlineStr">
        <is>
          <t>Fury Swipes power</t>
        </is>
      </c>
      <c r="D7896" s="32" t="n">
        <v>18</v>
      </c>
      <c r="E7896" s="32" t="n">
        <v>30</v>
      </c>
      <c r="F7896" s="32" t="inlineStr">
        <is>
          <t>Differs from upstream baseline</t>
        </is>
      </c>
      <c r="G7896" s="32" t="inlineStr">
        <is>
          <t>src/data/moves_info.h</t>
        </is>
      </c>
    </row>
    <row r="7897">
      <c r="A7897" s="77" t="inlineStr">
        <is>
          <t>2026-10-05</t>
        </is>
      </c>
      <c r="B7897" s="77" t="inlineStr">
        <is>
          <t>Moves</t>
        </is>
      </c>
      <c r="C7897" s="77" t="inlineStr">
        <is>
          <t>Fury Swipes accuracy</t>
        </is>
      </c>
      <c r="D7897" s="77" t="n">
        <v>80</v>
      </c>
      <c r="E7897" s="77" t="n">
        <v>90</v>
      </c>
      <c r="F7897" s="77" t="inlineStr">
        <is>
          <t>Differs from upstream baseline</t>
        </is>
      </c>
      <c r="G7897" s="77" t="inlineStr">
        <is>
          <t>src/data/moves_info.h</t>
        </is>
      </c>
    </row>
    <row r="7898">
      <c r="A7898" s="32" t="inlineStr">
        <is>
          <t>2026-10-05</t>
        </is>
      </c>
      <c r="B7898" s="32" t="inlineStr">
        <is>
          <t>Moves</t>
        </is>
      </c>
      <c r="C7898" s="32" t="inlineStr">
        <is>
          <t>Future Sight pp</t>
        </is>
      </c>
      <c r="D7898" s="32" t="n">
        <v>10</v>
      </c>
      <c r="E7898" s="32" t="n">
        <v>15</v>
      </c>
      <c r="F7898" s="32" t="inlineStr">
        <is>
          <t>Differs from upstream baseline</t>
        </is>
      </c>
      <c r="G7898" s="32" t="inlineStr">
        <is>
          <t>src/data/moves_info.h</t>
        </is>
      </c>
    </row>
    <row r="7899">
      <c r="A7899" s="77" t="inlineStr">
        <is>
          <t>2026-10-05</t>
        </is>
      </c>
      <c r="B7899" s="77" t="inlineStr">
        <is>
          <t>Moves</t>
        </is>
      </c>
      <c r="C7899" s="77" t="inlineStr">
        <is>
          <t>Gear Grind power</t>
        </is>
      </c>
      <c r="D7899" s="77" t="n">
        <v>50</v>
      </c>
      <c r="E7899" s="77" t="n">
        <v>60</v>
      </c>
      <c r="F7899" s="77" t="inlineStr">
        <is>
          <t>Differs from upstream baseline</t>
        </is>
      </c>
      <c r="G7899" s="77" t="inlineStr">
        <is>
          <t>src/data/moves_info.h</t>
        </is>
      </c>
    </row>
    <row r="7900">
      <c r="A7900" s="32" t="inlineStr">
        <is>
          <t>2026-10-05</t>
        </is>
      </c>
      <c r="B7900" s="32" t="inlineStr">
        <is>
          <t>Moves</t>
        </is>
      </c>
      <c r="C7900" s="32" t="inlineStr">
        <is>
          <t>Gear Grind accuracy</t>
        </is>
      </c>
      <c r="D7900" s="32" t="n">
        <v>85</v>
      </c>
      <c r="E7900" s="32" t="n">
        <v>95</v>
      </c>
      <c r="F7900" s="32" t="inlineStr">
        <is>
          <t>Differs from upstream baseline</t>
        </is>
      </c>
      <c r="G7900" s="32" t="inlineStr">
        <is>
          <t>src/data/moves_info.h</t>
        </is>
      </c>
    </row>
    <row r="7901">
      <c r="A7901" s="77" t="inlineStr">
        <is>
          <t>2026-10-05</t>
        </is>
      </c>
      <c r="B7901" s="77" t="inlineStr">
        <is>
          <t>Moves</t>
        </is>
      </c>
      <c r="C7901" s="77" t="inlineStr">
        <is>
          <t>Geomancy pp</t>
        </is>
      </c>
      <c r="D7901" s="77" t="n">
        <v>10</v>
      </c>
      <c r="E7901" s="77" t="n">
        <v>3</v>
      </c>
      <c r="F7901" s="77" t="inlineStr">
        <is>
          <t>Differs from upstream baseline</t>
        </is>
      </c>
      <c r="G7901" s="77" t="inlineStr">
        <is>
          <t>src/data/moves_info.h</t>
        </is>
      </c>
    </row>
    <row r="7902">
      <c r="A7902" s="32" t="inlineStr">
        <is>
          <t>2026-10-05</t>
        </is>
      </c>
      <c r="B7902" s="32" t="inlineStr">
        <is>
          <t>Moves</t>
        </is>
      </c>
      <c r="C7902" s="32" t="inlineStr">
        <is>
          <t>Giga Drain pp</t>
        </is>
      </c>
      <c r="D7902" s="32" t="n">
        <v>10</v>
      </c>
      <c r="E7902" s="32" t="n">
        <v>15</v>
      </c>
      <c r="F7902" s="32" t="inlineStr">
        <is>
          <t>Differs from upstream baseline</t>
        </is>
      </c>
      <c r="G7902" s="32" t="inlineStr">
        <is>
          <t>src/data/moves_info.h</t>
        </is>
      </c>
    </row>
    <row r="7903">
      <c r="A7903" s="77" t="inlineStr">
        <is>
          <t>2026-10-05</t>
        </is>
      </c>
      <c r="B7903" s="77" t="inlineStr">
        <is>
          <t>Moves</t>
        </is>
      </c>
      <c r="C7903" s="77" t="inlineStr">
        <is>
          <t>Giga Impact power</t>
        </is>
      </c>
      <c r="D7903" s="77" t="n">
        <v>150</v>
      </c>
      <c r="E7903" s="77" t="n">
        <v>180</v>
      </c>
      <c r="F7903" s="77" t="inlineStr">
        <is>
          <t>Differs from upstream baseline</t>
        </is>
      </c>
      <c r="G7903" s="77" t="inlineStr">
        <is>
          <t>src/data/moves_info.h</t>
        </is>
      </c>
    </row>
    <row r="7904">
      <c r="A7904" s="32" t="inlineStr">
        <is>
          <t>2026-10-05</t>
        </is>
      </c>
      <c r="B7904" s="32" t="inlineStr">
        <is>
          <t>Moves</t>
        </is>
      </c>
      <c r="C7904" s="32" t="inlineStr">
        <is>
          <t>Giga Impact accuracy</t>
        </is>
      </c>
      <c r="D7904" s="32" t="n">
        <v>90</v>
      </c>
      <c r="E7904" s="32" t="n">
        <v>100</v>
      </c>
      <c r="F7904" s="32" t="inlineStr">
        <is>
          <t>Differs from upstream baseline</t>
        </is>
      </c>
      <c r="G7904" s="32" t="inlineStr">
        <is>
          <t>src/data/moves_info.h</t>
        </is>
      </c>
    </row>
    <row r="7905">
      <c r="A7905" s="77" t="inlineStr">
        <is>
          <t>2026-10-05</t>
        </is>
      </c>
      <c r="B7905" s="77" t="inlineStr">
        <is>
          <t>Moves</t>
        </is>
      </c>
      <c r="C7905" s="77" t="inlineStr">
        <is>
          <t>Glaciate power</t>
        </is>
      </c>
      <c r="D7905" s="77" t="n">
        <v>65</v>
      </c>
      <c r="E7905" s="77" t="n">
        <v>75</v>
      </c>
      <c r="F7905" s="77" t="inlineStr">
        <is>
          <t>Differs from upstream baseline</t>
        </is>
      </c>
      <c r="G7905" s="77" t="inlineStr">
        <is>
          <t>src/data/moves_info.h</t>
        </is>
      </c>
    </row>
    <row r="7906">
      <c r="A7906" s="32" t="inlineStr">
        <is>
          <t>2026-10-05</t>
        </is>
      </c>
      <c r="B7906" s="32" t="inlineStr">
        <is>
          <t>Moves</t>
        </is>
      </c>
      <c r="C7906" s="32" t="inlineStr">
        <is>
          <t>Glaciate accuracy</t>
        </is>
      </c>
      <c r="D7906" s="32" t="n">
        <v>95</v>
      </c>
      <c r="E7906" s="32" t="n">
        <v>100</v>
      </c>
      <c r="F7906" s="32" t="inlineStr">
        <is>
          <t>Differs from upstream baseline</t>
        </is>
      </c>
      <c r="G7906" s="32" t="inlineStr">
        <is>
          <t>src/data/moves_info.h</t>
        </is>
      </c>
    </row>
    <row r="7907">
      <c r="A7907" s="77" t="inlineStr">
        <is>
          <t>2026-10-05</t>
        </is>
      </c>
      <c r="B7907" s="77" t="inlineStr">
        <is>
          <t>Moves</t>
        </is>
      </c>
      <c r="C7907" s="77" t="inlineStr">
        <is>
          <t>Glare type</t>
        </is>
      </c>
      <c r="D7907" s="77" t="inlineStr">
        <is>
          <t>TYPE_NORMAL</t>
        </is>
      </c>
      <c r="E7907" s="77" t="inlineStr">
        <is>
          <t>TYPE_DARK</t>
        </is>
      </c>
      <c r="F7907" s="77" t="inlineStr">
        <is>
          <t>Differs from upstream baseline</t>
        </is>
      </c>
      <c r="G7907" s="77" t="inlineStr">
        <is>
          <t>src/data/moves_info.h</t>
        </is>
      </c>
    </row>
    <row r="7908">
      <c r="A7908" s="32" t="inlineStr">
        <is>
          <t>2026-10-05</t>
        </is>
      </c>
      <c r="B7908" s="32" t="inlineStr">
        <is>
          <t>Moves</t>
        </is>
      </c>
      <c r="C7908" s="32" t="inlineStr">
        <is>
          <t>Grass Whistle accuracy</t>
        </is>
      </c>
      <c r="D7908" s="32" t="n">
        <v>55</v>
      </c>
      <c r="E7908" s="32" t="n">
        <v>70</v>
      </c>
      <c r="F7908" s="32" t="inlineStr">
        <is>
          <t>Differs from upstream baseline</t>
        </is>
      </c>
      <c r="G7908" s="32" t="inlineStr">
        <is>
          <t>src/data/moves_info.h</t>
        </is>
      </c>
    </row>
    <row r="7909">
      <c r="A7909" s="77" t="inlineStr">
        <is>
          <t>2026-10-05</t>
        </is>
      </c>
      <c r="B7909" s="77" t="inlineStr">
        <is>
          <t>Moves</t>
        </is>
      </c>
      <c r="C7909" s="77" t="inlineStr">
        <is>
          <t>Growth pp</t>
        </is>
      </c>
      <c r="D7909" s="77" t="n">
        <v>20</v>
      </c>
      <c r="E7909" s="77" t="n">
        <v>5</v>
      </c>
      <c r="F7909" s="77" t="inlineStr">
        <is>
          <t>Differs from upstream baseline</t>
        </is>
      </c>
      <c r="G7909" s="77" t="inlineStr">
        <is>
          <t>src/data/moves_info.h</t>
        </is>
      </c>
    </row>
    <row r="7910">
      <c r="A7910" s="32" t="inlineStr">
        <is>
          <t>2026-10-05</t>
        </is>
      </c>
      <c r="B7910" s="32" t="inlineStr">
        <is>
          <t>Moves</t>
        </is>
      </c>
      <c r="C7910" s="32" t="inlineStr">
        <is>
          <t>Grudge accuracy</t>
        </is>
      </c>
      <c r="D7910" s="32" t="n">
        <v>100</v>
      </c>
      <c r="E7910" s="32" t="n">
        <v>0</v>
      </c>
      <c r="F7910" s="32" t="inlineStr">
        <is>
          <t>Differs from upstream baseline</t>
        </is>
      </c>
      <c r="G7910" s="32" t="inlineStr">
        <is>
          <t>src/data/moves_info.h</t>
        </is>
      </c>
    </row>
    <row r="7911">
      <c r="A7911" s="77" t="inlineStr">
        <is>
          <t>2026-10-05</t>
        </is>
      </c>
      <c r="B7911" s="77" t="inlineStr">
        <is>
          <t>Moves</t>
        </is>
      </c>
      <c r="C7911" s="77" t="inlineStr">
        <is>
          <t>Guard Swap pp</t>
        </is>
      </c>
      <c r="D7911" s="77" t="n">
        <v>10</v>
      </c>
      <c r="E7911" s="77" t="n">
        <v>3</v>
      </c>
      <c r="F7911" s="77" t="inlineStr">
        <is>
          <t>Differs from upstream baseline</t>
        </is>
      </c>
      <c r="G7911" s="77" t="inlineStr">
        <is>
          <t>src/data/moves_info.h</t>
        </is>
      </c>
    </row>
    <row r="7912">
      <c r="A7912" s="32" t="inlineStr">
        <is>
          <t>2026-10-05</t>
        </is>
      </c>
      <c r="B7912" s="32" t="inlineStr">
        <is>
          <t>Moves</t>
        </is>
      </c>
      <c r="C7912" s="32" t="inlineStr">
        <is>
          <t>Guillotine pp</t>
        </is>
      </c>
      <c r="D7912" s="32" t="n">
        <v>5</v>
      </c>
      <c r="E7912" s="32" t="n">
        <v>8</v>
      </c>
      <c r="F7912" s="32" t="inlineStr">
        <is>
          <t>Differs from upstream baseline</t>
        </is>
      </c>
      <c r="G7912" s="32" t="inlineStr">
        <is>
          <t>src/data/moves_info.h</t>
        </is>
      </c>
    </row>
    <row r="7913">
      <c r="A7913" s="77" t="inlineStr">
        <is>
          <t>2026-10-05</t>
        </is>
      </c>
      <c r="B7913" s="77" t="inlineStr">
        <is>
          <t>Moves</t>
        </is>
      </c>
      <c r="C7913" s="77" t="inlineStr">
        <is>
          <t>Gunk Shot accuracy</t>
        </is>
      </c>
      <c r="D7913" s="77" t="n">
        <v>80</v>
      </c>
      <c r="E7913" s="77" t="n">
        <v>100</v>
      </c>
      <c r="F7913" s="77" t="inlineStr">
        <is>
          <t>Differs from upstream baseline</t>
        </is>
      </c>
      <c r="G7913" s="77" t="inlineStr">
        <is>
          <t>src/data/moves_info.h</t>
        </is>
      </c>
    </row>
    <row r="7914">
      <c r="A7914" s="32" t="inlineStr">
        <is>
          <t>2026-10-05</t>
        </is>
      </c>
      <c r="B7914" s="32" t="inlineStr">
        <is>
          <t>Moves</t>
        </is>
      </c>
      <c r="C7914" s="32" t="inlineStr">
        <is>
          <t>Gunk Shot pp</t>
        </is>
      </c>
      <c r="D7914" s="32" t="n">
        <v>5</v>
      </c>
      <c r="E7914" s="32" t="n">
        <v>8</v>
      </c>
      <c r="F7914" s="32" t="inlineStr">
        <is>
          <t>Differs from upstream baseline</t>
        </is>
      </c>
      <c r="G7914" s="32" t="inlineStr">
        <is>
          <t>src/data/moves_info.h</t>
        </is>
      </c>
    </row>
    <row r="7915">
      <c r="A7915" s="77" t="inlineStr">
        <is>
          <t>2026-10-05</t>
        </is>
      </c>
      <c r="B7915" s="77" t="inlineStr">
        <is>
          <t>Moves</t>
        </is>
      </c>
      <c r="C7915" s="77" t="inlineStr">
        <is>
          <t>Gyro Ball pp</t>
        </is>
      </c>
      <c r="D7915" s="77" t="n">
        <v>5</v>
      </c>
      <c r="E7915" s="77" t="n">
        <v>8</v>
      </c>
      <c r="F7915" s="77" t="inlineStr">
        <is>
          <t>Differs from upstream baseline</t>
        </is>
      </c>
      <c r="G7915" s="77" t="inlineStr">
        <is>
          <t>src/data/moves_info.h</t>
        </is>
      </c>
    </row>
    <row r="7916">
      <c r="A7916" s="32" t="inlineStr">
        <is>
          <t>2026-10-05</t>
        </is>
      </c>
      <c r="B7916" s="32" t="inlineStr">
        <is>
          <t>Moves</t>
        </is>
      </c>
      <c r="C7916" s="32" t="inlineStr">
        <is>
          <t>Hail pp</t>
        </is>
      </c>
      <c r="D7916" s="32" t="n">
        <v>10</v>
      </c>
      <c r="E7916" s="32" t="n">
        <v>1</v>
      </c>
      <c r="F7916" s="32" t="inlineStr">
        <is>
          <t>Differs from upstream baseline</t>
        </is>
      </c>
      <c r="G7916" s="32" t="inlineStr">
        <is>
          <t>src/data/moves_info.h</t>
        </is>
      </c>
    </row>
    <row r="7917">
      <c r="A7917" s="77" t="inlineStr">
        <is>
          <t>2026-10-05</t>
        </is>
      </c>
      <c r="B7917" s="77" t="inlineStr">
        <is>
          <t>Moves</t>
        </is>
      </c>
      <c r="C7917" s="77" t="inlineStr">
        <is>
          <t>Hammer Arm accuracy</t>
        </is>
      </c>
      <c r="D7917" s="77" t="n">
        <v>90</v>
      </c>
      <c r="E7917" s="77" t="n">
        <v>100</v>
      </c>
      <c r="F7917" s="77" t="inlineStr">
        <is>
          <t>Differs from upstream baseline</t>
        </is>
      </c>
      <c r="G7917" s="77" t="inlineStr">
        <is>
          <t>src/data/moves_info.h</t>
        </is>
      </c>
    </row>
    <row r="7918">
      <c r="A7918" s="32" t="inlineStr">
        <is>
          <t>2026-10-05</t>
        </is>
      </c>
      <c r="B7918" s="32" t="inlineStr">
        <is>
          <t>Moves</t>
        </is>
      </c>
      <c r="C7918" s="32" t="inlineStr">
        <is>
          <t>Harden pp</t>
        </is>
      </c>
      <c r="D7918" s="32" t="n">
        <v>30</v>
      </c>
      <c r="E7918" s="32" t="n">
        <v>5</v>
      </c>
      <c r="F7918" s="32" t="inlineStr">
        <is>
          <t>Differs from upstream baseline</t>
        </is>
      </c>
      <c r="G7918" s="32" t="inlineStr">
        <is>
          <t>src/data/moves_info.h</t>
        </is>
      </c>
    </row>
    <row r="7919">
      <c r="A7919" s="77" t="inlineStr">
        <is>
          <t>2026-10-05</t>
        </is>
      </c>
      <c r="B7919" s="77" t="inlineStr">
        <is>
          <t>Moves</t>
        </is>
      </c>
      <c r="C7919" s="77" t="inlineStr">
        <is>
          <t>Head Smash accuracy</t>
        </is>
      </c>
      <c r="D7919" s="77" t="n">
        <v>80</v>
      </c>
      <c r="E7919" s="77" t="n">
        <v>100</v>
      </c>
      <c r="F7919" s="77" t="inlineStr">
        <is>
          <t>Differs from upstream baseline</t>
        </is>
      </c>
      <c r="G7919" s="77" t="inlineStr">
        <is>
          <t>src/data/moves_info.h</t>
        </is>
      </c>
    </row>
    <row r="7920">
      <c r="A7920" s="32" t="inlineStr">
        <is>
          <t>2026-10-05</t>
        </is>
      </c>
      <c r="B7920" s="32" t="inlineStr">
        <is>
          <t>Moves</t>
        </is>
      </c>
      <c r="C7920" s="32" t="inlineStr">
        <is>
          <t>Heal Bell pp</t>
        </is>
      </c>
      <c r="D7920" s="32" t="n">
        <v>5</v>
      </c>
      <c r="E7920" s="32" t="n">
        <v>1</v>
      </c>
      <c r="F7920" s="32" t="inlineStr">
        <is>
          <t>Differs from upstream baseline</t>
        </is>
      </c>
      <c r="G7920" s="32" t="inlineStr">
        <is>
          <t>src/data/moves_info.h</t>
        </is>
      </c>
    </row>
    <row r="7921">
      <c r="A7921" s="77" t="inlineStr">
        <is>
          <t>2026-10-05</t>
        </is>
      </c>
      <c r="B7921" s="77" t="inlineStr">
        <is>
          <t>Moves</t>
        </is>
      </c>
      <c r="C7921" s="77" t="inlineStr">
        <is>
          <t>Heart Stamp power</t>
        </is>
      </c>
      <c r="D7921" s="77" t="n">
        <v>60</v>
      </c>
      <c r="E7921" s="77" t="n">
        <v>70</v>
      </c>
      <c r="F7921" s="77" t="inlineStr">
        <is>
          <t>Differs from upstream baseline</t>
        </is>
      </c>
      <c r="G7921" s="77" t="inlineStr">
        <is>
          <t>src/data/moves_info.h</t>
        </is>
      </c>
    </row>
    <row r="7922">
      <c r="A7922" s="32" t="inlineStr">
        <is>
          <t>2026-10-05</t>
        </is>
      </c>
      <c r="B7922" s="32" t="inlineStr">
        <is>
          <t>Moves</t>
        </is>
      </c>
      <c r="C7922" s="32" t="inlineStr">
        <is>
          <t>Heart Swap power</t>
        </is>
      </c>
      <c r="D7922" s="32" t="n">
        <v>0</v>
      </c>
      <c r="E7922" s="32" t="n">
        <v>95</v>
      </c>
      <c r="F7922" s="32" t="inlineStr">
        <is>
          <t>Differs from upstream baseline</t>
        </is>
      </c>
      <c r="G7922" s="32" t="inlineStr">
        <is>
          <t>src/data/moves_info.h</t>
        </is>
      </c>
    </row>
    <row r="7923">
      <c r="A7923" s="77" t="inlineStr">
        <is>
          <t>2026-10-05</t>
        </is>
      </c>
      <c r="B7923" s="77" t="inlineStr">
        <is>
          <t>Moves</t>
        </is>
      </c>
      <c r="C7923" s="77" t="inlineStr">
        <is>
          <t>Heart Swap type</t>
        </is>
      </c>
      <c r="D7923" s="77" t="inlineStr">
        <is>
          <t>TYPE_PSYCHIC</t>
        </is>
      </c>
      <c r="E7923" s="77" t="inlineStr">
        <is>
          <t>TYPE_WATER</t>
        </is>
      </c>
      <c r="F7923" s="77" t="inlineStr">
        <is>
          <t>Differs from upstream baseline</t>
        </is>
      </c>
      <c r="G7923" s="77" t="inlineStr">
        <is>
          <t>src/data/moves_info.h</t>
        </is>
      </c>
    </row>
    <row r="7924">
      <c r="A7924" s="32" t="inlineStr">
        <is>
          <t>2026-10-05</t>
        </is>
      </c>
      <c r="B7924" s="32" t="inlineStr">
        <is>
          <t>Moves</t>
        </is>
      </c>
      <c r="C7924" s="32" t="inlineStr">
        <is>
          <t>Heat Wave power</t>
        </is>
      </c>
      <c r="D7924" s="32" t="n">
        <v>95</v>
      </c>
      <c r="E7924" s="32" t="n">
        <v>100</v>
      </c>
      <c r="F7924" s="32" t="inlineStr">
        <is>
          <t>Differs from upstream baseline</t>
        </is>
      </c>
      <c r="G7924" s="32" t="inlineStr">
        <is>
          <t>src/data/moves_info.h</t>
        </is>
      </c>
    </row>
    <row r="7925">
      <c r="A7925" s="77" t="inlineStr">
        <is>
          <t>2026-10-05</t>
        </is>
      </c>
      <c r="B7925" s="77" t="inlineStr">
        <is>
          <t>Moves</t>
        </is>
      </c>
      <c r="C7925" s="77" t="inlineStr">
        <is>
          <t>Heat Wave accuracy</t>
        </is>
      </c>
      <c r="D7925" s="77" t="n">
        <v>90</v>
      </c>
      <c r="E7925" s="77" t="n">
        <v>100</v>
      </c>
      <c r="F7925" s="77" t="inlineStr">
        <is>
          <t>Differs from upstream baseline</t>
        </is>
      </c>
      <c r="G7925" s="77" t="inlineStr">
        <is>
          <t>src/data/moves_info.h</t>
        </is>
      </c>
    </row>
    <row r="7926">
      <c r="A7926" s="32" t="inlineStr">
        <is>
          <t>2026-10-05</t>
        </is>
      </c>
      <c r="B7926" s="32" t="inlineStr">
        <is>
          <t>Moves</t>
        </is>
      </c>
      <c r="C7926" s="32" t="inlineStr">
        <is>
          <t>Helping Hand accuracy</t>
        </is>
      </c>
      <c r="D7926" s="32" t="n">
        <v>100</v>
      </c>
      <c r="E7926" s="32" t="n">
        <v>0</v>
      </c>
      <c r="F7926" s="32" t="inlineStr">
        <is>
          <t>Differs from upstream baseline</t>
        </is>
      </c>
      <c r="G7926" s="32" t="inlineStr">
        <is>
          <t>src/data/moves_info.h</t>
        </is>
      </c>
    </row>
    <row r="7927">
      <c r="A7927" s="77" t="inlineStr">
        <is>
          <t>2026-10-05</t>
        </is>
      </c>
      <c r="B7927" s="77" t="inlineStr">
        <is>
          <t>Moves</t>
        </is>
      </c>
      <c r="C7927" s="77" t="inlineStr">
        <is>
          <t>Hex power</t>
        </is>
      </c>
      <c r="D7927" s="77" t="n">
        <v>65</v>
      </c>
      <c r="E7927" s="77" t="n">
        <v>75</v>
      </c>
      <c r="F7927" s="77" t="inlineStr">
        <is>
          <t>Differs from upstream baseline</t>
        </is>
      </c>
      <c r="G7927" s="77" t="inlineStr">
        <is>
          <t>src/data/moves_info.h</t>
        </is>
      </c>
    </row>
    <row r="7928">
      <c r="A7928" s="32" t="inlineStr">
        <is>
          <t>2026-10-05</t>
        </is>
      </c>
      <c r="B7928" s="32" t="inlineStr">
        <is>
          <t>Moves</t>
        </is>
      </c>
      <c r="C7928" s="32" t="inlineStr">
        <is>
          <t>Hidden Power power</t>
        </is>
      </c>
      <c r="D7928" s="32" t="n">
        <v>60</v>
      </c>
      <c r="E7928" s="32" t="n">
        <v>1</v>
      </c>
      <c r="F7928" s="32" t="inlineStr">
        <is>
          <t>Differs from upstream baseline</t>
        </is>
      </c>
      <c r="G7928" s="32" t="inlineStr">
        <is>
          <t>src/data/moves_info.h</t>
        </is>
      </c>
    </row>
    <row r="7929">
      <c r="A7929" s="77" t="inlineStr">
        <is>
          <t>2026-10-05</t>
        </is>
      </c>
      <c r="B7929" s="77" t="inlineStr">
        <is>
          <t>Moves</t>
        </is>
      </c>
      <c r="C7929" s="77" t="inlineStr">
        <is>
          <t>High Jump Kick power</t>
        </is>
      </c>
      <c r="D7929" s="77" t="n">
        <v>130</v>
      </c>
      <c r="E7929" s="77" t="n">
        <v>150</v>
      </c>
      <c r="F7929" s="77" t="inlineStr">
        <is>
          <t>Differs from upstream baseline</t>
        </is>
      </c>
      <c r="G7929" s="77" t="inlineStr">
        <is>
          <t>src/data/moves_info.h</t>
        </is>
      </c>
    </row>
    <row r="7930">
      <c r="A7930" s="32" t="inlineStr">
        <is>
          <t>2026-10-05</t>
        </is>
      </c>
      <c r="B7930" s="32" t="inlineStr">
        <is>
          <t>Moves</t>
        </is>
      </c>
      <c r="C7930" s="32" t="inlineStr">
        <is>
          <t>High Jump Kick pp</t>
        </is>
      </c>
      <c r="D7930" s="32" t="n">
        <v>10</v>
      </c>
      <c r="E7930" s="32" t="n">
        <v>20</v>
      </c>
      <c r="F7930" s="32" t="inlineStr">
        <is>
          <t>Differs from upstream baseline</t>
        </is>
      </c>
      <c r="G7930" s="32" t="inlineStr">
        <is>
          <t>src/data/moves_info.h</t>
        </is>
      </c>
    </row>
    <row r="7931">
      <c r="A7931" s="77" t="inlineStr">
        <is>
          <t>2026-10-05</t>
        </is>
      </c>
      <c r="B7931" s="77" t="inlineStr">
        <is>
          <t>Moves</t>
        </is>
      </c>
      <c r="C7931" s="77" t="inlineStr">
        <is>
          <t>Horn Attack power</t>
        </is>
      </c>
      <c r="D7931" s="77" t="n">
        <v>65</v>
      </c>
      <c r="E7931" s="77" t="n">
        <v>70</v>
      </c>
      <c r="F7931" s="77" t="inlineStr">
        <is>
          <t>Differs from upstream baseline</t>
        </is>
      </c>
      <c r="G7931" s="77" t="inlineStr">
        <is>
          <t>src/data/moves_info.h</t>
        </is>
      </c>
    </row>
    <row r="7932">
      <c r="A7932" s="32" t="inlineStr">
        <is>
          <t>2026-10-05</t>
        </is>
      </c>
      <c r="B7932" s="32" t="inlineStr">
        <is>
          <t>Moves</t>
        </is>
      </c>
      <c r="C7932" s="32" t="inlineStr">
        <is>
          <t>Horn Leech power</t>
        </is>
      </c>
      <c r="D7932" s="32" t="n">
        <v>75</v>
      </c>
      <c r="E7932" s="32" t="n">
        <v>80</v>
      </c>
      <c r="F7932" s="32" t="inlineStr">
        <is>
          <t>Differs from upstream baseline</t>
        </is>
      </c>
      <c r="G7932" s="32" t="inlineStr">
        <is>
          <t>src/data/moves_info.h</t>
        </is>
      </c>
    </row>
    <row r="7933">
      <c r="A7933" s="77" t="inlineStr">
        <is>
          <t>2026-10-05</t>
        </is>
      </c>
      <c r="B7933" s="77" t="inlineStr">
        <is>
          <t>Moves</t>
        </is>
      </c>
      <c r="C7933" s="77" t="inlineStr">
        <is>
          <t>Howl pp</t>
        </is>
      </c>
      <c r="D7933" s="77" t="n">
        <v>40</v>
      </c>
      <c r="E7933" s="77" t="n">
        <v>3</v>
      </c>
      <c r="F7933" s="77" t="inlineStr">
        <is>
          <t>Differs from upstream baseline</t>
        </is>
      </c>
      <c r="G7933" s="77" t="inlineStr">
        <is>
          <t>src/data/moves_info.h</t>
        </is>
      </c>
    </row>
    <row r="7934">
      <c r="A7934" s="32" t="inlineStr">
        <is>
          <t>2026-10-05</t>
        </is>
      </c>
      <c r="B7934" s="32" t="inlineStr">
        <is>
          <t>Moves</t>
        </is>
      </c>
      <c r="C7934" s="32" t="inlineStr">
        <is>
          <t>Hurricane power</t>
        </is>
      </c>
      <c r="D7934" s="32" t="n">
        <v>110</v>
      </c>
      <c r="E7934" s="32" t="n">
        <v>120</v>
      </c>
      <c r="F7934" s="32" t="inlineStr">
        <is>
          <t>Differs from upstream baseline</t>
        </is>
      </c>
      <c r="G7934" s="32" t="inlineStr">
        <is>
          <t>src/data/moves_info.h</t>
        </is>
      </c>
    </row>
    <row r="7935">
      <c r="A7935" s="77" t="inlineStr">
        <is>
          <t>2026-10-05</t>
        </is>
      </c>
      <c r="B7935" s="77" t="inlineStr">
        <is>
          <t>Moves</t>
        </is>
      </c>
      <c r="C7935" s="77" t="inlineStr">
        <is>
          <t>Hurricane pp</t>
        </is>
      </c>
      <c r="D7935" s="77" t="n">
        <v>10</v>
      </c>
      <c r="E7935" s="77" t="n">
        <v>8</v>
      </c>
      <c r="F7935" s="77" t="inlineStr">
        <is>
          <t>Differs from upstream baseline</t>
        </is>
      </c>
      <c r="G7935" s="77" t="inlineStr">
        <is>
          <t>src/data/moves_info.h</t>
        </is>
      </c>
    </row>
    <row r="7936">
      <c r="A7936" s="32" t="inlineStr">
        <is>
          <t>2026-10-05</t>
        </is>
      </c>
      <c r="B7936" s="32" t="inlineStr">
        <is>
          <t>Moves</t>
        </is>
      </c>
      <c r="C7936" s="32" t="inlineStr">
        <is>
          <t>Hydro Cannon accuracy</t>
        </is>
      </c>
      <c r="D7936" s="32" t="n">
        <v>90</v>
      </c>
      <c r="E7936" s="32" t="n">
        <v>95</v>
      </c>
      <c r="F7936" s="32" t="inlineStr">
        <is>
          <t>Differs from upstream baseline</t>
        </is>
      </c>
      <c r="G7936" s="32" t="inlineStr">
        <is>
          <t>src/data/moves_info.h</t>
        </is>
      </c>
    </row>
    <row r="7937">
      <c r="A7937" s="77" t="inlineStr">
        <is>
          <t>2026-10-05</t>
        </is>
      </c>
      <c r="B7937" s="77" t="inlineStr">
        <is>
          <t>Moves</t>
        </is>
      </c>
      <c r="C7937" s="77" t="inlineStr">
        <is>
          <t>Hydro Pump power</t>
        </is>
      </c>
      <c r="D7937" s="77" t="n">
        <v>110</v>
      </c>
      <c r="E7937" s="77" t="n">
        <v>120</v>
      </c>
      <c r="F7937" s="77" t="inlineStr">
        <is>
          <t>Differs from upstream baseline</t>
        </is>
      </c>
      <c r="G7937" s="77" t="inlineStr">
        <is>
          <t>src/data/moves_info.h</t>
        </is>
      </c>
    </row>
    <row r="7938">
      <c r="A7938" s="32" t="inlineStr">
        <is>
          <t>2026-10-05</t>
        </is>
      </c>
      <c r="B7938" s="32" t="inlineStr">
        <is>
          <t>Moves</t>
        </is>
      </c>
      <c r="C7938" s="32" t="inlineStr">
        <is>
          <t>Hydro Pump accuracy</t>
        </is>
      </c>
      <c r="D7938" s="32" t="n">
        <v>80</v>
      </c>
      <c r="E7938" s="32" t="n">
        <v>85</v>
      </c>
      <c r="F7938" s="32" t="inlineStr">
        <is>
          <t>Differs from upstream baseline</t>
        </is>
      </c>
      <c r="G7938" s="32" t="inlineStr">
        <is>
          <t>src/data/moves_info.h</t>
        </is>
      </c>
    </row>
    <row r="7939">
      <c r="A7939" s="77" t="inlineStr">
        <is>
          <t>2026-10-05</t>
        </is>
      </c>
      <c r="B7939" s="77" t="inlineStr">
        <is>
          <t>Moves</t>
        </is>
      </c>
      <c r="C7939" s="77" t="inlineStr">
        <is>
          <t>Hydro Pump pp</t>
        </is>
      </c>
      <c r="D7939" s="77" t="n">
        <v>5</v>
      </c>
      <c r="E7939" s="77" t="n">
        <v>8</v>
      </c>
      <c r="F7939" s="77" t="inlineStr">
        <is>
          <t>Differs from upstream baseline</t>
        </is>
      </c>
      <c r="G7939" s="77" t="inlineStr">
        <is>
          <t>src/data/moves_info.h</t>
        </is>
      </c>
    </row>
    <row r="7940">
      <c r="A7940" s="32" t="inlineStr">
        <is>
          <t>2026-10-05</t>
        </is>
      </c>
      <c r="B7940" s="32" t="inlineStr">
        <is>
          <t>Moves</t>
        </is>
      </c>
      <c r="C7940" s="32" t="inlineStr">
        <is>
          <t>Hyperspace Fury power</t>
        </is>
      </c>
      <c r="D7940" s="32" t="n">
        <v>100</v>
      </c>
      <c r="E7940" s="32" t="n">
        <v>110</v>
      </c>
      <c r="F7940" s="32" t="inlineStr">
        <is>
          <t>Differs from upstream baseline</t>
        </is>
      </c>
      <c r="G7940" s="32" t="inlineStr">
        <is>
          <t>src/data/moves_info.h</t>
        </is>
      </c>
    </row>
    <row r="7941">
      <c r="A7941" s="77" t="inlineStr">
        <is>
          <t>2026-10-05</t>
        </is>
      </c>
      <c r="B7941" s="77" t="inlineStr">
        <is>
          <t>Moves</t>
        </is>
      </c>
      <c r="C7941" s="77" t="inlineStr">
        <is>
          <t>Hyperspace Hole power</t>
        </is>
      </c>
      <c r="D7941" s="77" t="n">
        <v>80</v>
      </c>
      <c r="E7941" s="77" t="n">
        <v>90</v>
      </c>
      <c r="F7941" s="77" t="inlineStr">
        <is>
          <t>Differs from upstream baseline</t>
        </is>
      </c>
      <c r="G7941" s="77" t="inlineStr">
        <is>
          <t>src/data/moves_info.h</t>
        </is>
      </c>
    </row>
    <row r="7942">
      <c r="A7942" s="32" t="inlineStr">
        <is>
          <t>2026-10-05</t>
        </is>
      </c>
      <c r="B7942" s="32" t="inlineStr">
        <is>
          <t>Moves</t>
        </is>
      </c>
      <c r="C7942" s="32" t="inlineStr">
        <is>
          <t>Hyper Beam power</t>
        </is>
      </c>
      <c r="D7942" s="32" t="n">
        <v>150</v>
      </c>
      <c r="E7942" s="32" t="n">
        <v>180</v>
      </c>
      <c r="F7942" s="32" t="inlineStr">
        <is>
          <t>Differs from upstream baseline</t>
        </is>
      </c>
      <c r="G7942" s="32" t="inlineStr">
        <is>
          <t>src/data/moves_info.h</t>
        </is>
      </c>
    </row>
    <row r="7943">
      <c r="A7943" s="77" t="inlineStr">
        <is>
          <t>2026-10-05</t>
        </is>
      </c>
      <c r="B7943" s="77" t="inlineStr">
        <is>
          <t>Moves</t>
        </is>
      </c>
      <c r="C7943" s="77" t="inlineStr">
        <is>
          <t>Hyper Beam accuracy</t>
        </is>
      </c>
      <c r="D7943" s="77" t="n">
        <v>90</v>
      </c>
      <c r="E7943" s="77" t="n">
        <v>100</v>
      </c>
      <c r="F7943" s="77" t="inlineStr">
        <is>
          <t>Differs from upstream baseline</t>
        </is>
      </c>
      <c r="G7943" s="77" t="inlineStr">
        <is>
          <t>src/data/moves_info.h</t>
        </is>
      </c>
    </row>
    <row r="7944">
      <c r="A7944" s="32" t="inlineStr">
        <is>
          <t>2026-10-05</t>
        </is>
      </c>
      <c r="B7944" s="32" t="inlineStr">
        <is>
          <t>Moves</t>
        </is>
      </c>
      <c r="C7944" s="32" t="inlineStr">
        <is>
          <t>Hyper Beam pp</t>
        </is>
      </c>
      <c r="D7944" s="32" t="n">
        <v>5</v>
      </c>
      <c r="E7944" s="32" t="n">
        <v>8</v>
      </c>
      <c r="F7944" s="32" t="inlineStr">
        <is>
          <t>Differs from upstream baseline</t>
        </is>
      </c>
      <c r="G7944" s="32" t="inlineStr">
        <is>
          <t>src/data/moves_info.h</t>
        </is>
      </c>
    </row>
    <row r="7945">
      <c r="A7945" s="77" t="inlineStr">
        <is>
          <t>2026-10-05</t>
        </is>
      </c>
      <c r="B7945" s="77" t="inlineStr">
        <is>
          <t>Moves</t>
        </is>
      </c>
      <c r="C7945" s="77" t="inlineStr">
        <is>
          <t>Hyper Fang power</t>
        </is>
      </c>
      <c r="D7945" s="77" t="n">
        <v>80</v>
      </c>
      <c r="E7945" s="77" t="n">
        <v>95</v>
      </c>
      <c r="F7945" s="77" t="inlineStr">
        <is>
          <t>Differs from upstream baseline</t>
        </is>
      </c>
      <c r="G7945" s="77" t="inlineStr">
        <is>
          <t>src/data/moves_info.h</t>
        </is>
      </c>
    </row>
    <row r="7946">
      <c r="A7946" s="32" t="inlineStr">
        <is>
          <t>2026-10-05</t>
        </is>
      </c>
      <c r="B7946" s="32" t="inlineStr">
        <is>
          <t>Moves</t>
        </is>
      </c>
      <c r="C7946" s="32" t="inlineStr">
        <is>
          <t>Hyper Fang accuracy</t>
        </is>
      </c>
      <c r="D7946" s="32" t="n">
        <v>90</v>
      </c>
      <c r="E7946" s="32" t="n">
        <v>100</v>
      </c>
      <c r="F7946" s="32" t="inlineStr">
        <is>
          <t>Differs from upstream baseline</t>
        </is>
      </c>
      <c r="G7946" s="32" t="inlineStr">
        <is>
          <t>src/data/moves_info.h</t>
        </is>
      </c>
    </row>
    <row r="7947">
      <c r="A7947" s="77" t="inlineStr">
        <is>
          <t>2026-10-05</t>
        </is>
      </c>
      <c r="B7947" s="77" t="inlineStr">
        <is>
          <t>Moves</t>
        </is>
      </c>
      <c r="C7947" s="77" t="inlineStr">
        <is>
          <t>Hyper Voice power</t>
        </is>
      </c>
      <c r="D7947" s="77" t="n">
        <v>90</v>
      </c>
      <c r="E7947" s="77" t="n">
        <v>110</v>
      </c>
      <c r="F7947" s="77" t="inlineStr">
        <is>
          <t>Differs from upstream baseline</t>
        </is>
      </c>
      <c r="G7947" s="77" t="inlineStr">
        <is>
          <t>src/data/moves_info.h</t>
        </is>
      </c>
    </row>
    <row r="7948">
      <c r="A7948" s="32" t="inlineStr">
        <is>
          <t>2026-10-05</t>
        </is>
      </c>
      <c r="B7948" s="32" t="inlineStr">
        <is>
          <t>Moves</t>
        </is>
      </c>
      <c r="C7948" s="32" t="inlineStr">
        <is>
          <t>Hypnosis accuracy</t>
        </is>
      </c>
      <c r="D7948" s="32" t="n">
        <v>60</v>
      </c>
      <c r="E7948" s="32" t="n">
        <v>70</v>
      </c>
      <c r="F7948" s="32" t="inlineStr">
        <is>
          <t>Differs from upstream baseline</t>
        </is>
      </c>
      <c r="G7948" s="32" t="inlineStr">
        <is>
          <t>src/data/moves_info.h</t>
        </is>
      </c>
    </row>
    <row r="7949">
      <c r="A7949" s="77" t="inlineStr">
        <is>
          <t>2026-10-05</t>
        </is>
      </c>
      <c r="B7949" s="77" t="inlineStr">
        <is>
          <t>Moves</t>
        </is>
      </c>
      <c r="C7949" s="77" t="inlineStr">
        <is>
          <t>Ice Ball power</t>
        </is>
      </c>
      <c r="D7949" s="77" t="n">
        <v>30</v>
      </c>
      <c r="E7949" s="77" t="n">
        <v>120</v>
      </c>
      <c r="F7949" s="77" t="inlineStr">
        <is>
          <t>Differs from upstream baseline</t>
        </is>
      </c>
      <c r="G7949" s="77" t="inlineStr">
        <is>
          <t>src/data/moves_info.h</t>
        </is>
      </c>
    </row>
    <row r="7950">
      <c r="A7950" s="32" t="inlineStr">
        <is>
          <t>2026-10-05</t>
        </is>
      </c>
      <c r="B7950" s="32" t="inlineStr">
        <is>
          <t>Moves</t>
        </is>
      </c>
      <c r="C7950" s="32" t="inlineStr">
        <is>
          <t>Ice Ball accuracy</t>
        </is>
      </c>
      <c r="D7950" s="32" t="n">
        <v>90</v>
      </c>
      <c r="E7950" s="32" t="n">
        <v>70</v>
      </c>
      <c r="F7950" s="32" t="inlineStr">
        <is>
          <t>Differs from upstream baseline</t>
        </is>
      </c>
      <c r="G7950" s="32" t="inlineStr">
        <is>
          <t>src/data/moves_info.h</t>
        </is>
      </c>
    </row>
    <row r="7951">
      <c r="A7951" s="77" t="inlineStr">
        <is>
          <t>2026-10-05</t>
        </is>
      </c>
      <c r="B7951" s="77" t="inlineStr">
        <is>
          <t>Moves</t>
        </is>
      </c>
      <c r="C7951" s="77" t="inlineStr">
        <is>
          <t>Ice Beam power</t>
        </is>
      </c>
      <c r="D7951" s="77" t="n">
        <v>90</v>
      </c>
      <c r="E7951" s="77" t="n">
        <v>95</v>
      </c>
      <c r="F7951" s="77" t="inlineStr">
        <is>
          <t>Differs from upstream baseline</t>
        </is>
      </c>
      <c r="G7951" s="77" t="inlineStr">
        <is>
          <t>src/data/moves_info.h</t>
        </is>
      </c>
    </row>
    <row r="7952">
      <c r="A7952" s="32" t="inlineStr">
        <is>
          <t>2026-10-05</t>
        </is>
      </c>
      <c r="B7952" s="32" t="inlineStr">
        <is>
          <t>Moves</t>
        </is>
      </c>
      <c r="C7952" s="32" t="inlineStr">
        <is>
          <t>Ice Burn accuracy</t>
        </is>
      </c>
      <c r="D7952" s="32" t="n">
        <v>90</v>
      </c>
      <c r="E7952" s="32" t="n">
        <v>95</v>
      </c>
      <c r="F7952" s="32" t="inlineStr">
        <is>
          <t>Differs from upstream baseline</t>
        </is>
      </c>
      <c r="G7952" s="32" t="inlineStr">
        <is>
          <t>src/data/moves_info.h</t>
        </is>
      </c>
    </row>
    <row r="7953">
      <c r="A7953" s="77" t="inlineStr">
        <is>
          <t>2026-10-05</t>
        </is>
      </c>
      <c r="B7953" s="77" t="inlineStr">
        <is>
          <t>Moves</t>
        </is>
      </c>
      <c r="C7953" s="77" t="inlineStr">
        <is>
          <t>Ice Fang power</t>
        </is>
      </c>
      <c r="D7953" s="77" t="n">
        <v>65</v>
      </c>
      <c r="E7953" s="77" t="n">
        <v>90</v>
      </c>
      <c r="F7953" s="77" t="inlineStr">
        <is>
          <t>Differs from upstream baseline</t>
        </is>
      </c>
      <c r="G7953" s="77" t="inlineStr">
        <is>
          <t>src/data/moves_info.h</t>
        </is>
      </c>
    </row>
    <row r="7954">
      <c r="A7954" s="32" t="inlineStr">
        <is>
          <t>2026-10-05</t>
        </is>
      </c>
      <c r="B7954" s="32" t="inlineStr">
        <is>
          <t>Moves</t>
        </is>
      </c>
      <c r="C7954" s="32" t="inlineStr">
        <is>
          <t>Ice Fang accuracy</t>
        </is>
      </c>
      <c r="D7954" s="32" t="n">
        <v>95</v>
      </c>
      <c r="E7954" s="32" t="n">
        <v>100</v>
      </c>
      <c r="F7954" s="32" t="inlineStr">
        <is>
          <t>Differs from upstream baseline</t>
        </is>
      </c>
      <c r="G7954" s="32" t="inlineStr">
        <is>
          <t>src/data/moves_info.h</t>
        </is>
      </c>
    </row>
    <row r="7955">
      <c r="A7955" s="77" t="inlineStr">
        <is>
          <t>2026-10-05</t>
        </is>
      </c>
      <c r="B7955" s="77" t="inlineStr">
        <is>
          <t>Moves</t>
        </is>
      </c>
      <c r="C7955" s="77" t="inlineStr">
        <is>
          <t>Ice Punch power</t>
        </is>
      </c>
      <c r="D7955" s="77" t="n">
        <v>75</v>
      </c>
      <c r="E7955" s="77" t="n">
        <v>95</v>
      </c>
      <c r="F7955" s="77" t="inlineStr">
        <is>
          <t>Differs from upstream baseline</t>
        </is>
      </c>
      <c r="G7955" s="77" t="inlineStr">
        <is>
          <t>src/data/moves_info.h</t>
        </is>
      </c>
    </row>
    <row r="7956">
      <c r="A7956" s="32" t="inlineStr">
        <is>
          <t>2026-10-05</t>
        </is>
      </c>
      <c r="B7956" s="32" t="inlineStr">
        <is>
          <t>Moves</t>
        </is>
      </c>
      <c r="C7956" s="32" t="inlineStr">
        <is>
          <t>Ice Shard pp</t>
        </is>
      </c>
      <c r="D7956" s="32" t="n">
        <v>30</v>
      </c>
      <c r="E7956" s="32" t="n">
        <v>10</v>
      </c>
      <c r="F7956" s="32" t="inlineStr">
        <is>
          <t>Differs from upstream baseline</t>
        </is>
      </c>
      <c r="G7956" s="32" t="inlineStr">
        <is>
          <t>src/data/moves_info.h</t>
        </is>
      </c>
    </row>
    <row r="7957">
      <c r="A7957" s="77" t="inlineStr">
        <is>
          <t>2026-10-05</t>
        </is>
      </c>
      <c r="B7957" s="77" t="inlineStr">
        <is>
          <t>Moves</t>
        </is>
      </c>
      <c r="C7957" s="77" t="inlineStr">
        <is>
          <t>Icicle Crash power</t>
        </is>
      </c>
      <c r="D7957" s="77" t="n">
        <v>85</v>
      </c>
      <c r="E7957" s="77" t="n">
        <v>95</v>
      </c>
      <c r="F7957" s="77" t="inlineStr">
        <is>
          <t>Differs from upstream baseline</t>
        </is>
      </c>
      <c r="G7957" s="77" t="inlineStr">
        <is>
          <t>src/data/moves_info.h</t>
        </is>
      </c>
    </row>
    <row r="7958">
      <c r="A7958" s="32" t="inlineStr">
        <is>
          <t>2026-10-05</t>
        </is>
      </c>
      <c r="B7958" s="32" t="inlineStr">
        <is>
          <t>Moves</t>
        </is>
      </c>
      <c r="C7958" s="32" t="inlineStr">
        <is>
          <t>Icicle Crash accuracy</t>
        </is>
      </c>
      <c r="D7958" s="32" t="n">
        <v>90</v>
      </c>
      <c r="E7958" s="32" t="n">
        <v>100</v>
      </c>
      <c r="F7958" s="32" t="inlineStr">
        <is>
          <t>Differs from upstream baseline</t>
        </is>
      </c>
      <c r="G7958" s="32" t="inlineStr">
        <is>
          <t>src/data/moves_info.h</t>
        </is>
      </c>
    </row>
    <row r="7959">
      <c r="A7959" s="77" t="inlineStr">
        <is>
          <t>2026-10-05</t>
        </is>
      </c>
      <c r="B7959" s="77" t="inlineStr">
        <is>
          <t>Moves</t>
        </is>
      </c>
      <c r="C7959" s="77" t="inlineStr">
        <is>
          <t>Imprison accuracy</t>
        </is>
      </c>
      <c r="D7959" s="77" t="n">
        <v>100</v>
      </c>
      <c r="E7959" s="77" t="n">
        <v>0</v>
      </c>
      <c r="F7959" s="77" t="inlineStr">
        <is>
          <t>Differs from upstream baseline</t>
        </is>
      </c>
      <c r="G7959" s="77" t="inlineStr">
        <is>
          <t>src/data/moves_info.h</t>
        </is>
      </c>
    </row>
    <row r="7960">
      <c r="A7960" s="32" t="inlineStr">
        <is>
          <t>2026-10-05</t>
        </is>
      </c>
      <c r="B7960" s="32" t="inlineStr">
        <is>
          <t>Moves</t>
        </is>
      </c>
      <c r="C7960" s="32" t="inlineStr">
        <is>
          <t>Incinerate power</t>
        </is>
      </c>
      <c r="D7960" s="32" t="n">
        <v>60</v>
      </c>
      <c r="E7960" s="32" t="n">
        <v>70</v>
      </c>
      <c r="F7960" s="32" t="inlineStr">
        <is>
          <t>Differs from upstream baseline</t>
        </is>
      </c>
      <c r="G7960" s="32" t="inlineStr">
        <is>
          <t>src/data/moves_info.h</t>
        </is>
      </c>
    </row>
    <row r="7961">
      <c r="A7961" s="77" t="inlineStr">
        <is>
          <t>2026-10-05</t>
        </is>
      </c>
      <c r="B7961" s="77" t="inlineStr">
        <is>
          <t>Moves</t>
        </is>
      </c>
      <c r="C7961" s="77" t="inlineStr">
        <is>
          <t>Inferno accuracy</t>
        </is>
      </c>
      <c r="D7961" s="77" t="n">
        <v>50</v>
      </c>
      <c r="E7961" s="77" t="n">
        <v>60</v>
      </c>
      <c r="F7961" s="77" t="inlineStr">
        <is>
          <t>Differs from upstream baseline</t>
        </is>
      </c>
      <c r="G7961" s="77" t="inlineStr">
        <is>
          <t>src/data/moves_info.h</t>
        </is>
      </c>
    </row>
    <row r="7962">
      <c r="A7962" s="32" t="inlineStr">
        <is>
          <t>2026-10-05</t>
        </is>
      </c>
      <c r="B7962" s="32" t="inlineStr">
        <is>
          <t>Moves</t>
        </is>
      </c>
      <c r="C7962" s="32" t="inlineStr">
        <is>
          <t>Infestation power</t>
        </is>
      </c>
      <c r="D7962" s="32" t="n">
        <v>20</v>
      </c>
      <c r="E7962" s="32" t="n">
        <v>30</v>
      </c>
      <c r="F7962" s="32" t="inlineStr">
        <is>
          <t>Differs from upstream baseline</t>
        </is>
      </c>
      <c r="G7962" s="32" t="inlineStr">
        <is>
          <t>src/data/moves_info.h</t>
        </is>
      </c>
    </row>
    <row r="7963">
      <c r="A7963" s="77" t="inlineStr">
        <is>
          <t>2026-10-05</t>
        </is>
      </c>
      <c r="B7963" s="77" t="inlineStr">
        <is>
          <t>Moves</t>
        </is>
      </c>
      <c r="C7963" s="77" t="inlineStr">
        <is>
          <t>Ingrain accuracy</t>
        </is>
      </c>
      <c r="D7963" s="77" t="n">
        <v>100</v>
      </c>
      <c r="E7963" s="77" t="n">
        <v>0</v>
      </c>
      <c r="F7963" s="77" t="inlineStr">
        <is>
          <t>Differs from upstream baseline</t>
        </is>
      </c>
      <c r="G7963" s="77" t="inlineStr">
        <is>
          <t>src/data/moves_info.h</t>
        </is>
      </c>
    </row>
    <row r="7964">
      <c r="A7964" s="32" t="inlineStr">
        <is>
          <t>2026-10-05</t>
        </is>
      </c>
      <c r="B7964" s="32" t="inlineStr">
        <is>
          <t>Moves</t>
        </is>
      </c>
      <c r="C7964" s="32" t="inlineStr">
        <is>
          <t>Ingrain pp</t>
        </is>
      </c>
      <c r="D7964" s="32" t="n">
        <v>20</v>
      </c>
      <c r="E7964" s="32" t="n">
        <v>1</v>
      </c>
      <c r="F7964" s="32" t="inlineStr">
        <is>
          <t>Differs from upstream baseline</t>
        </is>
      </c>
      <c r="G7964" s="32" t="inlineStr">
        <is>
          <t>src/data/moves_info.h</t>
        </is>
      </c>
    </row>
    <row r="7965">
      <c r="A7965" s="77" t="inlineStr">
        <is>
          <t>2026-10-05</t>
        </is>
      </c>
      <c r="B7965" s="77" t="inlineStr">
        <is>
          <t>Moves</t>
        </is>
      </c>
      <c r="C7965" s="77" t="inlineStr">
        <is>
          <t>Iron Defense pp</t>
        </is>
      </c>
      <c r="D7965" s="77" t="n">
        <v>15</v>
      </c>
      <c r="E7965" s="77" t="n">
        <v>3</v>
      </c>
      <c r="F7965" s="77" t="inlineStr">
        <is>
          <t>Differs from upstream baseline</t>
        </is>
      </c>
      <c r="G7965" s="77" t="inlineStr">
        <is>
          <t>src/data/moves_info.h</t>
        </is>
      </c>
    </row>
    <row r="7966">
      <c r="A7966" s="32" t="inlineStr">
        <is>
          <t>2026-10-05</t>
        </is>
      </c>
      <c r="B7966" s="32" t="inlineStr">
        <is>
          <t>Moves</t>
        </is>
      </c>
      <c r="C7966" s="32" t="inlineStr">
        <is>
          <t>Iron Tail power</t>
        </is>
      </c>
      <c r="D7966" s="32" t="n">
        <v>100</v>
      </c>
      <c r="E7966" s="32" t="n">
        <v>120</v>
      </c>
      <c r="F7966" s="32" t="inlineStr">
        <is>
          <t>Differs from upstream baseline</t>
        </is>
      </c>
      <c r="G7966" s="32" t="inlineStr">
        <is>
          <t>src/data/moves_info.h</t>
        </is>
      </c>
    </row>
    <row r="7967">
      <c r="A7967" s="77" t="inlineStr">
        <is>
          <t>2026-10-05</t>
        </is>
      </c>
      <c r="B7967" s="77" t="inlineStr">
        <is>
          <t>Moves</t>
        </is>
      </c>
      <c r="C7967" s="77" t="inlineStr">
        <is>
          <t>Iron Tail accuracy</t>
        </is>
      </c>
      <c r="D7967" s="77" t="n">
        <v>75</v>
      </c>
      <c r="E7967" s="77" t="n">
        <v>90</v>
      </c>
      <c r="F7967" s="77" t="inlineStr">
        <is>
          <t>Differs from upstream baseline</t>
        </is>
      </c>
      <c r="G7967" s="77" t="inlineStr">
        <is>
          <t>src/data/moves_info.h</t>
        </is>
      </c>
    </row>
    <row r="7968">
      <c r="A7968" s="32" t="inlineStr">
        <is>
          <t>2026-10-05</t>
        </is>
      </c>
      <c r="B7968" s="32" t="inlineStr">
        <is>
          <t>Moves</t>
        </is>
      </c>
      <c r="C7968" s="32" t="inlineStr">
        <is>
          <t>Judgment power</t>
        </is>
      </c>
      <c r="D7968" s="32" t="n">
        <v>100</v>
      </c>
      <c r="E7968" s="32" t="n">
        <v>120</v>
      </c>
      <c r="F7968" s="32" t="inlineStr">
        <is>
          <t>Differs from upstream baseline</t>
        </is>
      </c>
      <c r="G7968" s="32" t="inlineStr">
        <is>
          <t>src/data/moves_info.h</t>
        </is>
      </c>
    </row>
    <row r="7969">
      <c r="A7969" s="77" t="inlineStr">
        <is>
          <t>2026-10-05</t>
        </is>
      </c>
      <c r="B7969" s="77" t="inlineStr">
        <is>
          <t>Moves</t>
        </is>
      </c>
      <c r="C7969" s="77" t="inlineStr">
        <is>
          <t>Jump Kick power</t>
        </is>
      </c>
      <c r="D7969" s="77" t="n">
        <v>100</v>
      </c>
      <c r="E7969" s="77" t="n">
        <v>120</v>
      </c>
      <c r="F7969" s="77" t="inlineStr">
        <is>
          <t>Differs from upstream baseline</t>
        </is>
      </c>
      <c r="G7969" s="77" t="inlineStr">
        <is>
          <t>src/data/moves_info.h</t>
        </is>
      </c>
    </row>
    <row r="7970">
      <c r="A7970" s="32" t="inlineStr">
        <is>
          <t>2026-10-05</t>
        </is>
      </c>
      <c r="B7970" s="32" t="inlineStr">
        <is>
          <t>Moves</t>
        </is>
      </c>
      <c r="C7970" s="32" t="inlineStr">
        <is>
          <t>Jump Kick accuracy</t>
        </is>
      </c>
      <c r="D7970" s="32" t="n">
        <v>95</v>
      </c>
      <c r="E7970" s="32" t="n">
        <v>90</v>
      </c>
      <c r="F7970" s="32" t="inlineStr">
        <is>
          <t>Differs from upstream baseline</t>
        </is>
      </c>
      <c r="G7970" s="32" t="inlineStr">
        <is>
          <t>src/data/moves_info.h</t>
        </is>
      </c>
    </row>
    <row r="7971">
      <c r="A7971" s="77" t="inlineStr">
        <is>
          <t>2026-10-05</t>
        </is>
      </c>
      <c r="B7971" s="77" t="inlineStr">
        <is>
          <t>Moves</t>
        </is>
      </c>
      <c r="C7971" s="77" t="inlineStr">
        <is>
          <t>Jump Kick pp</t>
        </is>
      </c>
      <c r="D7971" s="77" t="n">
        <v>10</v>
      </c>
      <c r="E7971" s="77" t="n">
        <v>25</v>
      </c>
      <c r="F7971" s="77" t="inlineStr">
        <is>
          <t>Differs from upstream baseline</t>
        </is>
      </c>
      <c r="G7971" s="77" t="inlineStr">
        <is>
          <t>src/data/moves_info.h</t>
        </is>
      </c>
    </row>
    <row r="7972">
      <c r="A7972" s="32" t="inlineStr">
        <is>
          <t>2026-10-05</t>
        </is>
      </c>
      <c r="B7972" s="32" t="inlineStr">
        <is>
          <t>Moves</t>
        </is>
      </c>
      <c r="C7972" s="32" t="inlineStr">
        <is>
          <t>Kinesis accuracy</t>
        </is>
      </c>
      <c r="D7972" s="32" t="n">
        <v>80</v>
      </c>
      <c r="E7972" s="32" t="n">
        <v>100</v>
      </c>
      <c r="F7972" s="32" t="inlineStr">
        <is>
          <t>Differs from upstream baseline</t>
        </is>
      </c>
      <c r="G7972" s="32" t="inlineStr">
        <is>
          <t>src/data/moves_info.h</t>
        </is>
      </c>
    </row>
    <row r="7973">
      <c r="A7973" s="77" t="inlineStr">
        <is>
          <t>2026-10-05</t>
        </is>
      </c>
      <c r="B7973" s="77" t="inlineStr">
        <is>
          <t>Moves</t>
        </is>
      </c>
      <c r="C7973" s="77" t="inlineStr">
        <is>
          <t>Knock Off power</t>
        </is>
      </c>
      <c r="D7973" s="77" t="n">
        <v>65</v>
      </c>
      <c r="E7973" s="77" t="n">
        <v>80</v>
      </c>
      <c r="F7973" s="77" t="inlineStr">
        <is>
          <t>Differs from upstream baseline</t>
        </is>
      </c>
      <c r="G7973" s="77" t="inlineStr">
        <is>
          <t>src/data/moves_info.h</t>
        </is>
      </c>
    </row>
    <row r="7974">
      <c r="A7974" s="32" t="inlineStr">
        <is>
          <t>2026-10-05</t>
        </is>
      </c>
      <c r="B7974" s="32" t="inlineStr">
        <is>
          <t>Moves</t>
        </is>
      </c>
      <c r="C7974" s="32" t="inlineStr">
        <is>
          <t>Land's Wrath power</t>
        </is>
      </c>
      <c r="D7974" s="32" t="n">
        <v>90</v>
      </c>
      <c r="E7974" s="32" t="n">
        <v>95</v>
      </c>
      <c r="F7974" s="32" t="inlineStr">
        <is>
          <t>Differs from upstream baseline</t>
        </is>
      </c>
      <c r="G7974" s="32" t="inlineStr">
        <is>
          <t>src/data/moves_info.h</t>
        </is>
      </c>
    </row>
    <row r="7975">
      <c r="A7975" s="77" t="inlineStr">
        <is>
          <t>2026-10-05</t>
        </is>
      </c>
      <c r="B7975" s="77" t="inlineStr">
        <is>
          <t>Moves</t>
        </is>
      </c>
      <c r="C7975" s="77" t="inlineStr">
        <is>
          <t>Last Resort power</t>
        </is>
      </c>
      <c r="D7975" s="77" t="n">
        <v>140</v>
      </c>
      <c r="E7975" s="77" t="n">
        <v>130</v>
      </c>
      <c r="F7975" s="77" t="inlineStr">
        <is>
          <t>Differs from upstream baseline</t>
        </is>
      </c>
      <c r="G7975" s="77" t="inlineStr">
        <is>
          <t>src/data/moves_info.h</t>
        </is>
      </c>
    </row>
    <row r="7976">
      <c r="A7976" s="32" t="inlineStr">
        <is>
          <t>2026-10-05</t>
        </is>
      </c>
      <c r="B7976" s="32" t="inlineStr">
        <is>
          <t>Moves</t>
        </is>
      </c>
      <c r="C7976" s="32" t="inlineStr">
        <is>
          <t>Leaf Blade power</t>
        </is>
      </c>
      <c r="D7976" s="32" t="n">
        <v>90</v>
      </c>
      <c r="E7976" s="32" t="n">
        <v>95</v>
      </c>
      <c r="F7976" s="32" t="inlineStr">
        <is>
          <t>Differs from upstream baseline</t>
        </is>
      </c>
      <c r="G7976" s="32" t="inlineStr">
        <is>
          <t>src/data/moves_info.h</t>
        </is>
      </c>
    </row>
    <row r="7977">
      <c r="A7977" s="77" t="inlineStr">
        <is>
          <t>2026-10-05</t>
        </is>
      </c>
      <c r="B7977" s="77" t="inlineStr">
        <is>
          <t>Moves</t>
        </is>
      </c>
      <c r="C7977" s="77" t="inlineStr">
        <is>
          <t>Leaf Storm power</t>
        </is>
      </c>
      <c r="D7977" s="77" t="n">
        <v>130</v>
      </c>
      <c r="E7977" s="77" t="n">
        <v>120</v>
      </c>
      <c r="F7977" s="77" t="inlineStr">
        <is>
          <t>Differs from upstream baseline</t>
        </is>
      </c>
      <c r="G7977" s="77" t="inlineStr">
        <is>
          <t>src/data/moves_info.h</t>
        </is>
      </c>
    </row>
    <row r="7978">
      <c r="A7978" s="32" t="inlineStr">
        <is>
          <t>2026-10-05</t>
        </is>
      </c>
      <c r="B7978" s="32" t="inlineStr">
        <is>
          <t>Moves</t>
        </is>
      </c>
      <c r="C7978" s="32" t="inlineStr">
        <is>
          <t>Leaf Storm accuracy</t>
        </is>
      </c>
      <c r="D7978" s="32" t="n">
        <v>90</v>
      </c>
      <c r="E7978" s="32" t="n">
        <v>85</v>
      </c>
      <c r="F7978" s="32" t="inlineStr">
        <is>
          <t>Differs from upstream baseline</t>
        </is>
      </c>
      <c r="G7978" s="32" t="inlineStr">
        <is>
          <t>src/data/moves_info.h</t>
        </is>
      </c>
    </row>
    <row r="7979">
      <c r="A7979" s="77" t="inlineStr">
        <is>
          <t>2026-10-05</t>
        </is>
      </c>
      <c r="B7979" s="77" t="inlineStr">
        <is>
          <t>Moves</t>
        </is>
      </c>
      <c r="C7979" s="77" t="inlineStr">
        <is>
          <t>Leaf Tornado power</t>
        </is>
      </c>
      <c r="D7979" s="77" t="n">
        <v>65</v>
      </c>
      <c r="E7979" s="77" t="n">
        <v>75</v>
      </c>
      <c r="F7979" s="77" t="inlineStr">
        <is>
          <t>Differs from upstream baseline</t>
        </is>
      </c>
      <c r="G7979" s="77" t="inlineStr">
        <is>
          <t>src/data/moves_info.h</t>
        </is>
      </c>
    </row>
    <row r="7980">
      <c r="A7980" s="32" t="inlineStr">
        <is>
          <t>2026-10-05</t>
        </is>
      </c>
      <c r="B7980" s="32" t="inlineStr">
        <is>
          <t>Moves</t>
        </is>
      </c>
      <c r="C7980" s="32" t="inlineStr">
        <is>
          <t>Leaf Tornado accuracy</t>
        </is>
      </c>
      <c r="D7980" s="32" t="n">
        <v>90</v>
      </c>
      <c r="E7980" s="32" t="n">
        <v>100</v>
      </c>
      <c r="F7980" s="32" t="inlineStr">
        <is>
          <t>Differs from upstream baseline</t>
        </is>
      </c>
      <c r="G7980" s="32" t="inlineStr">
        <is>
          <t>src/data/moves_info.h</t>
        </is>
      </c>
    </row>
    <row r="7981">
      <c r="A7981" s="77" t="inlineStr">
        <is>
          <t>2026-10-05</t>
        </is>
      </c>
      <c r="B7981" s="77" t="inlineStr">
        <is>
          <t>Moves</t>
        </is>
      </c>
      <c r="C7981" s="77" t="inlineStr">
        <is>
          <t>Leech Life pp</t>
        </is>
      </c>
      <c r="D7981" s="77" t="n">
        <v>10</v>
      </c>
      <c r="E7981" s="77" t="n">
        <v>15</v>
      </c>
      <c r="F7981" s="77" t="inlineStr">
        <is>
          <t>Differs from upstream baseline</t>
        </is>
      </c>
      <c r="G7981" s="77" t="inlineStr">
        <is>
          <t>src/data/moves_info.h</t>
        </is>
      </c>
    </row>
    <row r="7982">
      <c r="A7982" s="32" t="inlineStr">
        <is>
          <t>2026-10-05</t>
        </is>
      </c>
      <c r="B7982" s="32" t="inlineStr">
        <is>
          <t>Moves</t>
        </is>
      </c>
      <c r="C7982" s="32" t="inlineStr">
        <is>
          <t>Leech Seed accuracy</t>
        </is>
      </c>
      <c r="D7982" s="32" t="n">
        <v>90</v>
      </c>
      <c r="E7982" s="32" t="n">
        <v>0</v>
      </c>
      <c r="F7982" s="32" t="inlineStr">
        <is>
          <t>Differs from upstream baseline</t>
        </is>
      </c>
      <c r="G7982" s="32" t="inlineStr">
        <is>
          <t>src/data/moves_info.h</t>
        </is>
      </c>
    </row>
    <row r="7983">
      <c r="A7983" s="77" t="inlineStr">
        <is>
          <t>2026-10-05</t>
        </is>
      </c>
      <c r="B7983" s="77" t="inlineStr">
        <is>
          <t>Moves</t>
        </is>
      </c>
      <c r="C7983" s="77" t="inlineStr">
        <is>
          <t>Lick power</t>
        </is>
      </c>
      <c r="D7983" s="77" t="n">
        <v>30</v>
      </c>
      <c r="E7983" s="77" t="n">
        <v>80</v>
      </c>
      <c r="F7983" s="77" t="inlineStr">
        <is>
          <t>Differs from upstream baseline</t>
        </is>
      </c>
      <c r="G7983" s="77" t="inlineStr">
        <is>
          <t>src/data/moves_info.h</t>
        </is>
      </c>
    </row>
    <row r="7984">
      <c r="A7984" s="32" t="inlineStr">
        <is>
          <t>2026-10-05</t>
        </is>
      </c>
      <c r="B7984" s="32" t="inlineStr">
        <is>
          <t>Moves</t>
        </is>
      </c>
      <c r="C7984" s="32" t="inlineStr">
        <is>
          <t>Lick pp</t>
        </is>
      </c>
      <c r="D7984" s="32" t="n">
        <v>30</v>
      </c>
      <c r="E7984" s="32" t="n">
        <v>15</v>
      </c>
      <c r="F7984" s="32" t="inlineStr">
        <is>
          <t>Differs from upstream baseline</t>
        </is>
      </c>
      <c r="G7984" s="32" t="inlineStr">
        <is>
          <t>src/data/moves_info.h</t>
        </is>
      </c>
    </row>
    <row r="7985">
      <c r="A7985" s="77" t="inlineStr">
        <is>
          <t>2026-10-05</t>
        </is>
      </c>
      <c r="B7985" s="77" t="inlineStr">
        <is>
          <t>Moves</t>
        </is>
      </c>
      <c r="C7985" s="77" t="inlineStr">
        <is>
          <t>Light Of Ruin accuracy</t>
        </is>
      </c>
      <c r="D7985" s="77" t="n">
        <v>90</v>
      </c>
      <c r="E7985" s="77" t="n">
        <v>95</v>
      </c>
      <c r="F7985" s="77" t="inlineStr">
        <is>
          <t>Differs from upstream baseline</t>
        </is>
      </c>
      <c r="G7985" s="77" t="inlineStr">
        <is>
          <t>src/data/moves_info.h</t>
        </is>
      </c>
    </row>
    <row r="7986">
      <c r="A7986" s="32" t="inlineStr">
        <is>
          <t>2026-10-05</t>
        </is>
      </c>
      <c r="B7986" s="32" t="inlineStr">
        <is>
          <t>Moves</t>
        </is>
      </c>
      <c r="C7986" s="32" t="inlineStr">
        <is>
          <t>Light Screen pp</t>
        </is>
      </c>
      <c r="D7986" s="32" t="n">
        <v>30</v>
      </c>
      <c r="E7986" s="32" t="n">
        <v>2</v>
      </c>
      <c r="F7986" s="32" t="inlineStr">
        <is>
          <t>Differs from upstream baseline</t>
        </is>
      </c>
      <c r="G7986" s="32" t="inlineStr">
        <is>
          <t>src/data/moves_info.h</t>
        </is>
      </c>
    </row>
    <row r="7987">
      <c r="A7987" s="77" t="inlineStr">
        <is>
          <t>2026-10-05</t>
        </is>
      </c>
      <c r="B7987" s="77" t="inlineStr">
        <is>
          <t>Moves</t>
        </is>
      </c>
      <c r="C7987" s="77" t="inlineStr">
        <is>
          <t>Lovely Kiss accuracy</t>
        </is>
      </c>
      <c r="D7987" s="77" t="n">
        <v>75</v>
      </c>
      <c r="E7987" s="77" t="n">
        <v>90</v>
      </c>
      <c r="F7987" s="77" t="inlineStr">
        <is>
          <t>Differs from upstream baseline</t>
        </is>
      </c>
      <c r="G7987" s="77" t="inlineStr">
        <is>
          <t>src/data/moves_info.h</t>
        </is>
      </c>
    </row>
    <row r="7988">
      <c r="A7988" s="32" t="inlineStr">
        <is>
          <t>2026-10-05</t>
        </is>
      </c>
      <c r="B7988" s="32" t="inlineStr">
        <is>
          <t>Moves</t>
        </is>
      </c>
      <c r="C7988" s="32" t="inlineStr">
        <is>
          <t>Low Sweep power</t>
        </is>
      </c>
      <c r="D7988" s="32" t="n">
        <v>65</v>
      </c>
      <c r="E7988" s="32" t="n">
        <v>70</v>
      </c>
      <c r="F7988" s="32" t="inlineStr">
        <is>
          <t>Differs from upstream baseline</t>
        </is>
      </c>
      <c r="G7988" s="32" t="inlineStr">
        <is>
          <t>src/data/moves_info.h</t>
        </is>
      </c>
    </row>
    <row r="7989">
      <c r="A7989" s="77" t="inlineStr">
        <is>
          <t>2026-10-05</t>
        </is>
      </c>
      <c r="B7989" s="77" t="inlineStr">
        <is>
          <t>Moves</t>
        </is>
      </c>
      <c r="C7989" s="77" t="inlineStr">
        <is>
          <t>Luster Purge power</t>
        </is>
      </c>
      <c r="D7989" s="77" t="n">
        <v>95</v>
      </c>
      <c r="E7989" s="77" t="n">
        <v>100</v>
      </c>
      <c r="F7989" s="77" t="inlineStr">
        <is>
          <t>Differs from upstream baseline</t>
        </is>
      </c>
      <c r="G7989" s="77" t="inlineStr">
        <is>
          <t>src/data/moves_info.h</t>
        </is>
      </c>
    </row>
    <row r="7990">
      <c r="A7990" s="32" t="inlineStr">
        <is>
          <t>2026-10-05</t>
        </is>
      </c>
      <c r="B7990" s="32" t="inlineStr">
        <is>
          <t>Moves</t>
        </is>
      </c>
      <c r="C7990" s="32" t="inlineStr">
        <is>
          <t>Mach Punch pp</t>
        </is>
      </c>
      <c r="D7990" s="32" t="n">
        <v>30</v>
      </c>
      <c r="E7990" s="32" t="n">
        <v>15</v>
      </c>
      <c r="F7990" s="32" t="inlineStr">
        <is>
          <t>Differs from upstream baseline</t>
        </is>
      </c>
      <c r="G7990" s="32" t="inlineStr">
        <is>
          <t>src/data/moves_info.h</t>
        </is>
      </c>
    </row>
    <row r="7991">
      <c r="A7991" s="77" t="inlineStr">
        <is>
          <t>2026-10-05</t>
        </is>
      </c>
      <c r="B7991" s="77" t="inlineStr">
        <is>
          <t>Moves</t>
        </is>
      </c>
      <c r="C7991" s="77" t="inlineStr">
        <is>
          <t>Magical Leaf pp</t>
        </is>
      </c>
      <c r="D7991" s="77" t="n">
        <v>20</v>
      </c>
      <c r="E7991" s="77" t="n">
        <v>15</v>
      </c>
      <c r="F7991" s="77" t="inlineStr">
        <is>
          <t>Differs from upstream baseline</t>
        </is>
      </c>
      <c r="G7991" s="77" t="inlineStr">
        <is>
          <t>src/data/moves_info.h</t>
        </is>
      </c>
    </row>
    <row r="7992">
      <c r="A7992" s="32" t="inlineStr">
        <is>
          <t>2026-10-05</t>
        </is>
      </c>
      <c r="B7992" s="32" t="inlineStr">
        <is>
          <t>Moves</t>
        </is>
      </c>
      <c r="C7992" s="32" t="inlineStr">
        <is>
          <t>Magic Coat accuracy</t>
        </is>
      </c>
      <c r="D7992" s="32" t="n">
        <v>100</v>
      </c>
      <c r="E7992" s="32" t="n">
        <v>0</v>
      </c>
      <c r="F7992" s="32" t="inlineStr">
        <is>
          <t>Differs from upstream baseline</t>
        </is>
      </c>
      <c r="G7992" s="32" t="inlineStr">
        <is>
          <t>src/data/moves_info.h</t>
        </is>
      </c>
    </row>
    <row r="7993">
      <c r="A7993" s="77" t="inlineStr">
        <is>
          <t>2026-10-05</t>
        </is>
      </c>
      <c r="B7993" s="77" t="inlineStr">
        <is>
          <t>Moves</t>
        </is>
      </c>
      <c r="C7993" s="77" t="inlineStr">
        <is>
          <t>Magma Storm power</t>
        </is>
      </c>
      <c r="D7993" s="77" t="n">
        <v>100</v>
      </c>
      <c r="E7993" s="77" t="n">
        <v>120</v>
      </c>
      <c r="F7993" s="77" t="inlineStr">
        <is>
          <t>Differs from upstream baseline</t>
        </is>
      </c>
      <c r="G7993" s="77" t="inlineStr">
        <is>
          <t>src/data/moves_info.h</t>
        </is>
      </c>
    </row>
    <row r="7994">
      <c r="A7994" s="32" t="inlineStr">
        <is>
          <t>2026-10-05</t>
        </is>
      </c>
      <c r="B7994" s="32" t="inlineStr">
        <is>
          <t>Moves</t>
        </is>
      </c>
      <c r="C7994" s="32" t="inlineStr">
        <is>
          <t>Magma Storm accuracy</t>
        </is>
      </c>
      <c r="D7994" s="32" t="n">
        <v>75</v>
      </c>
      <c r="E7994" s="32" t="n">
        <v>100</v>
      </c>
      <c r="F7994" s="32" t="inlineStr">
        <is>
          <t>Differs from upstream baseline</t>
        </is>
      </c>
      <c r="G7994" s="32" t="inlineStr">
        <is>
          <t>src/data/moves_info.h</t>
        </is>
      </c>
    </row>
    <row r="7995">
      <c r="A7995" s="77" t="inlineStr">
        <is>
          <t>2026-10-05</t>
        </is>
      </c>
      <c r="B7995" s="77" t="inlineStr">
        <is>
          <t>Moves</t>
        </is>
      </c>
      <c r="C7995" s="77" t="inlineStr">
        <is>
          <t>Magnet Bomb power</t>
        </is>
      </c>
      <c r="D7995" s="77" t="n">
        <v>60</v>
      </c>
      <c r="E7995" s="77" t="n">
        <v>100</v>
      </c>
      <c r="F7995" s="77" t="inlineStr">
        <is>
          <t>Differs from upstream baseline</t>
        </is>
      </c>
      <c r="G7995" s="77" t="inlineStr">
        <is>
          <t>src/data/moves_info.h</t>
        </is>
      </c>
    </row>
    <row r="7996">
      <c r="A7996" s="32" t="inlineStr">
        <is>
          <t>2026-10-05</t>
        </is>
      </c>
      <c r="B7996" s="32" t="inlineStr">
        <is>
          <t>Moves</t>
        </is>
      </c>
      <c r="C7996" s="32" t="inlineStr">
        <is>
          <t>Meditate pp</t>
        </is>
      </c>
      <c r="D7996" s="32" t="n">
        <v>40</v>
      </c>
      <c r="E7996" s="32" t="n">
        <v>1</v>
      </c>
      <c r="F7996" s="32" t="inlineStr">
        <is>
          <t>Differs from upstream baseline</t>
        </is>
      </c>
      <c r="G7996" s="32" t="inlineStr">
        <is>
          <t>src/data/moves_info.h</t>
        </is>
      </c>
    </row>
    <row r="7997">
      <c r="A7997" s="77" t="inlineStr">
        <is>
          <t>2026-10-05</t>
        </is>
      </c>
      <c r="B7997" s="77" t="inlineStr">
        <is>
          <t>Moves</t>
        </is>
      </c>
      <c r="C7997" s="77" t="inlineStr">
        <is>
          <t>Megahorn accuracy</t>
        </is>
      </c>
      <c r="D7997" s="77" t="n">
        <v>85</v>
      </c>
      <c r="E7997" s="77" t="n">
        <v>90</v>
      </c>
      <c r="F7997" s="77" t="inlineStr">
        <is>
          <t>Differs from upstream baseline</t>
        </is>
      </c>
      <c r="G7997" s="77" t="inlineStr">
        <is>
          <t>src/data/moves_info.h</t>
        </is>
      </c>
    </row>
    <row r="7998">
      <c r="A7998" s="32" t="inlineStr">
        <is>
          <t>2026-10-05</t>
        </is>
      </c>
      <c r="B7998" s="32" t="inlineStr">
        <is>
          <t>Moves</t>
        </is>
      </c>
      <c r="C7998" s="32" t="inlineStr">
        <is>
          <t>Mega Kick power</t>
        </is>
      </c>
      <c r="D7998" s="32" t="n">
        <v>120</v>
      </c>
      <c r="E7998" s="32" t="n">
        <v>140</v>
      </c>
      <c r="F7998" s="32" t="inlineStr">
        <is>
          <t>Differs from upstream baseline</t>
        </is>
      </c>
      <c r="G7998" s="32" t="inlineStr">
        <is>
          <t>src/data/moves_info.h</t>
        </is>
      </c>
    </row>
    <row r="7999">
      <c r="A7999" s="77" t="inlineStr">
        <is>
          <t>2026-10-05</t>
        </is>
      </c>
      <c r="B7999" s="77" t="inlineStr">
        <is>
          <t>Moves</t>
        </is>
      </c>
      <c r="C7999" s="77" t="inlineStr">
        <is>
          <t>Mega Kick accuracy</t>
        </is>
      </c>
      <c r="D7999" s="77" t="n">
        <v>75</v>
      </c>
      <c r="E7999" s="77" t="n">
        <v>90</v>
      </c>
      <c r="F7999" s="77" t="inlineStr">
        <is>
          <t>Differs from upstream baseline</t>
        </is>
      </c>
      <c r="G7999" s="77" t="inlineStr">
        <is>
          <t>src/data/moves_info.h</t>
        </is>
      </c>
    </row>
    <row r="8000">
      <c r="A8000" s="32" t="inlineStr">
        <is>
          <t>2026-10-05</t>
        </is>
      </c>
      <c r="B8000" s="32" t="inlineStr">
        <is>
          <t>Moves</t>
        </is>
      </c>
      <c r="C8000" s="32" t="inlineStr">
        <is>
          <t>Mega Kick pp</t>
        </is>
      </c>
      <c r="D8000" s="32" t="n">
        <v>5</v>
      </c>
      <c r="E8000" s="32" t="n">
        <v>8</v>
      </c>
      <c r="F8000" s="32" t="inlineStr">
        <is>
          <t>Differs from upstream baseline</t>
        </is>
      </c>
      <c r="G8000" s="32" t="inlineStr">
        <is>
          <t>src/data/moves_info.h</t>
        </is>
      </c>
    </row>
    <row r="8001">
      <c r="A8001" s="77" t="inlineStr">
        <is>
          <t>2026-10-05</t>
        </is>
      </c>
      <c r="B8001" s="77" t="inlineStr">
        <is>
          <t>Moves</t>
        </is>
      </c>
      <c r="C8001" s="77" t="inlineStr">
        <is>
          <t>Mega Punch accuracy</t>
        </is>
      </c>
      <c r="D8001" s="77" t="n">
        <v>85</v>
      </c>
      <c r="E8001" s="77" t="n">
        <v>90</v>
      </c>
      <c r="F8001" s="77" t="inlineStr">
        <is>
          <t>Differs from upstream baseline</t>
        </is>
      </c>
      <c r="G8001" s="77" t="inlineStr">
        <is>
          <t>src/data/moves_info.h</t>
        </is>
      </c>
    </row>
    <row r="8002">
      <c r="A8002" s="32" t="inlineStr">
        <is>
          <t>2026-10-05</t>
        </is>
      </c>
      <c r="B8002" s="32" t="inlineStr">
        <is>
          <t>Moves</t>
        </is>
      </c>
      <c r="C8002" s="32" t="inlineStr">
        <is>
          <t>Memento power</t>
        </is>
      </c>
      <c r="D8002" s="32" t="n">
        <v>0</v>
      </c>
      <c r="E8002" s="32" t="n">
        <v>255</v>
      </c>
      <c r="F8002" s="32" t="inlineStr">
        <is>
          <t>Differs from upstream baseline</t>
        </is>
      </c>
      <c r="G8002" s="32" t="inlineStr">
        <is>
          <t>src/data/moves_info.h</t>
        </is>
      </c>
    </row>
    <row r="8003">
      <c r="A8003" s="77" t="inlineStr">
        <is>
          <t>2026-10-05</t>
        </is>
      </c>
      <c r="B8003" s="77" t="inlineStr">
        <is>
          <t>Moves</t>
        </is>
      </c>
      <c r="C8003" s="77" t="inlineStr">
        <is>
          <t>Memento category</t>
        </is>
      </c>
      <c r="D8003" s="77" t="inlineStr">
        <is>
          <t>DAMAGE_CATEGORY_STATUS</t>
        </is>
      </c>
      <c r="E8003" s="77" t="inlineStr">
        <is>
          <t>DAMAGE_CATEGORY_SPECIAL</t>
        </is>
      </c>
      <c r="F8003" s="77" t="inlineStr">
        <is>
          <t>Differs from upstream baseline</t>
        </is>
      </c>
      <c r="G8003" s="77" t="inlineStr">
        <is>
          <t>src/data/moves_info.h</t>
        </is>
      </c>
    </row>
    <row r="8004">
      <c r="A8004" s="32" t="inlineStr">
        <is>
          <t>2026-10-05</t>
        </is>
      </c>
      <c r="B8004" s="32" t="inlineStr">
        <is>
          <t>Moves</t>
        </is>
      </c>
      <c r="C8004" s="32" t="inlineStr">
        <is>
          <t>Metal Claw accuracy</t>
        </is>
      </c>
      <c r="D8004" s="32" t="n">
        <v>95</v>
      </c>
      <c r="E8004" s="32" t="n">
        <v>100</v>
      </c>
      <c r="F8004" s="32" t="inlineStr">
        <is>
          <t>Differs from upstream baseline</t>
        </is>
      </c>
      <c r="G8004" s="32" t="inlineStr">
        <is>
          <t>src/data/moves_info.h</t>
        </is>
      </c>
    </row>
    <row r="8005">
      <c r="A8005" s="77" t="inlineStr">
        <is>
          <t>2026-10-05</t>
        </is>
      </c>
      <c r="B8005" s="77" t="inlineStr">
        <is>
          <t>Moves</t>
        </is>
      </c>
      <c r="C8005" s="77" t="inlineStr">
        <is>
          <t>Metal Sound accuracy</t>
        </is>
      </c>
      <c r="D8005" s="77" t="n">
        <v>85</v>
      </c>
      <c r="E8005" s="77" t="n">
        <v>100</v>
      </c>
      <c r="F8005" s="77" t="inlineStr">
        <is>
          <t>Differs from upstream baseline</t>
        </is>
      </c>
      <c r="G8005" s="77" t="inlineStr">
        <is>
          <t>src/data/moves_info.h</t>
        </is>
      </c>
    </row>
    <row r="8006">
      <c r="A8006" s="32" t="inlineStr">
        <is>
          <t>2026-10-05</t>
        </is>
      </c>
      <c r="B8006" s="32" t="inlineStr">
        <is>
          <t>Moves</t>
        </is>
      </c>
      <c r="C8006" s="32" t="inlineStr">
        <is>
          <t>Metal Sound pp</t>
        </is>
      </c>
      <c r="D8006" s="32" t="n">
        <v>40</v>
      </c>
      <c r="E8006" s="32" t="n">
        <v>3</v>
      </c>
      <c r="F8006" s="32" t="inlineStr">
        <is>
          <t>Differs from upstream baseline</t>
        </is>
      </c>
      <c r="G8006" s="32" t="inlineStr">
        <is>
          <t>src/data/moves_info.h</t>
        </is>
      </c>
    </row>
    <row r="8007">
      <c r="A8007" s="77" t="inlineStr">
        <is>
          <t>2026-10-05</t>
        </is>
      </c>
      <c r="B8007" s="77" t="inlineStr">
        <is>
          <t>Moves</t>
        </is>
      </c>
      <c r="C8007" s="77" t="inlineStr">
        <is>
          <t>Meteor Mash power</t>
        </is>
      </c>
      <c r="D8007" s="77" t="n">
        <v>90</v>
      </c>
      <c r="E8007" s="77" t="n">
        <v>100</v>
      </c>
      <c r="F8007" s="77" t="inlineStr">
        <is>
          <t>Differs from upstream baseline</t>
        </is>
      </c>
      <c r="G8007" s="77" t="inlineStr">
        <is>
          <t>src/data/moves_info.h</t>
        </is>
      </c>
    </row>
    <row r="8008">
      <c r="A8008" s="32" t="inlineStr">
        <is>
          <t>2026-10-05</t>
        </is>
      </c>
      <c r="B8008" s="32" t="inlineStr">
        <is>
          <t>Moves</t>
        </is>
      </c>
      <c r="C8008" s="32" t="inlineStr">
        <is>
          <t>Meteor Mash accuracy</t>
        </is>
      </c>
      <c r="D8008" s="32" t="n">
        <v>90</v>
      </c>
      <c r="E8008" s="32" t="n">
        <v>100</v>
      </c>
      <c r="F8008" s="32" t="inlineStr">
        <is>
          <t>Differs from upstream baseline</t>
        </is>
      </c>
      <c r="G8008" s="32" t="inlineStr">
        <is>
          <t>src/data/moves_info.h</t>
        </is>
      </c>
    </row>
    <row r="8009">
      <c r="A8009" s="77" t="inlineStr">
        <is>
          <t>2026-10-05</t>
        </is>
      </c>
      <c r="B8009" s="77" t="inlineStr">
        <is>
          <t>Moves</t>
        </is>
      </c>
      <c r="C8009" s="77" t="inlineStr">
        <is>
          <t>Metronome pp</t>
        </is>
      </c>
      <c r="D8009" s="77" t="n">
        <v>10</v>
      </c>
      <c r="E8009" s="77" t="n">
        <v>40</v>
      </c>
      <c r="F8009" s="77" t="inlineStr">
        <is>
          <t>Differs from upstream baseline</t>
        </is>
      </c>
      <c r="G8009" s="77" t="inlineStr">
        <is>
          <t>src/data/moves_info.h</t>
        </is>
      </c>
    </row>
    <row r="8010">
      <c r="A8010" s="32" t="inlineStr">
        <is>
          <t>2026-10-05</t>
        </is>
      </c>
      <c r="B8010" s="32" t="inlineStr">
        <is>
          <t>Moves</t>
        </is>
      </c>
      <c r="C8010" s="32" t="inlineStr">
        <is>
          <t>Milk Drink pp</t>
        </is>
      </c>
      <c r="D8010" s="32" t="n">
        <v>5</v>
      </c>
      <c r="E8010" s="32" t="n">
        <v>10</v>
      </c>
      <c r="F8010" s="32" t="inlineStr">
        <is>
          <t>Differs from upstream baseline</t>
        </is>
      </c>
      <c r="G8010" s="32" t="inlineStr">
        <is>
          <t>src/data/moves_info.h</t>
        </is>
      </c>
    </row>
    <row r="8011">
      <c r="A8011" s="77" t="inlineStr">
        <is>
          <t>2026-10-05</t>
        </is>
      </c>
      <c r="B8011" s="77" t="inlineStr">
        <is>
          <t>Moves</t>
        </is>
      </c>
      <c r="C8011" s="77" t="inlineStr">
        <is>
          <t>Minimize pp</t>
        </is>
      </c>
      <c r="D8011" s="77" t="n">
        <v>10</v>
      </c>
      <c r="E8011" s="77" t="n">
        <v>3</v>
      </c>
      <c r="F8011" s="77" t="inlineStr">
        <is>
          <t>Differs from upstream baseline</t>
        </is>
      </c>
      <c r="G8011" s="77" t="inlineStr">
        <is>
          <t>src/data/moves_info.h</t>
        </is>
      </c>
    </row>
    <row r="8012">
      <c r="A8012" s="32" t="inlineStr">
        <is>
          <t>2026-10-05</t>
        </is>
      </c>
      <c r="B8012" s="32" t="inlineStr">
        <is>
          <t>Moves</t>
        </is>
      </c>
      <c r="C8012" s="32" t="inlineStr">
        <is>
          <t>Mirror Shot power</t>
        </is>
      </c>
      <c r="D8012" s="32" t="n">
        <v>65</v>
      </c>
      <c r="E8012" s="32" t="n">
        <v>120</v>
      </c>
      <c r="F8012" s="32" t="inlineStr">
        <is>
          <t>Differs from upstream baseline</t>
        </is>
      </c>
      <c r="G8012" s="32" t="inlineStr">
        <is>
          <t>src/data/moves_info.h</t>
        </is>
      </c>
    </row>
    <row r="8013">
      <c r="A8013" s="77" t="inlineStr">
        <is>
          <t>2026-10-05</t>
        </is>
      </c>
      <c r="B8013" s="77" t="inlineStr">
        <is>
          <t>Moves</t>
        </is>
      </c>
      <c r="C8013" s="77" t="inlineStr">
        <is>
          <t>Mirror Shot accuracy</t>
        </is>
      </c>
      <c r="D8013" s="77" t="n">
        <v>85</v>
      </c>
      <c r="E8013" s="77" t="n">
        <v>100</v>
      </c>
      <c r="F8013" s="77" t="inlineStr">
        <is>
          <t>Differs from upstream baseline</t>
        </is>
      </c>
      <c r="G8013" s="77" t="inlineStr">
        <is>
          <t>src/data/moves_info.h</t>
        </is>
      </c>
    </row>
    <row r="8014">
      <c r="A8014" s="32" t="inlineStr">
        <is>
          <t>2026-10-05</t>
        </is>
      </c>
      <c r="B8014" s="32" t="inlineStr">
        <is>
          <t>Moves</t>
        </is>
      </c>
      <c r="C8014" s="32" t="inlineStr">
        <is>
          <t>Mist pp</t>
        </is>
      </c>
      <c r="D8014" s="32" t="n">
        <v>30</v>
      </c>
      <c r="E8014" s="32" t="n">
        <v>3</v>
      </c>
      <c r="F8014" s="32" t="inlineStr">
        <is>
          <t>Differs from upstream baseline</t>
        </is>
      </c>
      <c r="G8014" s="32" t="inlineStr">
        <is>
          <t>src/data/moves_info.h</t>
        </is>
      </c>
    </row>
    <row r="8015">
      <c r="A8015" s="77" t="inlineStr">
        <is>
          <t>2026-10-05</t>
        </is>
      </c>
      <c r="B8015" s="77" t="inlineStr">
        <is>
          <t>Moves</t>
        </is>
      </c>
      <c r="C8015" s="77" t="inlineStr">
        <is>
          <t>Mist Ball power</t>
        </is>
      </c>
      <c r="D8015" s="77" t="n">
        <v>95</v>
      </c>
      <c r="E8015" s="77" t="n">
        <v>100</v>
      </c>
      <c r="F8015" s="77" t="inlineStr">
        <is>
          <t>Differs from upstream baseline</t>
        </is>
      </c>
      <c r="G8015" s="77" t="inlineStr">
        <is>
          <t>src/data/moves_info.h</t>
        </is>
      </c>
    </row>
    <row r="8016">
      <c r="A8016" s="32" t="inlineStr">
        <is>
          <t>2026-10-05</t>
        </is>
      </c>
      <c r="B8016" s="32" t="inlineStr">
        <is>
          <t>Moves</t>
        </is>
      </c>
      <c r="C8016" s="32" t="inlineStr">
        <is>
          <t>Muddy Water power</t>
        </is>
      </c>
      <c r="D8016" s="32" t="n">
        <v>90</v>
      </c>
      <c r="E8016" s="32" t="n">
        <v>95</v>
      </c>
      <c r="F8016" s="32" t="inlineStr">
        <is>
          <t>Differs from upstream baseline</t>
        </is>
      </c>
      <c r="G8016" s="32" t="inlineStr">
        <is>
          <t>src/data/moves_info.h</t>
        </is>
      </c>
    </row>
    <row r="8017">
      <c r="A8017" s="77" t="inlineStr">
        <is>
          <t>2026-10-05</t>
        </is>
      </c>
      <c r="B8017" s="77" t="inlineStr">
        <is>
          <t>Moves</t>
        </is>
      </c>
      <c r="C8017" s="77" t="inlineStr">
        <is>
          <t>Muddy Water accuracy</t>
        </is>
      </c>
      <c r="D8017" s="77" t="n">
        <v>85</v>
      </c>
      <c r="E8017" s="77" t="n">
        <v>100</v>
      </c>
      <c r="F8017" s="77" t="inlineStr">
        <is>
          <t>Differs from upstream baseline</t>
        </is>
      </c>
      <c r="G8017" s="77" t="inlineStr">
        <is>
          <t>src/data/moves_info.h</t>
        </is>
      </c>
    </row>
    <row r="8018">
      <c r="A8018" s="32" t="inlineStr">
        <is>
          <t>2026-10-05</t>
        </is>
      </c>
      <c r="B8018" s="32" t="inlineStr">
        <is>
          <t>Moves</t>
        </is>
      </c>
      <c r="C8018" s="32" t="inlineStr">
        <is>
          <t>Mud Bomb accuracy</t>
        </is>
      </c>
      <c r="D8018" s="32" t="n">
        <v>85</v>
      </c>
      <c r="E8018" s="32" t="n">
        <v>100</v>
      </c>
      <c r="F8018" s="32" t="inlineStr">
        <is>
          <t>Differs from upstream baseline</t>
        </is>
      </c>
      <c r="G8018" s="32" t="inlineStr">
        <is>
          <t>src/data/moves_info.h</t>
        </is>
      </c>
    </row>
    <row r="8019">
      <c r="A8019" s="77" t="inlineStr">
        <is>
          <t>2026-10-05</t>
        </is>
      </c>
      <c r="B8019" s="77" t="inlineStr">
        <is>
          <t>Moves</t>
        </is>
      </c>
      <c r="C8019" s="77" t="inlineStr">
        <is>
          <t>Mud Shot accuracy</t>
        </is>
      </c>
      <c r="D8019" s="77" t="n">
        <v>95</v>
      </c>
      <c r="E8019" s="77" t="n">
        <v>100</v>
      </c>
      <c r="F8019" s="77" t="inlineStr">
        <is>
          <t>Differs from upstream baseline</t>
        </is>
      </c>
      <c r="G8019" s="77" t="inlineStr">
        <is>
          <t>src/data/moves_info.h</t>
        </is>
      </c>
    </row>
    <row r="8020">
      <c r="A8020" s="32" t="inlineStr">
        <is>
          <t>2026-10-05</t>
        </is>
      </c>
      <c r="B8020" s="32" t="inlineStr">
        <is>
          <t>Moves</t>
        </is>
      </c>
      <c r="C8020" s="32" t="inlineStr">
        <is>
          <t>Mystical Fire accuracy</t>
        </is>
      </c>
      <c r="D8020" s="32" t="n">
        <v>100</v>
      </c>
      <c r="E8020" s="32" t="n">
        <v>0</v>
      </c>
      <c r="F8020" s="32" t="inlineStr">
        <is>
          <t>Differs from upstream baseline</t>
        </is>
      </c>
      <c r="G8020" s="32" t="inlineStr">
        <is>
          <t>src/data/moves_info.h</t>
        </is>
      </c>
    </row>
    <row r="8021">
      <c r="A8021" s="77" t="inlineStr">
        <is>
          <t>2026-10-05</t>
        </is>
      </c>
      <c r="B8021" s="77" t="inlineStr">
        <is>
          <t>Moves</t>
        </is>
      </c>
      <c r="C8021" s="77" t="inlineStr">
        <is>
          <t>Mystical Fire pp</t>
        </is>
      </c>
      <c r="D8021" s="77" t="n">
        <v>10</v>
      </c>
      <c r="E8021" s="77" t="n">
        <v>20</v>
      </c>
      <c r="F8021" s="77" t="inlineStr">
        <is>
          <t>Differs from upstream baseline</t>
        </is>
      </c>
      <c r="G8021" s="77" t="inlineStr">
        <is>
          <t>src/data/moves_info.h</t>
        </is>
      </c>
    </row>
    <row r="8022">
      <c r="A8022" s="32" t="inlineStr">
        <is>
          <t>2026-10-05</t>
        </is>
      </c>
      <c r="B8022" s="32" t="inlineStr">
        <is>
          <t>Moves</t>
        </is>
      </c>
      <c r="C8022" s="32" t="inlineStr">
        <is>
          <t>Nasty Plot pp</t>
        </is>
      </c>
      <c r="D8022" s="32" t="n">
        <v>20</v>
      </c>
      <c r="E8022" s="32" t="n">
        <v>1</v>
      </c>
      <c r="F8022" s="32" t="inlineStr">
        <is>
          <t>Differs from upstream baseline</t>
        </is>
      </c>
      <c r="G8022" s="32" t="inlineStr">
        <is>
          <t>src/data/moves_info.h</t>
        </is>
      </c>
    </row>
    <row r="8023">
      <c r="A8023" s="77" t="inlineStr">
        <is>
          <t>2026-10-05</t>
        </is>
      </c>
      <c r="B8023" s="77" t="inlineStr">
        <is>
          <t>Moves</t>
        </is>
      </c>
      <c r="C8023" s="77" t="inlineStr">
        <is>
          <t>Nasty Plot type</t>
        </is>
      </c>
      <c r="D8023" s="77" t="inlineStr">
        <is>
          <t>TYPE_DARK</t>
        </is>
      </c>
      <c r="E8023" s="77" t="inlineStr">
        <is>
          <t>TYPE_MYSTERY</t>
        </is>
      </c>
      <c r="F8023" s="77" t="inlineStr">
        <is>
          <t>Differs from upstream baseline</t>
        </is>
      </c>
      <c r="G8023" s="77" t="inlineStr">
        <is>
          <t>src/data/moves_info.h</t>
        </is>
      </c>
    </row>
    <row r="8024">
      <c r="A8024" s="32" t="inlineStr">
        <is>
          <t>2026-10-05</t>
        </is>
      </c>
      <c r="B8024" s="32" t="inlineStr">
        <is>
          <t>Moves</t>
        </is>
      </c>
      <c r="C8024" s="32" t="inlineStr">
        <is>
          <t>Natural Gift pp</t>
        </is>
      </c>
      <c r="D8024" s="32" t="n">
        <v>15</v>
      </c>
      <c r="E8024" s="32" t="n">
        <v>1</v>
      </c>
      <c r="F8024" s="32" t="inlineStr">
        <is>
          <t>Differs from upstream baseline</t>
        </is>
      </c>
      <c r="G8024" s="32" t="inlineStr">
        <is>
          <t>src/data/moves_info.h</t>
        </is>
      </c>
    </row>
    <row r="8025">
      <c r="A8025" s="77" t="inlineStr">
        <is>
          <t>2026-10-05</t>
        </is>
      </c>
      <c r="B8025" s="77" t="inlineStr">
        <is>
          <t>Moves</t>
        </is>
      </c>
      <c r="C8025" s="77" t="inlineStr">
        <is>
          <t>Nature Power power</t>
        </is>
      </c>
      <c r="D8025" s="77" t="n">
        <v>1</v>
      </c>
      <c r="E8025" s="77" t="n">
        <v>0</v>
      </c>
      <c r="F8025" s="77" t="inlineStr">
        <is>
          <t>Differs from upstream baseline</t>
        </is>
      </c>
      <c r="G8025" s="77" t="inlineStr">
        <is>
          <t>src/data/moves_info.h</t>
        </is>
      </c>
    </row>
    <row r="8026">
      <c r="A8026" s="32" t="inlineStr">
        <is>
          <t>2026-10-05</t>
        </is>
      </c>
      <c r="B8026" s="32" t="inlineStr">
        <is>
          <t>Moves</t>
        </is>
      </c>
      <c r="C8026" s="32" t="inlineStr">
        <is>
          <t>Needle Arm power</t>
        </is>
      </c>
      <c r="D8026" s="32" t="n">
        <v>60</v>
      </c>
      <c r="E8026" s="32" t="n">
        <v>80</v>
      </c>
      <c r="F8026" s="32" t="inlineStr">
        <is>
          <t>Differs from upstream baseline</t>
        </is>
      </c>
      <c r="G8026" s="32" t="inlineStr">
        <is>
          <t>src/data/moves_info.h</t>
        </is>
      </c>
    </row>
    <row r="8027">
      <c r="A8027" s="77" t="inlineStr">
        <is>
          <t>2026-10-05</t>
        </is>
      </c>
      <c r="B8027" s="77" t="inlineStr">
        <is>
          <t>Moves</t>
        </is>
      </c>
      <c r="C8027" s="77" t="inlineStr">
        <is>
          <t>Night Daze power</t>
        </is>
      </c>
      <c r="D8027" s="77" t="n">
        <v>85</v>
      </c>
      <c r="E8027" s="77" t="n">
        <v>90</v>
      </c>
      <c r="F8027" s="77" t="inlineStr">
        <is>
          <t>Differs from upstream baseline</t>
        </is>
      </c>
      <c r="G8027" s="77" t="inlineStr">
        <is>
          <t>src/data/moves_info.h</t>
        </is>
      </c>
    </row>
    <row r="8028">
      <c r="A8028" s="32" t="inlineStr">
        <is>
          <t>2026-10-05</t>
        </is>
      </c>
      <c r="B8028" s="32" t="inlineStr">
        <is>
          <t>Moves</t>
        </is>
      </c>
      <c r="C8028" s="32" t="inlineStr">
        <is>
          <t>Night Daze accuracy</t>
        </is>
      </c>
      <c r="D8028" s="32" t="n">
        <v>95</v>
      </c>
      <c r="E8028" s="32" t="n">
        <v>100</v>
      </c>
      <c r="F8028" s="32" t="inlineStr">
        <is>
          <t>Differs from upstream baseline</t>
        </is>
      </c>
      <c r="G8028" s="32" t="inlineStr">
        <is>
          <t>src/data/moves_info.h</t>
        </is>
      </c>
    </row>
    <row r="8029">
      <c r="A8029" s="77" t="inlineStr">
        <is>
          <t>2026-10-05</t>
        </is>
      </c>
      <c r="B8029" s="77" t="inlineStr">
        <is>
          <t>Moves</t>
        </is>
      </c>
      <c r="C8029" s="77" t="inlineStr">
        <is>
          <t>Noble Roar pp</t>
        </is>
      </c>
      <c r="D8029" s="77" t="n">
        <v>30</v>
      </c>
      <c r="E8029" s="77" t="n">
        <v>20</v>
      </c>
      <c r="F8029" s="77" t="inlineStr">
        <is>
          <t>Differs from upstream baseline</t>
        </is>
      </c>
      <c r="G8029" s="77" t="inlineStr">
        <is>
          <t>src/data/moves_info.h</t>
        </is>
      </c>
    </row>
    <row r="8030">
      <c r="A8030" s="32" t="inlineStr">
        <is>
          <t>2026-10-05</t>
        </is>
      </c>
      <c r="B8030" s="32" t="inlineStr">
        <is>
          <t>Moves</t>
        </is>
      </c>
      <c r="C8030" s="32" t="inlineStr">
        <is>
          <t>Nuzzle power</t>
        </is>
      </c>
      <c r="D8030" s="32" t="n">
        <v>20</v>
      </c>
      <c r="E8030" s="32" t="n">
        <v>30</v>
      </c>
      <c r="F8030" s="32" t="inlineStr">
        <is>
          <t>Differs from upstream baseline</t>
        </is>
      </c>
      <c r="G8030" s="32" t="inlineStr">
        <is>
          <t>src/data/moves_info.h</t>
        </is>
      </c>
    </row>
    <row r="8031">
      <c r="A8031" s="77" t="inlineStr">
        <is>
          <t>2026-10-05</t>
        </is>
      </c>
      <c r="B8031" s="77" t="inlineStr">
        <is>
          <t>Moves</t>
        </is>
      </c>
      <c r="C8031" s="77" t="inlineStr">
        <is>
          <t>Oblivion Wing power</t>
        </is>
      </c>
      <c r="D8031" s="77" t="n">
        <v>80</v>
      </c>
      <c r="E8031" s="77" t="n">
        <v>85</v>
      </c>
      <c r="F8031" s="77" t="inlineStr">
        <is>
          <t>Differs from upstream baseline</t>
        </is>
      </c>
      <c r="G8031" s="77" t="inlineStr">
        <is>
          <t>src/data/moves_info.h</t>
        </is>
      </c>
    </row>
    <row r="8032">
      <c r="A8032" s="32" t="inlineStr">
        <is>
          <t>2026-10-05</t>
        </is>
      </c>
      <c r="B8032" s="32" t="inlineStr">
        <is>
          <t>Moves</t>
        </is>
      </c>
      <c r="C8032" s="32" t="inlineStr">
        <is>
          <t>Octazooka power</t>
        </is>
      </c>
      <c r="D8032" s="32" t="n">
        <v>65</v>
      </c>
      <c r="E8032" s="32" t="n">
        <v>95</v>
      </c>
      <c r="F8032" s="32" t="inlineStr">
        <is>
          <t>Differs from upstream baseline</t>
        </is>
      </c>
      <c r="G8032" s="32" t="inlineStr">
        <is>
          <t>src/data/moves_info.h</t>
        </is>
      </c>
    </row>
    <row r="8033">
      <c r="A8033" s="77" t="inlineStr">
        <is>
          <t>2026-10-05</t>
        </is>
      </c>
      <c r="B8033" s="77" t="inlineStr">
        <is>
          <t>Moves</t>
        </is>
      </c>
      <c r="C8033" s="77" t="inlineStr">
        <is>
          <t>Octazooka accuracy</t>
        </is>
      </c>
      <c r="D8033" s="77" t="n">
        <v>85</v>
      </c>
      <c r="E8033" s="77" t="n">
        <v>100</v>
      </c>
      <c r="F8033" s="77" t="inlineStr">
        <is>
          <t>Differs from upstream baseline</t>
        </is>
      </c>
      <c r="G8033" s="77" t="inlineStr">
        <is>
          <t>src/data/moves_info.h</t>
        </is>
      </c>
    </row>
    <row r="8034">
      <c r="A8034" s="32" t="inlineStr">
        <is>
          <t>2026-10-05</t>
        </is>
      </c>
      <c r="B8034" s="32" t="inlineStr">
        <is>
          <t>Moves</t>
        </is>
      </c>
      <c r="C8034" s="32" t="inlineStr">
        <is>
          <t>Ominous Wind power</t>
        </is>
      </c>
      <c r="D8034" s="32" t="n">
        <v>60</v>
      </c>
      <c r="E8034" s="32" t="n">
        <v>80</v>
      </c>
      <c r="F8034" s="32" t="inlineStr">
        <is>
          <t>Differs from upstream baseline</t>
        </is>
      </c>
      <c r="G8034" s="32" t="inlineStr">
        <is>
          <t>src/data/moves_info.h</t>
        </is>
      </c>
    </row>
    <row r="8035">
      <c r="A8035" s="77" t="inlineStr">
        <is>
          <t>2026-10-05</t>
        </is>
      </c>
      <c r="B8035" s="77" t="inlineStr">
        <is>
          <t>Moves</t>
        </is>
      </c>
      <c r="C8035" s="77" t="inlineStr">
        <is>
          <t>Ominous Wind accuracy</t>
        </is>
      </c>
      <c r="D8035" s="77" t="n">
        <v>100</v>
      </c>
      <c r="E8035" s="77" t="n">
        <v>0</v>
      </c>
      <c r="F8035" s="77" t="inlineStr">
        <is>
          <t>Differs from upstream baseline</t>
        </is>
      </c>
      <c r="G8035" s="77" t="inlineStr">
        <is>
          <t>src/data/moves_info.h</t>
        </is>
      </c>
    </row>
    <row r="8036">
      <c r="A8036" s="32" t="inlineStr">
        <is>
          <t>2026-10-05</t>
        </is>
      </c>
      <c r="B8036" s="32" t="inlineStr">
        <is>
          <t>Moves</t>
        </is>
      </c>
      <c r="C8036" s="32" t="inlineStr">
        <is>
          <t>Origin Pulse power</t>
        </is>
      </c>
      <c r="D8036" s="32" t="n">
        <v>110</v>
      </c>
      <c r="E8036" s="32" t="n">
        <v>120</v>
      </c>
      <c r="F8036" s="32" t="inlineStr">
        <is>
          <t>Differs from upstream baseline</t>
        </is>
      </c>
      <c r="G8036" s="32" t="inlineStr">
        <is>
          <t>src/data/moves_info.h</t>
        </is>
      </c>
    </row>
    <row r="8037">
      <c r="A8037" s="77" t="inlineStr">
        <is>
          <t>2026-10-05</t>
        </is>
      </c>
      <c r="B8037" s="77" t="inlineStr">
        <is>
          <t>Moves</t>
        </is>
      </c>
      <c r="C8037" s="77" t="inlineStr">
        <is>
          <t>Outrage power</t>
        </is>
      </c>
      <c r="D8037" s="77" t="n">
        <v>120</v>
      </c>
      <c r="E8037" s="77" t="n">
        <v>140</v>
      </c>
      <c r="F8037" s="77" t="inlineStr">
        <is>
          <t>Differs from upstream baseline</t>
        </is>
      </c>
      <c r="G8037" s="77" t="inlineStr">
        <is>
          <t>src/data/moves_info.h</t>
        </is>
      </c>
    </row>
    <row r="8038">
      <c r="A8038" s="32" t="inlineStr">
        <is>
          <t>2026-10-05</t>
        </is>
      </c>
      <c r="B8038" s="32" t="inlineStr">
        <is>
          <t>Moves</t>
        </is>
      </c>
      <c r="C8038" s="32" t="inlineStr">
        <is>
          <t>Outrage pp</t>
        </is>
      </c>
      <c r="D8038" s="32" t="n">
        <v>10</v>
      </c>
      <c r="E8038" s="32" t="n">
        <v>15</v>
      </c>
      <c r="F8038" s="32" t="inlineStr">
        <is>
          <t>Differs from upstream baseline</t>
        </is>
      </c>
      <c r="G8038" s="32" t="inlineStr">
        <is>
          <t>src/data/moves_info.h</t>
        </is>
      </c>
    </row>
    <row r="8039">
      <c r="A8039" s="77" t="inlineStr">
        <is>
          <t>2026-10-05</t>
        </is>
      </c>
      <c r="B8039" s="77" t="inlineStr">
        <is>
          <t>Moves</t>
        </is>
      </c>
      <c r="C8039" s="77" t="inlineStr">
        <is>
          <t>Overheat power</t>
        </is>
      </c>
      <c r="D8039" s="77" t="n">
        <v>130</v>
      </c>
      <c r="E8039" s="77" t="n">
        <v>120</v>
      </c>
      <c r="F8039" s="77" t="inlineStr">
        <is>
          <t>Differs from upstream baseline</t>
        </is>
      </c>
      <c r="G8039" s="77" t="inlineStr">
        <is>
          <t>src/data/moves_info.h</t>
        </is>
      </c>
    </row>
    <row r="8040">
      <c r="A8040" s="32" t="inlineStr">
        <is>
          <t>2026-10-05</t>
        </is>
      </c>
      <c r="B8040" s="32" t="inlineStr">
        <is>
          <t>Moves</t>
        </is>
      </c>
      <c r="C8040" s="32" t="inlineStr">
        <is>
          <t>Overheat accuracy</t>
        </is>
      </c>
      <c r="D8040" s="32" t="n">
        <v>90</v>
      </c>
      <c r="E8040" s="32" t="n">
        <v>100</v>
      </c>
      <c r="F8040" s="32" t="inlineStr">
        <is>
          <t>Differs from upstream baseline</t>
        </is>
      </c>
      <c r="G8040" s="32" t="inlineStr">
        <is>
          <t>src/data/moves_info.h</t>
        </is>
      </c>
    </row>
    <row r="8041">
      <c r="A8041" s="77" t="inlineStr">
        <is>
          <t>2026-10-05</t>
        </is>
      </c>
      <c r="B8041" s="77" t="inlineStr">
        <is>
          <t>Moves</t>
        </is>
      </c>
      <c r="C8041" s="77" t="inlineStr">
        <is>
          <t>Parabolic Charge power</t>
        </is>
      </c>
      <c r="D8041" s="77" t="n">
        <v>65</v>
      </c>
      <c r="E8041" s="77" t="n">
        <v>75</v>
      </c>
      <c r="F8041" s="77" t="inlineStr">
        <is>
          <t>Differs from upstream baseline</t>
        </is>
      </c>
      <c r="G8041" s="77" t="inlineStr">
        <is>
          <t>src/data/moves_info.h</t>
        </is>
      </c>
    </row>
    <row r="8042">
      <c r="A8042" s="32" t="inlineStr">
        <is>
          <t>2026-10-05</t>
        </is>
      </c>
      <c r="B8042" s="32" t="inlineStr">
        <is>
          <t>Moves</t>
        </is>
      </c>
      <c r="C8042" s="32" t="inlineStr">
        <is>
          <t>Parting Shot pp</t>
        </is>
      </c>
      <c r="D8042" s="32" t="n">
        <v>20</v>
      </c>
      <c r="E8042" s="32" t="n">
        <v>15</v>
      </c>
      <c r="F8042" s="32" t="inlineStr">
        <is>
          <t>Differs from upstream baseline</t>
        </is>
      </c>
      <c r="G8042" s="32" t="inlineStr">
        <is>
          <t>src/data/moves_info.h</t>
        </is>
      </c>
    </row>
    <row r="8043">
      <c r="A8043" s="77" t="inlineStr">
        <is>
          <t>2026-10-05</t>
        </is>
      </c>
      <c r="B8043" s="77" t="inlineStr">
        <is>
          <t>Moves</t>
        </is>
      </c>
      <c r="C8043" s="77" t="inlineStr">
        <is>
          <t>Payback power</t>
        </is>
      </c>
      <c r="D8043" s="77" t="n">
        <v>50</v>
      </c>
      <c r="E8043" s="77" t="n">
        <v>60</v>
      </c>
      <c r="F8043" s="77" t="inlineStr">
        <is>
          <t>Differs from upstream baseline</t>
        </is>
      </c>
      <c r="G8043" s="77" t="inlineStr">
        <is>
          <t>src/data/moves_info.h</t>
        </is>
      </c>
    </row>
    <row r="8044">
      <c r="A8044" s="32" t="inlineStr">
        <is>
          <t>2026-10-05</t>
        </is>
      </c>
      <c r="B8044" s="32" t="inlineStr">
        <is>
          <t>Moves</t>
        </is>
      </c>
      <c r="C8044" s="32" t="inlineStr">
        <is>
          <t>Peck power</t>
        </is>
      </c>
      <c r="D8044" s="32" t="n">
        <v>35</v>
      </c>
      <c r="E8044" s="32" t="n">
        <v>40</v>
      </c>
      <c r="F8044" s="32" t="inlineStr">
        <is>
          <t>Differs from upstream baseline</t>
        </is>
      </c>
      <c r="G8044" s="32" t="inlineStr">
        <is>
          <t>src/data/moves_info.h</t>
        </is>
      </c>
    </row>
    <row r="8045">
      <c r="A8045" s="77" t="inlineStr">
        <is>
          <t>2026-10-05</t>
        </is>
      </c>
      <c r="B8045" s="77" t="inlineStr">
        <is>
          <t>Moves</t>
        </is>
      </c>
      <c r="C8045" s="77" t="inlineStr">
        <is>
          <t>Petal Blizzard power</t>
        </is>
      </c>
      <c r="D8045" s="77" t="n">
        <v>90</v>
      </c>
      <c r="E8045" s="77" t="n">
        <v>100</v>
      </c>
      <c r="F8045" s="77" t="inlineStr">
        <is>
          <t>Differs from upstream baseline</t>
        </is>
      </c>
      <c r="G8045" s="77" t="inlineStr">
        <is>
          <t>src/data/moves_info.h</t>
        </is>
      </c>
    </row>
    <row r="8046">
      <c r="A8046" s="32" t="inlineStr">
        <is>
          <t>2026-10-05</t>
        </is>
      </c>
      <c r="B8046" s="32" t="inlineStr">
        <is>
          <t>Moves</t>
        </is>
      </c>
      <c r="C8046" s="32" t="inlineStr">
        <is>
          <t>Petal Dance power</t>
        </is>
      </c>
      <c r="D8046" s="32" t="n">
        <v>120</v>
      </c>
      <c r="E8046" s="32" t="n">
        <v>100</v>
      </c>
      <c r="F8046" s="32" t="inlineStr">
        <is>
          <t>Differs from upstream baseline</t>
        </is>
      </c>
      <c r="G8046" s="32" t="inlineStr">
        <is>
          <t>src/data/moves_info.h</t>
        </is>
      </c>
    </row>
    <row r="8047">
      <c r="A8047" s="77" t="inlineStr">
        <is>
          <t>2026-10-05</t>
        </is>
      </c>
      <c r="B8047" s="77" t="inlineStr">
        <is>
          <t>Moves</t>
        </is>
      </c>
      <c r="C8047" s="77" t="inlineStr">
        <is>
          <t>Petal Dance pp</t>
        </is>
      </c>
      <c r="D8047" s="77" t="n">
        <v>10</v>
      </c>
      <c r="E8047" s="77" t="n">
        <v>20</v>
      </c>
      <c r="F8047" s="77" t="inlineStr">
        <is>
          <t>Differs from upstream baseline</t>
        </is>
      </c>
      <c r="G8047" s="77" t="inlineStr">
        <is>
          <t>src/data/moves_info.h</t>
        </is>
      </c>
    </row>
    <row r="8048">
      <c r="A8048" s="32" t="inlineStr">
        <is>
          <t>2026-10-05</t>
        </is>
      </c>
      <c r="B8048" s="32" t="inlineStr">
        <is>
          <t>Moves</t>
        </is>
      </c>
      <c r="C8048" s="32" t="inlineStr">
        <is>
          <t>Phantom Force power</t>
        </is>
      </c>
      <c r="D8048" s="32" t="n">
        <v>90</v>
      </c>
      <c r="E8048" s="32" t="n">
        <v>100</v>
      </c>
      <c r="F8048" s="32" t="inlineStr">
        <is>
          <t>Differs from upstream baseline</t>
        </is>
      </c>
      <c r="G8048" s="32" t="inlineStr">
        <is>
          <t>src/data/moves_info.h</t>
        </is>
      </c>
    </row>
    <row r="8049">
      <c r="A8049" s="77" t="inlineStr">
        <is>
          <t>2026-10-05</t>
        </is>
      </c>
      <c r="B8049" s="77" t="inlineStr">
        <is>
          <t>Moves</t>
        </is>
      </c>
      <c r="C8049" s="77" t="inlineStr">
        <is>
          <t>Pin Missile accuracy</t>
        </is>
      </c>
      <c r="D8049" s="77" t="n">
        <v>95</v>
      </c>
      <c r="E8049" s="77" t="n">
        <v>100</v>
      </c>
      <c r="F8049" s="77" t="inlineStr">
        <is>
          <t>Differs from upstream baseline</t>
        </is>
      </c>
      <c r="G8049" s="77" t="inlineStr">
        <is>
          <t>src/data/moves_info.h</t>
        </is>
      </c>
    </row>
    <row r="8050">
      <c r="A8050" s="32" t="inlineStr">
        <is>
          <t>2026-10-05</t>
        </is>
      </c>
      <c r="B8050" s="32" t="inlineStr">
        <is>
          <t>Moves</t>
        </is>
      </c>
      <c r="C8050" s="32" t="inlineStr">
        <is>
          <t>Pin Missile pp</t>
        </is>
      </c>
      <c r="D8050" s="32" t="n">
        <v>20</v>
      </c>
      <c r="E8050" s="32" t="n">
        <v>15</v>
      </c>
      <c r="F8050" s="32" t="inlineStr">
        <is>
          <t>Differs from upstream baseline</t>
        </is>
      </c>
      <c r="G8050" s="32" t="inlineStr">
        <is>
          <t>src/data/moves_info.h</t>
        </is>
      </c>
    </row>
    <row r="8051">
      <c r="A8051" s="77" t="inlineStr">
        <is>
          <t>2026-10-05</t>
        </is>
      </c>
      <c r="B8051" s="77" t="inlineStr">
        <is>
          <t>Moves</t>
        </is>
      </c>
      <c r="C8051" s="77" t="inlineStr">
        <is>
          <t>Play Rough power</t>
        </is>
      </c>
      <c r="D8051" s="77" t="n">
        <v>90</v>
      </c>
      <c r="E8051" s="77" t="n">
        <v>95</v>
      </c>
      <c r="F8051" s="77" t="inlineStr">
        <is>
          <t>Differs from upstream baseline</t>
        </is>
      </c>
      <c r="G8051" s="77" t="inlineStr">
        <is>
          <t>src/data/moves_info.h</t>
        </is>
      </c>
    </row>
    <row r="8052">
      <c r="A8052" s="32" t="inlineStr">
        <is>
          <t>2026-10-05</t>
        </is>
      </c>
      <c r="B8052" s="32" t="inlineStr">
        <is>
          <t>Moves</t>
        </is>
      </c>
      <c r="C8052" s="32" t="inlineStr">
        <is>
          <t>Play Rough accuracy</t>
        </is>
      </c>
      <c r="D8052" s="32" t="n">
        <v>90</v>
      </c>
      <c r="E8052" s="32" t="n">
        <v>100</v>
      </c>
      <c r="F8052" s="32" t="inlineStr">
        <is>
          <t>Differs from upstream baseline</t>
        </is>
      </c>
      <c r="G8052" s="32" t="inlineStr">
        <is>
          <t>src/data/moves_info.h</t>
        </is>
      </c>
    </row>
    <row r="8053">
      <c r="A8053" s="77" t="inlineStr">
        <is>
          <t>2026-10-05</t>
        </is>
      </c>
      <c r="B8053" s="77" t="inlineStr">
        <is>
          <t>Moves</t>
        </is>
      </c>
      <c r="C8053" s="77" t="inlineStr">
        <is>
          <t>Pluck power</t>
        </is>
      </c>
      <c r="D8053" s="77" t="n">
        <v>60</v>
      </c>
      <c r="E8053" s="77" t="n">
        <v>50</v>
      </c>
      <c r="F8053" s="77" t="inlineStr">
        <is>
          <t>Differs from upstream baseline</t>
        </is>
      </c>
      <c r="G8053" s="77" t="inlineStr">
        <is>
          <t>src/data/moves_info.h</t>
        </is>
      </c>
    </row>
    <row r="8054">
      <c r="A8054" s="32" t="inlineStr">
        <is>
          <t>2026-10-05</t>
        </is>
      </c>
      <c r="B8054" s="32" t="inlineStr">
        <is>
          <t>Moves</t>
        </is>
      </c>
      <c r="C8054" s="32" t="inlineStr">
        <is>
          <t>Pluck pp</t>
        </is>
      </c>
      <c r="D8054" s="32" t="n">
        <v>20</v>
      </c>
      <c r="E8054" s="32" t="n">
        <v>5</v>
      </c>
      <c r="F8054" s="32" t="inlineStr">
        <is>
          <t>Differs from upstream baseline</t>
        </is>
      </c>
      <c r="G8054" s="32" t="inlineStr">
        <is>
          <t>src/data/moves_info.h</t>
        </is>
      </c>
    </row>
    <row r="8055">
      <c r="A8055" s="77" t="inlineStr">
        <is>
          <t>2026-10-05</t>
        </is>
      </c>
      <c r="B8055" s="77" t="inlineStr">
        <is>
          <t>Moves</t>
        </is>
      </c>
      <c r="C8055" s="77" t="inlineStr">
        <is>
          <t>Poison Fang power</t>
        </is>
      </c>
      <c r="D8055" s="77" t="n">
        <v>50</v>
      </c>
      <c r="E8055" s="77" t="n">
        <v>90</v>
      </c>
      <c r="F8055" s="77" t="inlineStr">
        <is>
          <t>Differs from upstream baseline</t>
        </is>
      </c>
      <c r="G8055" s="77" t="inlineStr">
        <is>
          <t>src/data/moves_info.h</t>
        </is>
      </c>
    </row>
    <row r="8056">
      <c r="A8056" s="32" t="inlineStr">
        <is>
          <t>2026-10-05</t>
        </is>
      </c>
      <c r="B8056" s="32" t="inlineStr">
        <is>
          <t>Moves</t>
        </is>
      </c>
      <c r="C8056" s="32" t="inlineStr">
        <is>
          <t>Poison Gas accuracy</t>
        </is>
      </c>
      <c r="D8056" s="32" t="n">
        <v>90</v>
      </c>
      <c r="E8056" s="32" t="n">
        <v>85</v>
      </c>
      <c r="F8056" s="32" t="inlineStr">
        <is>
          <t>Differs from upstream baseline</t>
        </is>
      </c>
      <c r="G8056" s="32" t="inlineStr">
        <is>
          <t>src/data/moves_info.h</t>
        </is>
      </c>
    </row>
    <row r="8057">
      <c r="A8057" s="77" t="inlineStr">
        <is>
          <t>2026-10-05</t>
        </is>
      </c>
      <c r="B8057" s="77" t="inlineStr">
        <is>
          <t>Moves</t>
        </is>
      </c>
      <c r="C8057" s="77" t="inlineStr">
        <is>
          <t>Poison Powder accuracy</t>
        </is>
      </c>
      <c r="D8057" s="77" t="n">
        <v>75</v>
      </c>
      <c r="E8057" s="77" t="n">
        <v>100</v>
      </c>
      <c r="F8057" s="77" t="inlineStr">
        <is>
          <t>Differs from upstream baseline</t>
        </is>
      </c>
      <c r="G8057" s="77" t="inlineStr">
        <is>
          <t>src/data/moves_info.h</t>
        </is>
      </c>
    </row>
    <row r="8058">
      <c r="A8058" s="32" t="inlineStr">
        <is>
          <t>2026-10-05</t>
        </is>
      </c>
      <c r="B8058" s="32" t="inlineStr">
        <is>
          <t>Moves</t>
        </is>
      </c>
      <c r="C8058" s="32" t="inlineStr">
        <is>
          <t>Poison Sting power</t>
        </is>
      </c>
      <c r="D8058" s="32" t="n">
        <v>15</v>
      </c>
      <c r="E8058" s="32" t="n">
        <v>40</v>
      </c>
      <c r="F8058" s="32" t="inlineStr">
        <is>
          <t>Differs from upstream baseline</t>
        </is>
      </c>
      <c r="G8058" s="32" t="inlineStr">
        <is>
          <t>src/data/moves_info.h</t>
        </is>
      </c>
    </row>
    <row r="8059">
      <c r="A8059" s="77" t="inlineStr">
        <is>
          <t>2026-10-05</t>
        </is>
      </c>
      <c r="B8059" s="77" t="inlineStr">
        <is>
          <t>Moves</t>
        </is>
      </c>
      <c r="C8059" s="77" t="inlineStr">
        <is>
          <t>Poison Tail power</t>
        </is>
      </c>
      <c r="D8059" s="77" t="n">
        <v>50</v>
      </c>
      <c r="E8059" s="77" t="n">
        <v>120</v>
      </c>
      <c r="F8059" s="77" t="inlineStr">
        <is>
          <t>Differs from upstream baseline</t>
        </is>
      </c>
      <c r="G8059" s="77" t="inlineStr">
        <is>
          <t>src/data/moves_info.h</t>
        </is>
      </c>
    </row>
    <row r="8060">
      <c r="A8060" s="32" t="inlineStr">
        <is>
          <t>2026-10-05</t>
        </is>
      </c>
      <c r="B8060" s="32" t="inlineStr">
        <is>
          <t>Moves</t>
        </is>
      </c>
      <c r="C8060" s="32" t="inlineStr">
        <is>
          <t>Poison Tail pp</t>
        </is>
      </c>
      <c r="D8060" s="32" t="n">
        <v>25</v>
      </c>
      <c r="E8060" s="32" t="n">
        <v>5</v>
      </c>
      <c r="F8060" s="32" t="inlineStr">
        <is>
          <t>Differs from upstream baseline</t>
        </is>
      </c>
      <c r="G8060" s="32" t="inlineStr">
        <is>
          <t>src/data/moves_info.h</t>
        </is>
      </c>
    </row>
    <row r="8061">
      <c r="A8061" s="77" t="inlineStr">
        <is>
          <t>2026-10-05</t>
        </is>
      </c>
      <c r="B8061" s="77" t="inlineStr">
        <is>
          <t>Moves</t>
        </is>
      </c>
      <c r="C8061" s="77" t="inlineStr">
        <is>
          <t>Power Gem power</t>
        </is>
      </c>
      <c r="D8061" s="77" t="n">
        <v>80</v>
      </c>
      <c r="E8061" s="77" t="n">
        <v>90</v>
      </c>
      <c r="F8061" s="77" t="inlineStr">
        <is>
          <t>Differs from upstream baseline</t>
        </is>
      </c>
      <c r="G8061" s="77" t="inlineStr">
        <is>
          <t>src/data/moves_info.h</t>
        </is>
      </c>
    </row>
    <row r="8062">
      <c r="A8062" s="32" t="inlineStr">
        <is>
          <t>2026-10-05</t>
        </is>
      </c>
      <c r="B8062" s="32" t="inlineStr">
        <is>
          <t>Moves</t>
        </is>
      </c>
      <c r="C8062" s="32" t="inlineStr">
        <is>
          <t>Power Swap pp</t>
        </is>
      </c>
      <c r="D8062" s="32" t="n">
        <v>10</v>
      </c>
      <c r="E8062" s="32" t="n">
        <v>3</v>
      </c>
      <c r="F8062" s="32" t="inlineStr">
        <is>
          <t>Differs from upstream baseline</t>
        </is>
      </c>
      <c r="G8062" s="32" t="inlineStr">
        <is>
          <t>src/data/moves_info.h</t>
        </is>
      </c>
    </row>
    <row r="8063">
      <c r="A8063" s="77" t="inlineStr">
        <is>
          <t>2026-10-05</t>
        </is>
      </c>
      <c r="B8063" s="77" t="inlineStr">
        <is>
          <t>Moves</t>
        </is>
      </c>
      <c r="C8063" s="77" t="inlineStr">
        <is>
          <t>Power-Up Punch power</t>
        </is>
      </c>
      <c r="D8063" s="77" t="n">
        <v>40</v>
      </c>
      <c r="E8063" s="77" t="n">
        <v>50</v>
      </c>
      <c r="F8063" s="77" t="inlineStr">
        <is>
          <t>Differs from upstream baseline</t>
        </is>
      </c>
      <c r="G8063" s="77" t="inlineStr">
        <is>
          <t>src/data/moves_info.h</t>
        </is>
      </c>
    </row>
    <row r="8064">
      <c r="A8064" s="32" t="inlineStr">
        <is>
          <t>2026-10-05</t>
        </is>
      </c>
      <c r="B8064" s="32" t="inlineStr">
        <is>
          <t>Moves</t>
        </is>
      </c>
      <c r="C8064" s="32" t="inlineStr">
        <is>
          <t>Power Whip accuracy</t>
        </is>
      </c>
      <c r="D8064" s="32" t="n">
        <v>85</v>
      </c>
      <c r="E8064" s="32" t="n">
        <v>90</v>
      </c>
      <c r="F8064" s="32" t="inlineStr">
        <is>
          <t>Differs from upstream baseline</t>
        </is>
      </c>
      <c r="G8064" s="32" t="inlineStr">
        <is>
          <t>src/data/moves_info.h</t>
        </is>
      </c>
    </row>
    <row r="8065">
      <c r="A8065" s="77" t="inlineStr">
        <is>
          <t>2026-10-05</t>
        </is>
      </c>
      <c r="B8065" s="77" t="inlineStr">
        <is>
          <t>Moves</t>
        </is>
      </c>
      <c r="C8065" s="77" t="inlineStr">
        <is>
          <t>Precipice Blades power</t>
        </is>
      </c>
      <c r="D8065" s="77" t="n">
        <v>120</v>
      </c>
      <c r="E8065" s="77" t="n">
        <v>130</v>
      </c>
      <c r="F8065" s="77" t="inlineStr">
        <is>
          <t>Differs from upstream baseline</t>
        </is>
      </c>
      <c r="G8065" s="77" t="inlineStr">
        <is>
          <t>src/data/moves_info.h</t>
        </is>
      </c>
    </row>
    <row r="8066">
      <c r="A8066" s="32" t="inlineStr">
        <is>
          <t>2026-10-05</t>
        </is>
      </c>
      <c r="B8066" s="32" t="inlineStr">
        <is>
          <t>Moves</t>
        </is>
      </c>
      <c r="C8066" s="32" t="inlineStr">
        <is>
          <t>Present accuracy</t>
        </is>
      </c>
      <c r="D8066" s="32" t="n">
        <v>90</v>
      </c>
      <c r="E8066" s="32" t="n">
        <v>100</v>
      </c>
      <c r="F8066" s="32" t="inlineStr">
        <is>
          <t>Differs from upstream baseline</t>
        </is>
      </c>
      <c r="G8066" s="32" t="inlineStr">
        <is>
          <t>src/data/moves_info.h</t>
        </is>
      </c>
    </row>
    <row r="8067">
      <c r="A8067" s="77" t="inlineStr">
        <is>
          <t>2026-10-05</t>
        </is>
      </c>
      <c r="B8067" s="77" t="inlineStr">
        <is>
          <t>Moves</t>
        </is>
      </c>
      <c r="C8067" s="77" t="inlineStr">
        <is>
          <t>Psycho Boost accuracy</t>
        </is>
      </c>
      <c r="D8067" s="77" t="n">
        <v>90</v>
      </c>
      <c r="E8067" s="77" t="n">
        <v>100</v>
      </c>
      <c r="F8067" s="77" t="inlineStr">
        <is>
          <t>Differs from upstream baseline</t>
        </is>
      </c>
      <c r="G8067" s="77" t="inlineStr">
        <is>
          <t>src/data/moves_info.h</t>
        </is>
      </c>
    </row>
    <row r="8068">
      <c r="A8068" s="32" t="inlineStr">
        <is>
          <t>2026-10-05</t>
        </is>
      </c>
      <c r="B8068" s="32" t="inlineStr">
        <is>
          <t>Moves</t>
        </is>
      </c>
      <c r="C8068" s="32" t="inlineStr">
        <is>
          <t>Psycho Cut power</t>
        </is>
      </c>
      <c r="D8068" s="32" t="n">
        <v>70</v>
      </c>
      <c r="E8068" s="32" t="n">
        <v>90</v>
      </c>
      <c r="F8068" s="32" t="inlineStr">
        <is>
          <t>Differs from upstream baseline</t>
        </is>
      </c>
      <c r="G8068" s="32" t="inlineStr">
        <is>
          <t>src/data/moves_info.h</t>
        </is>
      </c>
    </row>
    <row r="8069">
      <c r="A8069" s="77" t="inlineStr">
        <is>
          <t>2026-10-05</t>
        </is>
      </c>
      <c r="B8069" s="77" t="inlineStr">
        <is>
          <t>Moves</t>
        </is>
      </c>
      <c r="C8069" s="77" t="inlineStr">
        <is>
          <t>Psyshock power</t>
        </is>
      </c>
      <c r="D8069" s="77" t="n">
        <v>80</v>
      </c>
      <c r="E8069" s="77" t="n">
        <v>85</v>
      </c>
      <c r="F8069" s="77" t="inlineStr">
        <is>
          <t>Differs from upstream baseline</t>
        </is>
      </c>
      <c r="G8069" s="77" t="inlineStr">
        <is>
          <t>src/data/moves_info.h</t>
        </is>
      </c>
    </row>
    <row r="8070">
      <c r="A8070" s="32" t="inlineStr">
        <is>
          <t>2026-10-05</t>
        </is>
      </c>
      <c r="B8070" s="32" t="inlineStr">
        <is>
          <t>Moves</t>
        </is>
      </c>
      <c r="C8070" s="32" t="inlineStr">
        <is>
          <t>Punishment power</t>
        </is>
      </c>
      <c r="D8070" s="32" t="n">
        <v>60</v>
      </c>
      <c r="E8070" s="32" t="n">
        <v>1</v>
      </c>
      <c r="F8070" s="32" t="inlineStr">
        <is>
          <t>Differs from upstream baseline</t>
        </is>
      </c>
      <c r="G8070" s="32" t="inlineStr">
        <is>
          <t>src/data/moves_info.h</t>
        </is>
      </c>
    </row>
    <row r="8071">
      <c r="A8071" s="77" t="inlineStr">
        <is>
          <t>2026-10-05</t>
        </is>
      </c>
      <c r="B8071" s="77" t="inlineStr">
        <is>
          <t>Moves</t>
        </is>
      </c>
      <c r="C8071" s="77" t="inlineStr">
        <is>
          <t>Pursuit power</t>
        </is>
      </c>
      <c r="D8071" s="77" t="n">
        <v>40</v>
      </c>
      <c r="E8071" s="77" t="n">
        <v>70</v>
      </c>
      <c r="F8071" s="77" t="inlineStr">
        <is>
          <t>Differs from upstream baseline</t>
        </is>
      </c>
      <c r="G8071" s="77" t="inlineStr">
        <is>
          <t>src/data/moves_info.h</t>
        </is>
      </c>
    </row>
    <row r="8072">
      <c r="A8072" s="32" t="inlineStr">
        <is>
          <t>2026-10-05</t>
        </is>
      </c>
      <c r="B8072" s="32" t="inlineStr">
        <is>
          <t>Moves</t>
        </is>
      </c>
      <c r="C8072" s="32" t="inlineStr">
        <is>
          <t>Pursuit pp</t>
        </is>
      </c>
      <c r="D8072" s="32" t="n">
        <v>20</v>
      </c>
      <c r="E8072" s="32" t="n">
        <v>15</v>
      </c>
      <c r="F8072" s="32" t="inlineStr">
        <is>
          <t>Differs from upstream baseline</t>
        </is>
      </c>
      <c r="G8072" s="32" t="inlineStr">
        <is>
          <t>src/data/moves_info.h</t>
        </is>
      </c>
    </row>
    <row r="8073">
      <c r="A8073" s="77" t="inlineStr">
        <is>
          <t>2026-10-05</t>
        </is>
      </c>
      <c r="B8073" s="77" t="inlineStr">
        <is>
          <t>Moves</t>
        </is>
      </c>
      <c r="C8073" s="77" t="inlineStr">
        <is>
          <t>Quiver Dance pp</t>
        </is>
      </c>
      <c r="D8073" s="77" t="n">
        <v>20</v>
      </c>
      <c r="E8073" s="77" t="n">
        <v>3</v>
      </c>
      <c r="F8073" s="77" t="inlineStr">
        <is>
          <t>Differs from upstream baseline</t>
        </is>
      </c>
      <c r="G8073" s="77" t="inlineStr">
        <is>
          <t>src/data/moves_info.h</t>
        </is>
      </c>
    </row>
    <row r="8074">
      <c r="A8074" s="32" t="inlineStr">
        <is>
          <t>2026-10-05</t>
        </is>
      </c>
      <c r="B8074" s="32" t="inlineStr">
        <is>
          <t>Moves</t>
        </is>
      </c>
      <c r="C8074" s="32" t="inlineStr">
        <is>
          <t>Rage power</t>
        </is>
      </c>
      <c r="D8074" s="32" t="n">
        <v>20</v>
      </c>
      <c r="E8074" s="32" t="n">
        <v>70</v>
      </c>
      <c r="F8074" s="32" t="inlineStr">
        <is>
          <t>Differs from upstream baseline</t>
        </is>
      </c>
      <c r="G8074" s="32" t="inlineStr">
        <is>
          <t>src/data/moves_info.h</t>
        </is>
      </c>
    </row>
    <row r="8075">
      <c r="A8075" s="77" t="inlineStr">
        <is>
          <t>2026-10-05</t>
        </is>
      </c>
      <c r="B8075" s="77" t="inlineStr">
        <is>
          <t>Moves</t>
        </is>
      </c>
      <c r="C8075" s="77" t="inlineStr">
        <is>
          <t>Rage type</t>
        </is>
      </c>
      <c r="D8075" s="77" t="inlineStr">
        <is>
          <t>TYPE_NORMAL</t>
        </is>
      </c>
      <c r="E8075" s="77" t="inlineStr">
        <is>
          <t>TYPE_FIGHTING</t>
        </is>
      </c>
      <c r="F8075" s="77" t="inlineStr">
        <is>
          <t>Differs from upstream baseline</t>
        </is>
      </c>
      <c r="G8075" s="77" t="inlineStr">
        <is>
          <t>src/data/moves_info.h</t>
        </is>
      </c>
    </row>
    <row r="8076">
      <c r="A8076" s="32" t="inlineStr">
        <is>
          <t>2026-10-05</t>
        </is>
      </c>
      <c r="B8076" s="32" t="inlineStr">
        <is>
          <t>Moves</t>
        </is>
      </c>
      <c r="C8076" s="32" t="inlineStr">
        <is>
          <t>Rain Dance pp</t>
        </is>
      </c>
      <c r="D8076" s="32" t="n">
        <v>5</v>
      </c>
      <c r="E8076" s="32" t="n">
        <v>1</v>
      </c>
      <c r="F8076" s="32" t="inlineStr">
        <is>
          <t>Differs from upstream baseline</t>
        </is>
      </c>
      <c r="G8076" s="32" t="inlineStr">
        <is>
          <t>src/data/moves_info.h</t>
        </is>
      </c>
    </row>
    <row r="8077">
      <c r="A8077" s="77" t="inlineStr">
        <is>
          <t>2026-10-05</t>
        </is>
      </c>
      <c r="B8077" s="77" t="inlineStr">
        <is>
          <t>Moves</t>
        </is>
      </c>
      <c r="C8077" s="77" t="inlineStr">
        <is>
          <t>Rapid Spin power</t>
        </is>
      </c>
      <c r="D8077" s="77" t="n">
        <v>50</v>
      </c>
      <c r="E8077" s="77" t="n">
        <v>60</v>
      </c>
      <c r="F8077" s="77" t="inlineStr">
        <is>
          <t>Differs from upstream baseline</t>
        </is>
      </c>
      <c r="G8077" s="77" t="inlineStr">
        <is>
          <t>src/data/moves_info.h</t>
        </is>
      </c>
    </row>
    <row r="8078">
      <c r="A8078" s="32" t="inlineStr">
        <is>
          <t>2026-10-05</t>
        </is>
      </c>
      <c r="B8078" s="32" t="inlineStr">
        <is>
          <t>Moves</t>
        </is>
      </c>
      <c r="C8078" s="32" t="inlineStr">
        <is>
          <t>Rapid Spin pp</t>
        </is>
      </c>
      <c r="D8078" s="32" t="n">
        <v>40</v>
      </c>
      <c r="E8078" s="32" t="n">
        <v>20</v>
      </c>
      <c r="F8078" s="32" t="inlineStr">
        <is>
          <t>Differs from upstream baseline</t>
        </is>
      </c>
      <c r="G8078" s="32" t="inlineStr">
        <is>
          <t>src/data/moves_info.h</t>
        </is>
      </c>
    </row>
    <row r="8079">
      <c r="A8079" s="77" t="inlineStr">
        <is>
          <t>2026-10-05</t>
        </is>
      </c>
      <c r="B8079" s="77" t="inlineStr">
        <is>
          <t>Moves</t>
        </is>
      </c>
      <c r="C8079" s="77" t="inlineStr">
        <is>
          <t>Razor Leaf power</t>
        </is>
      </c>
      <c r="D8079" s="77" t="n">
        <v>55</v>
      </c>
      <c r="E8079" s="77" t="n">
        <v>60</v>
      </c>
      <c r="F8079" s="77" t="inlineStr">
        <is>
          <t>Differs from upstream baseline</t>
        </is>
      </c>
      <c r="G8079" s="77" t="inlineStr">
        <is>
          <t>src/data/moves_info.h</t>
        </is>
      </c>
    </row>
    <row r="8080">
      <c r="A8080" s="32" t="inlineStr">
        <is>
          <t>2026-10-05</t>
        </is>
      </c>
      <c r="B8080" s="32" t="inlineStr">
        <is>
          <t>Moves</t>
        </is>
      </c>
      <c r="C8080" s="32" t="inlineStr">
        <is>
          <t>Razor Leaf accuracy</t>
        </is>
      </c>
      <c r="D8080" s="32" t="n">
        <v>95</v>
      </c>
      <c r="E8080" s="32" t="n">
        <v>100</v>
      </c>
      <c r="F8080" s="32" t="inlineStr">
        <is>
          <t>Differs from upstream baseline</t>
        </is>
      </c>
      <c r="G8080" s="32" t="inlineStr">
        <is>
          <t>src/data/moves_info.h</t>
        </is>
      </c>
    </row>
    <row r="8081">
      <c r="A8081" s="77" t="inlineStr">
        <is>
          <t>2026-10-05</t>
        </is>
      </c>
      <c r="B8081" s="77" t="inlineStr">
        <is>
          <t>Moves</t>
        </is>
      </c>
      <c r="C8081" s="77" t="inlineStr">
        <is>
          <t>Razor Shell power</t>
        </is>
      </c>
      <c r="D8081" s="77" t="n">
        <v>75</v>
      </c>
      <c r="E8081" s="77" t="n">
        <v>85</v>
      </c>
      <c r="F8081" s="77" t="inlineStr">
        <is>
          <t>Differs from upstream baseline</t>
        </is>
      </c>
      <c r="G8081" s="77" t="inlineStr">
        <is>
          <t>src/data/moves_info.h</t>
        </is>
      </c>
    </row>
    <row r="8082">
      <c r="A8082" s="32" t="inlineStr">
        <is>
          <t>2026-10-05</t>
        </is>
      </c>
      <c r="B8082" s="32" t="inlineStr">
        <is>
          <t>Moves</t>
        </is>
      </c>
      <c r="C8082" s="32" t="inlineStr">
        <is>
          <t>Razor Shell accuracy</t>
        </is>
      </c>
      <c r="D8082" s="32" t="n">
        <v>95</v>
      </c>
      <c r="E8082" s="32" t="n">
        <v>100</v>
      </c>
      <c r="F8082" s="32" t="inlineStr">
        <is>
          <t>Differs from upstream baseline</t>
        </is>
      </c>
      <c r="G8082" s="32" t="inlineStr">
        <is>
          <t>src/data/moves_info.h</t>
        </is>
      </c>
    </row>
    <row r="8083">
      <c r="A8083" s="77" t="inlineStr">
        <is>
          <t>2026-10-05</t>
        </is>
      </c>
      <c r="B8083" s="77" t="inlineStr">
        <is>
          <t>Moves</t>
        </is>
      </c>
      <c r="C8083" s="77" t="inlineStr">
        <is>
          <t>Recover pp</t>
        </is>
      </c>
      <c r="D8083" s="77" t="n">
        <v>5</v>
      </c>
      <c r="E8083" s="77" t="n">
        <v>10</v>
      </c>
      <c r="F8083" s="77" t="inlineStr">
        <is>
          <t>Differs from upstream baseline</t>
        </is>
      </c>
      <c r="G8083" s="77" t="inlineStr">
        <is>
          <t>src/data/moves_info.h</t>
        </is>
      </c>
    </row>
    <row r="8084">
      <c r="A8084" s="32" t="inlineStr">
        <is>
          <t>2026-10-05</t>
        </is>
      </c>
      <c r="B8084" s="32" t="inlineStr">
        <is>
          <t>Moves</t>
        </is>
      </c>
      <c r="C8084" s="32" t="inlineStr">
        <is>
          <t>Recycle accuracy</t>
        </is>
      </c>
      <c r="D8084" s="32" t="n">
        <v>100</v>
      </c>
      <c r="E8084" s="32" t="n">
        <v>0</v>
      </c>
      <c r="F8084" s="32" t="inlineStr">
        <is>
          <t>Differs from upstream baseline</t>
        </is>
      </c>
      <c r="G8084" s="32" t="inlineStr">
        <is>
          <t>src/data/moves_info.h</t>
        </is>
      </c>
    </row>
    <row r="8085">
      <c r="A8085" s="77" t="inlineStr">
        <is>
          <t>2026-10-05</t>
        </is>
      </c>
      <c r="B8085" s="77" t="inlineStr">
        <is>
          <t>Moves</t>
        </is>
      </c>
      <c r="C8085" s="77" t="inlineStr">
        <is>
          <t>Recycle pp</t>
        </is>
      </c>
      <c r="D8085" s="77" t="n">
        <v>10</v>
      </c>
      <c r="E8085" s="77" t="n">
        <v>15</v>
      </c>
      <c r="F8085" s="77" t="inlineStr">
        <is>
          <t>Differs from upstream baseline</t>
        </is>
      </c>
      <c r="G8085" s="77" t="inlineStr">
        <is>
          <t>src/data/moves_info.h</t>
        </is>
      </c>
    </row>
    <row r="8086">
      <c r="A8086" s="32" t="inlineStr">
        <is>
          <t>2026-10-05</t>
        </is>
      </c>
      <c r="B8086" s="32" t="inlineStr">
        <is>
          <t>Moves</t>
        </is>
      </c>
      <c r="C8086" s="32" t="inlineStr">
        <is>
          <t>Reflect pp</t>
        </is>
      </c>
      <c r="D8086" s="32" t="n">
        <v>20</v>
      </c>
      <c r="E8086" s="32" t="n">
        <v>2</v>
      </c>
      <c r="F8086" s="32" t="inlineStr">
        <is>
          <t>Differs from upstream baseline</t>
        </is>
      </c>
      <c r="G8086" s="32" t="inlineStr">
        <is>
          <t>src/data/moves_info.h</t>
        </is>
      </c>
    </row>
    <row r="8087">
      <c r="A8087" s="77" t="inlineStr">
        <is>
          <t>2026-10-05</t>
        </is>
      </c>
      <c r="B8087" s="77" t="inlineStr">
        <is>
          <t>Moves</t>
        </is>
      </c>
      <c r="C8087" s="77" t="inlineStr">
        <is>
          <t>Refresh accuracy</t>
        </is>
      </c>
      <c r="D8087" s="77" t="n">
        <v>100</v>
      </c>
      <c r="E8087" s="77" t="n">
        <v>0</v>
      </c>
      <c r="F8087" s="77" t="inlineStr">
        <is>
          <t>Differs from upstream baseline</t>
        </is>
      </c>
      <c r="G8087" s="77" t="inlineStr">
        <is>
          <t>src/data/moves_info.h</t>
        </is>
      </c>
    </row>
    <row r="8088">
      <c r="A8088" s="32" t="inlineStr">
        <is>
          <t>2026-10-05</t>
        </is>
      </c>
      <c r="B8088" s="32" t="inlineStr">
        <is>
          <t>Moves</t>
        </is>
      </c>
      <c r="C8088" s="32" t="inlineStr">
        <is>
          <t>Refresh pp</t>
        </is>
      </c>
      <c r="D8088" s="32" t="n">
        <v>20</v>
      </c>
      <c r="E8088" s="32" t="n">
        <v>10</v>
      </c>
      <c r="F8088" s="32" t="inlineStr">
        <is>
          <t>Differs from upstream baseline</t>
        </is>
      </c>
      <c r="G8088" s="32" t="inlineStr">
        <is>
          <t>src/data/moves_info.h</t>
        </is>
      </c>
    </row>
    <row r="8089">
      <c r="A8089" s="77" t="inlineStr">
        <is>
          <t>2026-10-05</t>
        </is>
      </c>
      <c r="B8089" s="77" t="inlineStr">
        <is>
          <t>Moves</t>
        </is>
      </c>
      <c r="C8089" s="77" t="inlineStr">
        <is>
          <t>Relic Song power</t>
        </is>
      </c>
      <c r="D8089" s="77" t="n">
        <v>75</v>
      </c>
      <c r="E8089" s="77" t="n">
        <v>85</v>
      </c>
      <c r="F8089" s="77" t="inlineStr">
        <is>
          <t>Differs from upstream baseline</t>
        </is>
      </c>
      <c r="G8089" s="77" t="inlineStr">
        <is>
          <t>src/data/moves_info.h</t>
        </is>
      </c>
    </row>
    <row r="8090">
      <c r="A8090" s="32" t="inlineStr">
        <is>
          <t>2026-10-05</t>
        </is>
      </c>
      <c r="B8090" s="32" t="inlineStr">
        <is>
          <t>Moves</t>
        </is>
      </c>
      <c r="C8090" s="32" t="inlineStr">
        <is>
          <t>Rest pp</t>
        </is>
      </c>
      <c r="D8090" s="32" t="n">
        <v>5</v>
      </c>
      <c r="E8090" s="32" t="n">
        <v>3</v>
      </c>
      <c r="F8090" s="32" t="inlineStr">
        <is>
          <t>Differs from upstream baseline</t>
        </is>
      </c>
      <c r="G8090" s="32" t="inlineStr">
        <is>
          <t>src/data/moves_info.h</t>
        </is>
      </c>
    </row>
    <row r="8091">
      <c r="A8091" s="77" t="inlineStr">
        <is>
          <t>2026-10-05</t>
        </is>
      </c>
      <c r="B8091" s="77" t="inlineStr">
        <is>
          <t>Moves</t>
        </is>
      </c>
      <c r="C8091" s="77" t="inlineStr">
        <is>
          <t>Retaliate power</t>
        </is>
      </c>
      <c r="D8091" s="77" t="n">
        <v>70</v>
      </c>
      <c r="E8091" s="77" t="n">
        <v>80</v>
      </c>
      <c r="F8091" s="77" t="inlineStr">
        <is>
          <t>Differs from upstream baseline</t>
        </is>
      </c>
      <c r="G8091" s="77" t="inlineStr">
        <is>
          <t>src/data/moves_info.h</t>
        </is>
      </c>
    </row>
    <row r="8092">
      <c r="A8092" s="32" t="inlineStr">
        <is>
          <t>2026-10-05</t>
        </is>
      </c>
      <c r="B8092" s="32" t="inlineStr">
        <is>
          <t>Moves</t>
        </is>
      </c>
      <c r="C8092" s="32" t="inlineStr">
        <is>
          <t>Retaliate pp</t>
        </is>
      </c>
      <c r="D8092" s="32" t="n">
        <v>5</v>
      </c>
      <c r="E8092" s="32" t="n">
        <v>10</v>
      </c>
      <c r="F8092" s="32" t="inlineStr">
        <is>
          <t>Differs from upstream baseline</t>
        </is>
      </c>
      <c r="G8092" s="32" t="inlineStr">
        <is>
          <t>src/data/moves_info.h</t>
        </is>
      </c>
    </row>
    <row r="8093">
      <c r="A8093" s="77" t="inlineStr">
        <is>
          <t>2026-10-05</t>
        </is>
      </c>
      <c r="B8093" s="77" t="inlineStr">
        <is>
          <t>Moves</t>
        </is>
      </c>
      <c r="C8093" s="77" t="inlineStr">
        <is>
          <t>Return power</t>
        </is>
      </c>
      <c r="D8093" s="77" t="n">
        <v>1</v>
      </c>
      <c r="E8093" s="77" t="n">
        <v>121</v>
      </c>
      <c r="F8093" s="77" t="inlineStr">
        <is>
          <t>Differs from upstream baseline</t>
        </is>
      </c>
      <c r="G8093" s="77" t="inlineStr">
        <is>
          <t>src/data/moves_info.h</t>
        </is>
      </c>
    </row>
    <row r="8094">
      <c r="A8094" s="32" t="inlineStr">
        <is>
          <t>2026-10-05</t>
        </is>
      </c>
      <c r="B8094" s="32" t="inlineStr">
        <is>
          <t>Moves</t>
        </is>
      </c>
      <c r="C8094" s="32" t="inlineStr">
        <is>
          <t>Roar accuracy</t>
        </is>
      </c>
      <c r="D8094" s="32" t="n">
        <v>0</v>
      </c>
      <c r="E8094" s="32" t="n">
        <v>100</v>
      </c>
      <c r="F8094" s="32" t="inlineStr">
        <is>
          <t>Differs from upstream baseline</t>
        </is>
      </c>
      <c r="G8094" s="32" t="inlineStr">
        <is>
          <t>src/data/moves_info.h</t>
        </is>
      </c>
    </row>
    <row r="8095">
      <c r="A8095" s="77" t="inlineStr">
        <is>
          <t>2026-10-05</t>
        </is>
      </c>
      <c r="B8095" s="77" t="inlineStr">
        <is>
          <t>Moves</t>
        </is>
      </c>
      <c r="C8095" s="77" t="inlineStr">
        <is>
          <t>Roar of Time accuracy</t>
        </is>
      </c>
      <c r="D8095" s="77" t="n">
        <v>90</v>
      </c>
      <c r="E8095" s="77" t="n">
        <v>100</v>
      </c>
      <c r="F8095" s="77" t="inlineStr">
        <is>
          <t>Differs from upstream baseline</t>
        </is>
      </c>
      <c r="G8095" s="77" t="inlineStr">
        <is>
          <t>src/data/moves_info.h</t>
        </is>
      </c>
    </row>
    <row r="8096">
      <c r="A8096" s="32" t="inlineStr">
        <is>
          <t>2026-10-05</t>
        </is>
      </c>
      <c r="B8096" s="32" t="inlineStr">
        <is>
          <t>Moves</t>
        </is>
      </c>
      <c r="C8096" s="32" t="inlineStr">
        <is>
          <t>Rock Blast accuracy</t>
        </is>
      </c>
      <c r="D8096" s="32" t="n">
        <v>90</v>
      </c>
      <c r="E8096" s="32" t="n">
        <v>100</v>
      </c>
      <c r="F8096" s="32" t="inlineStr">
        <is>
          <t>Differs from upstream baseline</t>
        </is>
      </c>
      <c r="G8096" s="32" t="inlineStr">
        <is>
          <t>src/data/moves_info.h</t>
        </is>
      </c>
    </row>
    <row r="8097">
      <c r="A8097" s="77" t="inlineStr">
        <is>
          <t>2026-10-05</t>
        </is>
      </c>
      <c r="B8097" s="77" t="inlineStr">
        <is>
          <t>Moves</t>
        </is>
      </c>
      <c r="C8097" s="77" t="inlineStr">
        <is>
          <t>Rock Blast pp</t>
        </is>
      </c>
      <c r="D8097" s="77" t="n">
        <v>10</v>
      </c>
      <c r="E8097" s="77" t="n">
        <v>8</v>
      </c>
      <c r="F8097" s="77" t="inlineStr">
        <is>
          <t>Differs from upstream baseline</t>
        </is>
      </c>
      <c r="G8097" s="77" t="inlineStr">
        <is>
          <t>src/data/moves_info.h</t>
        </is>
      </c>
    </row>
    <row r="8098">
      <c r="A8098" s="32" t="inlineStr">
        <is>
          <t>2026-10-05</t>
        </is>
      </c>
      <c r="B8098" s="32" t="inlineStr">
        <is>
          <t>Moves</t>
        </is>
      </c>
      <c r="C8098" s="32" t="inlineStr">
        <is>
          <t>Rock Climb accuracy</t>
        </is>
      </c>
      <c r="D8098" s="32" t="n">
        <v>85</v>
      </c>
      <c r="E8098" s="32" t="n">
        <v>100</v>
      </c>
      <c r="F8098" s="32" t="inlineStr">
        <is>
          <t>Differs from upstream baseline</t>
        </is>
      </c>
      <c r="G8098" s="32" t="inlineStr">
        <is>
          <t>src/data/moves_info.h</t>
        </is>
      </c>
    </row>
    <row r="8099">
      <c r="A8099" s="77" t="inlineStr">
        <is>
          <t>2026-10-05</t>
        </is>
      </c>
      <c r="B8099" s="77" t="inlineStr">
        <is>
          <t>Moves</t>
        </is>
      </c>
      <c r="C8099" s="77" t="inlineStr">
        <is>
          <t>Rock Climb type</t>
        </is>
      </c>
      <c r="D8099" s="77" t="inlineStr">
        <is>
          <t>TYPE_NORMAL</t>
        </is>
      </c>
      <c r="E8099" s="77" t="inlineStr">
        <is>
          <t>TYPE_ROCK</t>
        </is>
      </c>
      <c r="F8099" s="77" t="inlineStr">
        <is>
          <t>Differs from upstream baseline</t>
        </is>
      </c>
      <c r="G8099" s="77" t="inlineStr">
        <is>
          <t>src/data/moves_info.h</t>
        </is>
      </c>
    </row>
    <row r="8100">
      <c r="A8100" s="32" t="inlineStr">
        <is>
          <t>2026-10-05</t>
        </is>
      </c>
      <c r="B8100" s="32" t="inlineStr">
        <is>
          <t>Moves</t>
        </is>
      </c>
      <c r="C8100" s="32" t="inlineStr">
        <is>
          <t>Rock Polish pp</t>
        </is>
      </c>
      <c r="D8100" s="32" t="n">
        <v>20</v>
      </c>
      <c r="E8100" s="32" t="n">
        <v>1</v>
      </c>
      <c r="F8100" s="32" t="inlineStr">
        <is>
          <t>Differs from upstream baseline</t>
        </is>
      </c>
      <c r="G8100" s="32" t="inlineStr">
        <is>
          <t>src/data/moves_info.h</t>
        </is>
      </c>
    </row>
    <row r="8101">
      <c r="A8101" s="77" t="inlineStr">
        <is>
          <t>2026-10-05</t>
        </is>
      </c>
      <c r="B8101" s="77" t="inlineStr">
        <is>
          <t>Moves</t>
        </is>
      </c>
      <c r="C8101" s="77" t="inlineStr">
        <is>
          <t>Rock Slide accuracy</t>
        </is>
      </c>
      <c r="D8101" s="77" t="n">
        <v>90</v>
      </c>
      <c r="E8101" s="77" t="n">
        <v>100</v>
      </c>
      <c r="F8101" s="77" t="inlineStr">
        <is>
          <t>Differs from upstream baseline</t>
        </is>
      </c>
      <c r="G8101" s="77" t="inlineStr">
        <is>
          <t>src/data/moves_info.h</t>
        </is>
      </c>
    </row>
    <row r="8102">
      <c r="A8102" s="32" t="inlineStr">
        <is>
          <t>2026-10-05</t>
        </is>
      </c>
      <c r="B8102" s="32" t="inlineStr">
        <is>
          <t>Moves</t>
        </is>
      </c>
      <c r="C8102" s="32" t="inlineStr">
        <is>
          <t>Rock Smash power</t>
        </is>
      </c>
      <c r="D8102" s="32" t="n">
        <v>40</v>
      </c>
      <c r="E8102" s="32" t="n">
        <v>60</v>
      </c>
      <c r="F8102" s="32" t="inlineStr">
        <is>
          <t>Differs from upstream baseline</t>
        </is>
      </c>
      <c r="G8102" s="32" t="inlineStr">
        <is>
          <t>src/data/moves_info.h</t>
        </is>
      </c>
    </row>
    <row r="8103">
      <c r="A8103" s="77" t="inlineStr">
        <is>
          <t>2026-10-05</t>
        </is>
      </c>
      <c r="B8103" s="77" t="inlineStr">
        <is>
          <t>Moves</t>
        </is>
      </c>
      <c r="C8103" s="77" t="inlineStr">
        <is>
          <t>Rock Throw accuracy</t>
        </is>
      </c>
      <c r="D8103" s="77" t="n">
        <v>90</v>
      </c>
      <c r="E8103" s="77" t="n">
        <v>100</v>
      </c>
      <c r="F8103" s="77" t="inlineStr">
        <is>
          <t>Differs from upstream baseline</t>
        </is>
      </c>
      <c r="G8103" s="77" t="inlineStr">
        <is>
          <t>src/data/moves_info.h</t>
        </is>
      </c>
    </row>
    <row r="8104">
      <c r="A8104" s="32" t="inlineStr">
        <is>
          <t>2026-10-05</t>
        </is>
      </c>
      <c r="B8104" s="32" t="inlineStr">
        <is>
          <t>Moves</t>
        </is>
      </c>
      <c r="C8104" s="32" t="inlineStr">
        <is>
          <t>Rock Tomb power</t>
        </is>
      </c>
      <c r="D8104" s="32" t="n">
        <v>60</v>
      </c>
      <c r="E8104" s="32" t="n">
        <v>70</v>
      </c>
      <c r="F8104" s="32" t="inlineStr">
        <is>
          <t>Differs from upstream baseline</t>
        </is>
      </c>
      <c r="G8104" s="32" t="inlineStr">
        <is>
          <t>src/data/moves_info.h</t>
        </is>
      </c>
    </row>
    <row r="8105">
      <c r="A8105" s="77" t="inlineStr">
        <is>
          <t>2026-10-05</t>
        </is>
      </c>
      <c r="B8105" s="77" t="inlineStr">
        <is>
          <t>Moves</t>
        </is>
      </c>
      <c r="C8105" s="77" t="inlineStr">
        <is>
          <t>Rock Tomb accuracy</t>
        </is>
      </c>
      <c r="D8105" s="77" t="n">
        <v>95</v>
      </c>
      <c r="E8105" s="77" t="n">
        <v>100</v>
      </c>
      <c r="F8105" s="77" t="inlineStr">
        <is>
          <t>Differs from upstream baseline</t>
        </is>
      </c>
      <c r="G8105" s="77" t="inlineStr">
        <is>
          <t>src/data/moves_info.h</t>
        </is>
      </c>
    </row>
    <row r="8106">
      <c r="A8106" s="32" t="inlineStr">
        <is>
          <t>2026-10-05</t>
        </is>
      </c>
      <c r="B8106" s="32" t="inlineStr">
        <is>
          <t>Moves</t>
        </is>
      </c>
      <c r="C8106" s="32" t="inlineStr">
        <is>
          <t>Rock Tomb pp</t>
        </is>
      </c>
      <c r="D8106" s="32" t="n">
        <v>15</v>
      </c>
      <c r="E8106" s="32" t="n">
        <v>10</v>
      </c>
      <c r="F8106" s="32" t="inlineStr">
        <is>
          <t>Differs from upstream baseline</t>
        </is>
      </c>
      <c r="G8106" s="32" t="inlineStr">
        <is>
          <t>src/data/moves_info.h</t>
        </is>
      </c>
    </row>
    <row r="8107">
      <c r="A8107" s="77" t="inlineStr">
        <is>
          <t>2026-10-05</t>
        </is>
      </c>
      <c r="B8107" s="77" t="inlineStr">
        <is>
          <t>Moves</t>
        </is>
      </c>
      <c r="C8107" s="77" t="inlineStr">
        <is>
          <t>Rock Wrecker power</t>
        </is>
      </c>
      <c r="D8107" s="77" t="n">
        <v>150</v>
      </c>
      <c r="E8107" s="77" t="n">
        <v>40</v>
      </c>
      <c r="F8107" s="77" t="inlineStr">
        <is>
          <t>Differs from upstream baseline</t>
        </is>
      </c>
      <c r="G8107" s="77" t="inlineStr">
        <is>
          <t>src/data/moves_info.h</t>
        </is>
      </c>
    </row>
    <row r="8108">
      <c r="A8108" s="32" t="inlineStr">
        <is>
          <t>2026-10-05</t>
        </is>
      </c>
      <c r="B8108" s="32" t="inlineStr">
        <is>
          <t>Moves</t>
        </is>
      </c>
      <c r="C8108" s="32" t="inlineStr">
        <is>
          <t>Rock Wrecker accuracy</t>
        </is>
      </c>
      <c r="D8108" s="32" t="n">
        <v>90</v>
      </c>
      <c r="E8108" s="32" t="n">
        <v>100</v>
      </c>
      <c r="F8108" s="32" t="inlineStr">
        <is>
          <t>Differs from upstream baseline</t>
        </is>
      </c>
      <c r="G8108" s="32" t="inlineStr">
        <is>
          <t>src/data/moves_info.h</t>
        </is>
      </c>
    </row>
    <row r="8109">
      <c r="A8109" s="77" t="inlineStr">
        <is>
          <t>2026-10-05</t>
        </is>
      </c>
      <c r="B8109" s="77" t="inlineStr">
        <is>
          <t>Moves</t>
        </is>
      </c>
      <c r="C8109" s="77" t="inlineStr">
        <is>
          <t>Rock Wrecker pp</t>
        </is>
      </c>
      <c r="D8109" s="77" t="n">
        <v>5</v>
      </c>
      <c r="E8109" s="77" t="n">
        <v>8</v>
      </c>
      <c r="F8109" s="77" t="inlineStr">
        <is>
          <t>Differs from upstream baseline</t>
        </is>
      </c>
      <c r="G8109" s="77" t="inlineStr">
        <is>
          <t>src/data/moves_info.h</t>
        </is>
      </c>
    </row>
    <row r="8110">
      <c r="A8110" s="32" t="inlineStr">
        <is>
          <t>2026-10-05</t>
        </is>
      </c>
      <c r="B8110" s="32" t="inlineStr">
        <is>
          <t>Moves</t>
        </is>
      </c>
      <c r="C8110" s="32" t="inlineStr">
        <is>
          <t>Rolling Kick accuracy</t>
        </is>
      </c>
      <c r="D8110" s="32" t="n">
        <v>85</v>
      </c>
      <c r="E8110" s="32" t="n">
        <v>100</v>
      </c>
      <c r="F8110" s="32" t="inlineStr">
        <is>
          <t>Differs from upstream baseline</t>
        </is>
      </c>
      <c r="G8110" s="32" t="inlineStr">
        <is>
          <t>src/data/moves_info.h</t>
        </is>
      </c>
    </row>
    <row r="8111">
      <c r="A8111" s="77" t="inlineStr">
        <is>
          <t>2026-10-05</t>
        </is>
      </c>
      <c r="B8111" s="77" t="inlineStr">
        <is>
          <t>Moves</t>
        </is>
      </c>
      <c r="C8111" s="77" t="inlineStr">
        <is>
          <t>Rollout power</t>
        </is>
      </c>
      <c r="D8111" s="77" t="n">
        <v>30</v>
      </c>
      <c r="E8111" s="77" t="n">
        <v>40</v>
      </c>
      <c r="F8111" s="77" t="inlineStr">
        <is>
          <t>Differs from upstream baseline</t>
        </is>
      </c>
      <c r="G8111" s="77" t="inlineStr">
        <is>
          <t>src/data/moves_info.h</t>
        </is>
      </c>
    </row>
    <row r="8112">
      <c r="A8112" s="32" t="inlineStr">
        <is>
          <t>2026-10-05</t>
        </is>
      </c>
      <c r="B8112" s="32" t="inlineStr">
        <is>
          <t>Moves</t>
        </is>
      </c>
      <c r="C8112" s="32" t="inlineStr">
        <is>
          <t>Rollout accuracy</t>
        </is>
      </c>
      <c r="D8112" s="32" t="n">
        <v>90</v>
      </c>
      <c r="E8112" s="32" t="n">
        <v>100</v>
      </c>
      <c r="F8112" s="32" t="inlineStr">
        <is>
          <t>Differs from upstream baseline</t>
        </is>
      </c>
      <c r="G8112" s="32" t="inlineStr">
        <is>
          <t>src/data/moves_info.h</t>
        </is>
      </c>
    </row>
    <row r="8113">
      <c r="A8113" s="77" t="inlineStr">
        <is>
          <t>2026-10-05</t>
        </is>
      </c>
      <c r="B8113" s="77" t="inlineStr">
        <is>
          <t>Moves</t>
        </is>
      </c>
      <c r="C8113" s="77" t="inlineStr">
        <is>
          <t>Rollout pp</t>
        </is>
      </c>
      <c r="D8113" s="77" t="n">
        <v>20</v>
      </c>
      <c r="E8113" s="77" t="n">
        <v>5</v>
      </c>
      <c r="F8113" s="77" t="inlineStr">
        <is>
          <t>Differs from upstream baseline</t>
        </is>
      </c>
      <c r="G8113" s="77" t="inlineStr">
        <is>
          <t>src/data/moves_info.h</t>
        </is>
      </c>
    </row>
    <row r="8114">
      <c r="A8114" s="32" t="inlineStr">
        <is>
          <t>2026-10-05</t>
        </is>
      </c>
      <c r="B8114" s="32" t="inlineStr">
        <is>
          <t>Moves</t>
        </is>
      </c>
      <c r="C8114" s="32" t="inlineStr">
        <is>
          <t>Roost pp</t>
        </is>
      </c>
      <c r="D8114" s="32" t="n">
        <v>5</v>
      </c>
      <c r="E8114" s="32" t="n">
        <v>8</v>
      </c>
      <c r="F8114" s="32" t="inlineStr">
        <is>
          <t>Differs from upstream baseline</t>
        </is>
      </c>
      <c r="G8114" s="32" t="inlineStr">
        <is>
          <t>src/data/moves_info.h</t>
        </is>
      </c>
    </row>
    <row r="8115">
      <c r="A8115" s="77" t="inlineStr">
        <is>
          <t>2026-10-05</t>
        </is>
      </c>
      <c r="B8115" s="77" t="inlineStr">
        <is>
          <t>Moves</t>
        </is>
      </c>
      <c r="C8115" s="77" t="inlineStr">
        <is>
          <t>Round power</t>
        </is>
      </c>
      <c r="D8115" s="77" t="n">
        <v>60</v>
      </c>
      <c r="E8115" s="77" t="n">
        <v>70</v>
      </c>
      <c r="F8115" s="77" t="inlineStr">
        <is>
          <t>Differs from upstream baseline</t>
        </is>
      </c>
      <c r="G8115" s="77" t="inlineStr">
        <is>
          <t>src/data/moves_info.h</t>
        </is>
      </c>
    </row>
    <row r="8116">
      <c r="A8116" s="32" t="inlineStr">
        <is>
          <t>2026-10-05</t>
        </is>
      </c>
      <c r="B8116" s="32" t="inlineStr">
        <is>
          <t>Moves</t>
        </is>
      </c>
      <c r="C8116" s="32" t="inlineStr">
        <is>
          <t>Sacred Fire power</t>
        </is>
      </c>
      <c r="D8116" s="32" t="n">
        <v>100</v>
      </c>
      <c r="E8116" s="32" t="n">
        <v>120</v>
      </c>
      <c r="F8116" s="32" t="inlineStr">
        <is>
          <t>Differs from upstream baseline</t>
        </is>
      </c>
      <c r="G8116" s="32" t="inlineStr">
        <is>
          <t>src/data/moves_info.h</t>
        </is>
      </c>
    </row>
    <row r="8117">
      <c r="A8117" s="77" t="inlineStr">
        <is>
          <t>2026-10-05</t>
        </is>
      </c>
      <c r="B8117" s="77" t="inlineStr">
        <is>
          <t>Moves</t>
        </is>
      </c>
      <c r="C8117" s="77" t="inlineStr">
        <is>
          <t>Sacred Fire accuracy</t>
        </is>
      </c>
      <c r="D8117" s="77" t="n">
        <v>95</v>
      </c>
      <c r="E8117" s="77" t="n">
        <v>100</v>
      </c>
      <c r="F8117" s="77" t="inlineStr">
        <is>
          <t>Differs from upstream baseline</t>
        </is>
      </c>
      <c r="G8117" s="77" t="inlineStr">
        <is>
          <t>src/data/moves_info.h</t>
        </is>
      </c>
    </row>
    <row r="8118">
      <c r="A8118" s="32" t="inlineStr">
        <is>
          <t>2026-10-05</t>
        </is>
      </c>
      <c r="B8118" s="32" t="inlineStr">
        <is>
          <t>Moves</t>
        </is>
      </c>
      <c r="C8118" s="32" t="inlineStr">
        <is>
          <t>Sacred Sword power</t>
        </is>
      </c>
      <c r="D8118" s="32" t="n">
        <v>90</v>
      </c>
      <c r="E8118" s="32" t="n">
        <v>95</v>
      </c>
      <c r="F8118" s="32" t="inlineStr">
        <is>
          <t>Differs from upstream baseline</t>
        </is>
      </c>
      <c r="G8118" s="32" t="inlineStr">
        <is>
          <t>src/data/moves_info.h</t>
        </is>
      </c>
    </row>
    <row r="8119">
      <c r="A8119" s="77" t="inlineStr">
        <is>
          <t>2026-10-05</t>
        </is>
      </c>
      <c r="B8119" s="77" t="inlineStr">
        <is>
          <t>Moves</t>
        </is>
      </c>
      <c r="C8119" s="77" t="inlineStr">
        <is>
          <t>Safeguard pp</t>
        </is>
      </c>
      <c r="D8119" s="77" t="n">
        <v>25</v>
      </c>
      <c r="E8119" s="77" t="n">
        <v>5</v>
      </c>
      <c r="F8119" s="77" t="inlineStr">
        <is>
          <t>Differs from upstream baseline</t>
        </is>
      </c>
      <c r="G8119" s="77" t="inlineStr">
        <is>
          <t>src/data/moves_info.h</t>
        </is>
      </c>
    </row>
    <row r="8120">
      <c r="A8120" s="32" t="inlineStr">
        <is>
          <t>2026-10-05</t>
        </is>
      </c>
      <c r="B8120" s="32" t="inlineStr">
        <is>
          <t>Moves</t>
        </is>
      </c>
      <c r="C8120" s="32" t="inlineStr">
        <is>
          <t>Sandstorm pp</t>
        </is>
      </c>
      <c r="D8120" s="32" t="n">
        <v>10</v>
      </c>
      <c r="E8120" s="32" t="n">
        <v>1</v>
      </c>
      <c r="F8120" s="32" t="inlineStr">
        <is>
          <t>Differs from upstream baseline</t>
        </is>
      </c>
      <c r="G8120" s="32" t="inlineStr">
        <is>
          <t>src/data/moves_info.h</t>
        </is>
      </c>
    </row>
    <row r="8121">
      <c r="A8121" s="77" t="inlineStr">
        <is>
          <t>2026-10-05</t>
        </is>
      </c>
      <c r="B8121" s="77" t="inlineStr">
        <is>
          <t>Moves</t>
        </is>
      </c>
      <c r="C8121" s="77" t="inlineStr">
        <is>
          <t>Sand Attack pp</t>
        </is>
      </c>
      <c r="D8121" s="77" t="n">
        <v>15</v>
      </c>
      <c r="E8121" s="77" t="n">
        <v>5</v>
      </c>
      <c r="F8121" s="77" t="inlineStr">
        <is>
          <t>Differs from upstream baseline</t>
        </is>
      </c>
      <c r="G8121" s="77" t="inlineStr">
        <is>
          <t>src/data/moves_info.h</t>
        </is>
      </c>
    </row>
    <row r="8122">
      <c r="A8122" s="32" t="inlineStr">
        <is>
          <t>2026-10-05</t>
        </is>
      </c>
      <c r="B8122" s="32" t="inlineStr">
        <is>
          <t>Moves</t>
        </is>
      </c>
      <c r="C8122" s="32" t="inlineStr">
        <is>
          <t>Sand Tomb power</t>
        </is>
      </c>
      <c r="D8122" s="32" t="n">
        <v>35</v>
      </c>
      <c r="E8122" s="32" t="n">
        <v>90</v>
      </c>
      <c r="F8122" s="32" t="inlineStr">
        <is>
          <t>Differs from upstream baseline</t>
        </is>
      </c>
      <c r="G8122" s="32" t="inlineStr">
        <is>
          <t>src/data/moves_info.h</t>
        </is>
      </c>
    </row>
    <row r="8123">
      <c r="A8123" s="77" t="inlineStr">
        <is>
          <t>2026-10-05</t>
        </is>
      </c>
      <c r="B8123" s="77" t="inlineStr">
        <is>
          <t>Moves</t>
        </is>
      </c>
      <c r="C8123" s="77" t="inlineStr">
        <is>
          <t>Sand Tomb accuracy</t>
        </is>
      </c>
      <c r="D8123" s="77" t="n">
        <v>85</v>
      </c>
      <c r="E8123" s="77" t="n">
        <v>100</v>
      </c>
      <c r="F8123" s="77" t="inlineStr">
        <is>
          <t>Differs from upstream baseline</t>
        </is>
      </c>
      <c r="G8123" s="77" t="inlineStr">
        <is>
          <t>src/data/moves_info.h</t>
        </is>
      </c>
    </row>
    <row r="8124">
      <c r="A8124" s="32" t="inlineStr">
        <is>
          <t>2026-10-05</t>
        </is>
      </c>
      <c r="B8124" s="32" t="inlineStr">
        <is>
          <t>Moves</t>
        </is>
      </c>
      <c r="C8124" s="32" t="inlineStr">
        <is>
          <t>Screech accuracy</t>
        </is>
      </c>
      <c r="D8124" s="32" t="n">
        <v>85</v>
      </c>
      <c r="E8124" s="32" t="n">
        <v>100</v>
      </c>
      <c r="F8124" s="32" t="inlineStr">
        <is>
          <t>Differs from upstream baseline</t>
        </is>
      </c>
      <c r="G8124" s="32" t="inlineStr">
        <is>
          <t>src/data/moves_info.h</t>
        </is>
      </c>
    </row>
    <row r="8125">
      <c r="A8125" s="77" t="inlineStr">
        <is>
          <t>2026-10-05</t>
        </is>
      </c>
      <c r="B8125" s="77" t="inlineStr">
        <is>
          <t>Moves</t>
        </is>
      </c>
      <c r="C8125" s="77" t="inlineStr">
        <is>
          <t>Screech pp</t>
        </is>
      </c>
      <c r="D8125" s="77" t="n">
        <v>40</v>
      </c>
      <c r="E8125" s="77" t="n">
        <v>5</v>
      </c>
      <c r="F8125" s="77" t="inlineStr">
        <is>
          <t>Differs from upstream baseline</t>
        </is>
      </c>
      <c r="G8125" s="77" t="inlineStr">
        <is>
          <t>src/data/moves_info.h</t>
        </is>
      </c>
    </row>
    <row r="8126">
      <c r="A8126" s="32" t="inlineStr">
        <is>
          <t>2026-10-05</t>
        </is>
      </c>
      <c r="B8126" s="32" t="inlineStr">
        <is>
          <t>Moves</t>
        </is>
      </c>
      <c r="C8126" s="32" t="inlineStr">
        <is>
          <t>Secret Power power</t>
        </is>
      </c>
      <c r="D8126" s="32" t="n">
        <v>70</v>
      </c>
      <c r="E8126" s="32" t="n">
        <v>85</v>
      </c>
      <c r="F8126" s="32" t="inlineStr">
        <is>
          <t>Differs from upstream baseline</t>
        </is>
      </c>
      <c r="G8126" s="32" t="inlineStr">
        <is>
          <t>src/data/moves_info.h</t>
        </is>
      </c>
    </row>
    <row r="8127">
      <c r="A8127" s="77" t="inlineStr">
        <is>
          <t>2026-10-05</t>
        </is>
      </c>
      <c r="B8127" s="77" t="inlineStr">
        <is>
          <t>Moves</t>
        </is>
      </c>
      <c r="C8127" s="77" t="inlineStr">
        <is>
          <t>Secret Sword power</t>
        </is>
      </c>
      <c r="D8127" s="77" t="n">
        <v>85</v>
      </c>
      <c r="E8127" s="77" t="n">
        <v>90</v>
      </c>
      <c r="F8127" s="77" t="inlineStr">
        <is>
          <t>Differs from upstream baseline</t>
        </is>
      </c>
      <c r="G8127" s="77" t="inlineStr">
        <is>
          <t>src/data/moves_info.h</t>
        </is>
      </c>
    </row>
    <row r="8128">
      <c r="A8128" s="32" t="inlineStr">
        <is>
          <t>2026-10-05</t>
        </is>
      </c>
      <c r="B8128" s="32" t="inlineStr">
        <is>
          <t>Moves</t>
        </is>
      </c>
      <c r="C8128" s="32" t="inlineStr">
        <is>
          <t>Seed Flare accuracy</t>
        </is>
      </c>
      <c r="D8128" s="32" t="n">
        <v>85</v>
      </c>
      <c r="E8128" s="32" t="n">
        <v>100</v>
      </c>
      <c r="F8128" s="32" t="inlineStr">
        <is>
          <t>Differs from upstream baseline</t>
        </is>
      </c>
      <c r="G8128" s="32" t="inlineStr">
        <is>
          <t>src/data/moves_info.h</t>
        </is>
      </c>
    </row>
    <row r="8129">
      <c r="A8129" s="77" t="inlineStr">
        <is>
          <t>2026-10-05</t>
        </is>
      </c>
      <c r="B8129" s="77" t="inlineStr">
        <is>
          <t>Moves</t>
        </is>
      </c>
      <c r="C8129" s="77" t="inlineStr">
        <is>
          <t>Shadow Ball power</t>
        </is>
      </c>
      <c r="D8129" s="77" t="n">
        <v>80</v>
      </c>
      <c r="E8129" s="77" t="n">
        <v>90</v>
      </c>
      <c r="F8129" s="77" t="inlineStr">
        <is>
          <t>Differs from upstream baseline</t>
        </is>
      </c>
      <c r="G8129" s="77" t="inlineStr">
        <is>
          <t>src/data/moves_info.h</t>
        </is>
      </c>
    </row>
    <row r="8130">
      <c r="A8130" s="32" t="inlineStr">
        <is>
          <t>2026-10-05</t>
        </is>
      </c>
      <c r="B8130" s="32" t="inlineStr">
        <is>
          <t>Moves</t>
        </is>
      </c>
      <c r="C8130" s="32" t="inlineStr">
        <is>
          <t>Shadow Claw power</t>
        </is>
      </c>
      <c r="D8130" s="32" t="n">
        <v>70</v>
      </c>
      <c r="E8130" s="32" t="n">
        <v>25</v>
      </c>
      <c r="F8130" s="32" t="inlineStr">
        <is>
          <t>Differs from upstream baseline</t>
        </is>
      </c>
      <c r="G8130" s="32" t="inlineStr">
        <is>
          <t>src/data/moves_info.h</t>
        </is>
      </c>
    </row>
    <row r="8131">
      <c r="A8131" s="77" t="inlineStr">
        <is>
          <t>2026-10-05</t>
        </is>
      </c>
      <c r="B8131" s="77" t="inlineStr">
        <is>
          <t>Moves</t>
        </is>
      </c>
      <c r="C8131" s="77" t="inlineStr">
        <is>
          <t>Shadow Punch power</t>
        </is>
      </c>
      <c r="D8131" s="77" t="n">
        <v>60</v>
      </c>
      <c r="E8131" s="77" t="n">
        <v>95</v>
      </c>
      <c r="F8131" s="77" t="inlineStr">
        <is>
          <t>Differs from upstream baseline</t>
        </is>
      </c>
      <c r="G8131" s="77" t="inlineStr">
        <is>
          <t>src/data/moves_info.h</t>
        </is>
      </c>
    </row>
    <row r="8132">
      <c r="A8132" s="32" t="inlineStr">
        <is>
          <t>2026-10-05</t>
        </is>
      </c>
      <c r="B8132" s="32" t="inlineStr">
        <is>
          <t>Moves</t>
        </is>
      </c>
      <c r="C8132" s="32" t="inlineStr">
        <is>
          <t>Shadow Sneak pp</t>
        </is>
      </c>
      <c r="D8132" s="32" t="n">
        <v>30</v>
      </c>
      <c r="E8132" s="32" t="n">
        <v>10</v>
      </c>
      <c r="F8132" s="32" t="inlineStr">
        <is>
          <t>Differs from upstream baseline</t>
        </is>
      </c>
      <c r="G8132" s="32" t="inlineStr">
        <is>
          <t>src/data/moves_info.h</t>
        </is>
      </c>
    </row>
    <row r="8133">
      <c r="A8133" s="77" t="inlineStr">
        <is>
          <t>2026-10-05</t>
        </is>
      </c>
      <c r="B8133" s="77" t="inlineStr">
        <is>
          <t>Moves</t>
        </is>
      </c>
      <c r="C8133" s="77" t="inlineStr">
        <is>
          <t>Sharpen pp</t>
        </is>
      </c>
      <c r="D8133" s="77" t="n">
        <v>30</v>
      </c>
      <c r="E8133" s="77" t="n">
        <v>3</v>
      </c>
      <c r="F8133" s="77" t="inlineStr">
        <is>
          <t>Differs from upstream baseline</t>
        </is>
      </c>
      <c r="G8133" s="77" t="inlineStr">
        <is>
          <t>src/data/moves_info.h</t>
        </is>
      </c>
    </row>
    <row r="8134">
      <c r="A8134" s="32" t="inlineStr">
        <is>
          <t>2026-10-05</t>
        </is>
      </c>
      <c r="B8134" s="32" t="inlineStr">
        <is>
          <t>Moves</t>
        </is>
      </c>
      <c r="C8134" s="32" t="inlineStr">
        <is>
          <t>Sheer Cold power</t>
        </is>
      </c>
      <c r="D8134" s="32" t="n">
        <v>1</v>
      </c>
      <c r="E8134" s="32" t="n">
        <v>70</v>
      </c>
      <c r="F8134" s="32" t="inlineStr">
        <is>
          <t>Differs from upstream baseline</t>
        </is>
      </c>
      <c r="G8134" s="32" t="inlineStr">
        <is>
          <t>src/data/moves_info.h</t>
        </is>
      </c>
    </row>
    <row r="8135">
      <c r="A8135" s="77" t="inlineStr">
        <is>
          <t>2026-10-05</t>
        </is>
      </c>
      <c r="B8135" s="77" t="inlineStr">
        <is>
          <t>Moves</t>
        </is>
      </c>
      <c r="C8135" s="77" t="inlineStr">
        <is>
          <t>Sheer Cold accuracy</t>
        </is>
      </c>
      <c r="D8135" s="77" t="n">
        <v>30</v>
      </c>
      <c r="E8135" s="77" t="n">
        <v>50</v>
      </c>
      <c r="F8135" s="77" t="inlineStr">
        <is>
          <t>Differs from upstream baseline</t>
        </is>
      </c>
      <c r="G8135" s="77" t="inlineStr">
        <is>
          <t>src/data/moves_info.h</t>
        </is>
      </c>
    </row>
    <row r="8136">
      <c r="A8136" s="32" t="inlineStr">
        <is>
          <t>2026-10-05</t>
        </is>
      </c>
      <c r="B8136" s="32" t="inlineStr">
        <is>
          <t>Moves</t>
        </is>
      </c>
      <c r="C8136" s="32" t="inlineStr">
        <is>
          <t>Shell Smash pp</t>
        </is>
      </c>
      <c r="D8136" s="32" t="n">
        <v>15</v>
      </c>
      <c r="E8136" s="32" t="n">
        <v>3</v>
      </c>
      <c r="F8136" s="32" t="inlineStr">
        <is>
          <t>Differs from upstream baseline</t>
        </is>
      </c>
      <c r="G8136" s="32" t="inlineStr">
        <is>
          <t>src/data/moves_info.h</t>
        </is>
      </c>
    </row>
    <row r="8137">
      <c r="A8137" s="77" t="inlineStr">
        <is>
          <t>2026-10-05</t>
        </is>
      </c>
      <c r="B8137" s="77" t="inlineStr">
        <is>
          <t>Moves</t>
        </is>
      </c>
      <c r="C8137" s="77" t="inlineStr">
        <is>
          <t>Shift Gear pp</t>
        </is>
      </c>
      <c r="D8137" s="77" t="n">
        <v>10</v>
      </c>
      <c r="E8137" s="77" t="n">
        <v>5</v>
      </c>
      <c r="F8137" s="77" t="inlineStr">
        <is>
          <t>Differs from upstream baseline</t>
        </is>
      </c>
      <c r="G8137" s="77" t="inlineStr">
        <is>
          <t>src/data/moves_info.h</t>
        </is>
      </c>
    </row>
    <row r="8138">
      <c r="A8138" s="32" t="inlineStr">
        <is>
          <t>2026-10-05</t>
        </is>
      </c>
      <c r="B8138" s="32" t="inlineStr">
        <is>
          <t>Moves</t>
        </is>
      </c>
      <c r="C8138" s="32" t="inlineStr">
        <is>
          <t>Shock Wave pp</t>
        </is>
      </c>
      <c r="D8138" s="32" t="n">
        <v>20</v>
      </c>
      <c r="E8138" s="32" t="n">
        <v>15</v>
      </c>
      <c r="F8138" s="32" t="inlineStr">
        <is>
          <t>Differs from upstream baseline</t>
        </is>
      </c>
      <c r="G8138" s="32" t="inlineStr">
        <is>
          <t>src/data/moves_info.h</t>
        </is>
      </c>
    </row>
    <row r="8139">
      <c r="A8139" s="77" t="inlineStr">
        <is>
          <t>2026-10-05</t>
        </is>
      </c>
      <c r="B8139" s="77" t="inlineStr">
        <is>
          <t>Moves</t>
        </is>
      </c>
      <c r="C8139" s="77" t="inlineStr">
        <is>
          <t>Signal Beam power</t>
        </is>
      </c>
      <c r="D8139" s="77" t="n">
        <v>75</v>
      </c>
      <c r="E8139" s="77" t="n">
        <v>95</v>
      </c>
      <c r="F8139" s="77" t="inlineStr">
        <is>
          <t>Differs from upstream baseline</t>
        </is>
      </c>
      <c r="G8139" s="77" t="inlineStr">
        <is>
          <t>src/data/moves_info.h</t>
        </is>
      </c>
    </row>
    <row r="8140">
      <c r="A8140" s="32" t="inlineStr">
        <is>
          <t>2026-10-05</t>
        </is>
      </c>
      <c r="B8140" s="32" t="inlineStr">
        <is>
          <t>Moves</t>
        </is>
      </c>
      <c r="C8140" s="32" t="inlineStr">
        <is>
          <t>Silver Wind power</t>
        </is>
      </c>
      <c r="D8140" s="32" t="n">
        <v>60</v>
      </c>
      <c r="E8140" s="32" t="n">
        <v>80</v>
      </c>
      <c r="F8140" s="32" t="inlineStr">
        <is>
          <t>Differs from upstream baseline</t>
        </is>
      </c>
      <c r="G8140" s="32" t="inlineStr">
        <is>
          <t>src/data/moves_info.h</t>
        </is>
      </c>
    </row>
    <row r="8141">
      <c r="A8141" s="77" t="inlineStr">
        <is>
          <t>2026-10-05</t>
        </is>
      </c>
      <c r="B8141" s="77" t="inlineStr">
        <is>
          <t>Moves</t>
        </is>
      </c>
      <c r="C8141" s="77" t="inlineStr">
        <is>
          <t>Silver Wind accuracy</t>
        </is>
      </c>
      <c r="D8141" s="77" t="n">
        <v>100</v>
      </c>
      <c r="E8141" s="77" t="n">
        <v>0</v>
      </c>
      <c r="F8141" s="77" t="inlineStr">
        <is>
          <t>Differs from upstream baseline</t>
        </is>
      </c>
      <c r="G8141" s="77" t="inlineStr">
        <is>
          <t>src/data/moves_info.h</t>
        </is>
      </c>
    </row>
    <row r="8142">
      <c r="A8142" s="32" t="inlineStr">
        <is>
          <t>2026-10-05</t>
        </is>
      </c>
      <c r="B8142" s="32" t="inlineStr">
        <is>
          <t>Moves</t>
        </is>
      </c>
      <c r="C8142" s="32" t="inlineStr">
        <is>
          <t>Sing accuracy</t>
        </is>
      </c>
      <c r="D8142" s="32" t="n">
        <v>55</v>
      </c>
      <c r="E8142" s="32" t="n">
        <v>70</v>
      </c>
      <c r="F8142" s="32" t="inlineStr">
        <is>
          <t>Differs from upstream baseline</t>
        </is>
      </c>
      <c r="G8142" s="32" t="inlineStr">
        <is>
          <t>src/data/moves_info.h</t>
        </is>
      </c>
    </row>
    <row r="8143">
      <c r="A8143" s="77" t="inlineStr">
        <is>
          <t>2026-10-05</t>
        </is>
      </c>
      <c r="B8143" s="77" t="inlineStr">
        <is>
          <t>Moves</t>
        </is>
      </c>
      <c r="C8143" s="77" t="inlineStr">
        <is>
          <t>Sing pp</t>
        </is>
      </c>
      <c r="D8143" s="77" t="n">
        <v>15</v>
      </c>
      <c r="E8143" s="77" t="n">
        <v>8</v>
      </c>
      <c r="F8143" s="77" t="inlineStr">
        <is>
          <t>Differs from upstream baseline</t>
        </is>
      </c>
      <c r="G8143" s="77" t="inlineStr">
        <is>
          <t>src/data/moves_info.h</t>
        </is>
      </c>
    </row>
    <row r="8144">
      <c r="A8144" s="32" t="inlineStr">
        <is>
          <t>2026-10-05</t>
        </is>
      </c>
      <c r="B8144" s="32" t="inlineStr">
        <is>
          <t>Moves</t>
        </is>
      </c>
      <c r="C8144" s="32" t="inlineStr">
        <is>
          <t>Skill Swap pp</t>
        </is>
      </c>
      <c r="D8144" s="32" t="n">
        <v>10</v>
      </c>
      <c r="E8144" s="32" t="n">
        <v>2</v>
      </c>
      <c r="F8144" s="32" t="inlineStr">
        <is>
          <t>Differs from upstream baseline</t>
        </is>
      </c>
      <c r="G8144" s="32" t="inlineStr">
        <is>
          <t>src/data/moves_info.h</t>
        </is>
      </c>
    </row>
    <row r="8145">
      <c r="A8145" s="77" t="inlineStr">
        <is>
          <t>2026-10-05</t>
        </is>
      </c>
      <c r="B8145" s="77" t="inlineStr">
        <is>
          <t>Moves</t>
        </is>
      </c>
      <c r="C8145" s="77" t="inlineStr">
        <is>
          <t>Sky Attack power</t>
        </is>
      </c>
      <c r="D8145" s="77" t="n">
        <v>140</v>
      </c>
      <c r="E8145" s="77" t="n">
        <v>120</v>
      </c>
      <c r="F8145" s="77" t="inlineStr">
        <is>
          <t>Differs from upstream baseline</t>
        </is>
      </c>
      <c r="G8145" s="77" t="inlineStr">
        <is>
          <t>src/data/moves_info.h</t>
        </is>
      </c>
    </row>
    <row r="8146">
      <c r="A8146" s="32" t="inlineStr">
        <is>
          <t>2026-10-05</t>
        </is>
      </c>
      <c r="B8146" s="32" t="inlineStr">
        <is>
          <t>Moves</t>
        </is>
      </c>
      <c r="C8146" s="32" t="inlineStr">
        <is>
          <t>Sky Attack accuracy</t>
        </is>
      </c>
      <c r="D8146" s="32" t="n">
        <v>90</v>
      </c>
      <c r="E8146" s="32" t="n">
        <v>100</v>
      </c>
      <c r="F8146" s="32" t="inlineStr">
        <is>
          <t>Differs from upstream baseline</t>
        </is>
      </c>
      <c r="G8146" s="32" t="inlineStr">
        <is>
          <t>src/data/moves_info.h</t>
        </is>
      </c>
    </row>
    <row r="8147">
      <c r="A8147" s="77" t="inlineStr">
        <is>
          <t>2026-10-05</t>
        </is>
      </c>
      <c r="B8147" s="77" t="inlineStr">
        <is>
          <t>Moves</t>
        </is>
      </c>
      <c r="C8147" s="77" t="inlineStr">
        <is>
          <t>Sky Drop power</t>
        </is>
      </c>
      <c r="D8147" s="77" t="n">
        <v>60</v>
      </c>
      <c r="E8147" s="77" t="n">
        <v>70</v>
      </c>
      <c r="F8147" s="77" t="inlineStr">
        <is>
          <t>Differs from upstream baseline</t>
        </is>
      </c>
      <c r="G8147" s="77" t="inlineStr">
        <is>
          <t>src/data/moves_info.h</t>
        </is>
      </c>
    </row>
    <row r="8148">
      <c r="A8148" s="32" t="inlineStr">
        <is>
          <t>2026-10-05</t>
        </is>
      </c>
      <c r="B8148" s="32" t="inlineStr">
        <is>
          <t>Moves</t>
        </is>
      </c>
      <c r="C8148" s="32" t="inlineStr">
        <is>
          <t>Sky Uppercut power</t>
        </is>
      </c>
      <c r="D8148" s="32" t="n">
        <v>85</v>
      </c>
      <c r="E8148" s="32" t="n">
        <v>95</v>
      </c>
      <c r="F8148" s="32" t="inlineStr">
        <is>
          <t>Differs from upstream baseline</t>
        </is>
      </c>
      <c r="G8148" s="32" t="inlineStr">
        <is>
          <t>src/data/moves_info.h</t>
        </is>
      </c>
    </row>
    <row r="8149">
      <c r="A8149" s="77" t="inlineStr">
        <is>
          <t>2026-10-05</t>
        </is>
      </c>
      <c r="B8149" s="77" t="inlineStr">
        <is>
          <t>Moves</t>
        </is>
      </c>
      <c r="C8149" s="77" t="inlineStr">
        <is>
          <t>Sky Uppercut accuracy</t>
        </is>
      </c>
      <c r="D8149" s="77" t="n">
        <v>90</v>
      </c>
      <c r="E8149" s="77" t="n">
        <v>100</v>
      </c>
      <c r="F8149" s="77" t="inlineStr">
        <is>
          <t>Differs from upstream baseline</t>
        </is>
      </c>
      <c r="G8149" s="77" t="inlineStr">
        <is>
          <t>src/data/moves_info.h</t>
        </is>
      </c>
    </row>
    <row r="8150">
      <c r="A8150" s="32" t="inlineStr">
        <is>
          <t>2026-10-05</t>
        </is>
      </c>
      <c r="B8150" s="32" t="inlineStr">
        <is>
          <t>Moves</t>
        </is>
      </c>
      <c r="C8150" s="32" t="inlineStr">
        <is>
          <t>Slack Off accuracy</t>
        </is>
      </c>
      <c r="D8150" s="32" t="n">
        <v>100</v>
      </c>
      <c r="E8150" s="32" t="n">
        <v>0</v>
      </c>
      <c r="F8150" s="32" t="inlineStr">
        <is>
          <t>Differs from upstream baseline</t>
        </is>
      </c>
      <c r="G8150" s="32" t="inlineStr">
        <is>
          <t>src/data/moves_info.h</t>
        </is>
      </c>
    </row>
    <row r="8151">
      <c r="A8151" s="77" t="inlineStr">
        <is>
          <t>2026-10-05</t>
        </is>
      </c>
      <c r="B8151" s="77" t="inlineStr">
        <is>
          <t>Moves</t>
        </is>
      </c>
      <c r="C8151" s="77" t="inlineStr">
        <is>
          <t>Slack Off pp</t>
        </is>
      </c>
      <c r="D8151" s="77" t="n">
        <v>5</v>
      </c>
      <c r="E8151" s="77" t="n">
        <v>10</v>
      </c>
      <c r="F8151" s="77" t="inlineStr">
        <is>
          <t>Differs from upstream baseline</t>
        </is>
      </c>
      <c r="G8151" s="77" t="inlineStr">
        <is>
          <t>src/data/moves_info.h</t>
        </is>
      </c>
    </row>
    <row r="8152">
      <c r="A8152" s="32" t="inlineStr">
        <is>
          <t>2026-10-05</t>
        </is>
      </c>
      <c r="B8152" s="32" t="inlineStr">
        <is>
          <t>Moves</t>
        </is>
      </c>
      <c r="C8152" s="32" t="inlineStr">
        <is>
          <t>Slam power</t>
        </is>
      </c>
      <c r="D8152" s="32" t="n">
        <v>80</v>
      </c>
      <c r="E8152" s="32" t="n">
        <v>120</v>
      </c>
      <c r="F8152" s="32" t="inlineStr">
        <is>
          <t>Differs from upstream baseline</t>
        </is>
      </c>
      <c r="G8152" s="32" t="inlineStr">
        <is>
          <t>src/data/moves_info.h</t>
        </is>
      </c>
    </row>
    <row r="8153">
      <c r="A8153" s="77" t="inlineStr">
        <is>
          <t>2026-10-05</t>
        </is>
      </c>
      <c r="B8153" s="77" t="inlineStr">
        <is>
          <t>Moves</t>
        </is>
      </c>
      <c r="C8153" s="77" t="inlineStr">
        <is>
          <t>Slam accuracy</t>
        </is>
      </c>
      <c r="D8153" s="77" t="n">
        <v>75</v>
      </c>
      <c r="E8153" s="77" t="n">
        <v>100</v>
      </c>
      <c r="F8153" s="77" t="inlineStr">
        <is>
          <t>Differs from upstream baseline</t>
        </is>
      </c>
      <c r="G8153" s="77" t="inlineStr">
        <is>
          <t>src/data/moves_info.h</t>
        </is>
      </c>
    </row>
    <row r="8154">
      <c r="A8154" s="32" t="inlineStr">
        <is>
          <t>2026-10-05</t>
        </is>
      </c>
      <c r="B8154" s="32" t="inlineStr">
        <is>
          <t>Moves</t>
        </is>
      </c>
      <c r="C8154" s="32" t="inlineStr">
        <is>
          <t>Slam pp</t>
        </is>
      </c>
      <c r="D8154" s="32" t="n">
        <v>20</v>
      </c>
      <c r="E8154" s="32" t="n">
        <v>8</v>
      </c>
      <c r="F8154" s="32" t="inlineStr">
        <is>
          <t>Differs from upstream baseline</t>
        </is>
      </c>
      <c r="G8154" s="32" t="inlineStr">
        <is>
          <t>src/data/moves_info.h</t>
        </is>
      </c>
    </row>
    <row r="8155">
      <c r="A8155" s="77" t="inlineStr">
        <is>
          <t>2026-10-05</t>
        </is>
      </c>
      <c r="B8155" s="77" t="inlineStr">
        <is>
          <t>Moves</t>
        </is>
      </c>
      <c r="C8155" s="77" t="inlineStr">
        <is>
          <t>Sleep Powder accuracy</t>
        </is>
      </c>
      <c r="D8155" s="77" t="n">
        <v>75</v>
      </c>
      <c r="E8155" s="77" t="n">
        <v>90</v>
      </c>
      <c r="F8155" s="77" t="inlineStr">
        <is>
          <t>Differs from upstream baseline</t>
        </is>
      </c>
      <c r="G8155" s="77" t="inlineStr">
        <is>
          <t>src/data/moves_info.h</t>
        </is>
      </c>
    </row>
    <row r="8156">
      <c r="A8156" s="32" t="inlineStr">
        <is>
          <t>2026-10-05</t>
        </is>
      </c>
      <c r="B8156" s="32" t="inlineStr">
        <is>
          <t>Moves</t>
        </is>
      </c>
      <c r="C8156" s="32" t="inlineStr">
        <is>
          <t>Sleep Talk pp</t>
        </is>
      </c>
      <c r="D8156" s="32" t="n">
        <v>10</v>
      </c>
      <c r="E8156" s="32" t="n">
        <v>20</v>
      </c>
      <c r="F8156" s="32" t="inlineStr">
        <is>
          <t>Differs from upstream baseline</t>
        </is>
      </c>
      <c r="G8156" s="32" t="inlineStr">
        <is>
          <t>src/data/moves_info.h</t>
        </is>
      </c>
    </row>
    <row r="8157">
      <c r="A8157" s="77" t="inlineStr">
        <is>
          <t>2026-10-05</t>
        </is>
      </c>
      <c r="B8157" s="77" t="inlineStr">
        <is>
          <t>Moves</t>
        </is>
      </c>
      <c r="C8157" s="77" t="inlineStr">
        <is>
          <t>Sludge power</t>
        </is>
      </c>
      <c r="D8157" s="77" t="n">
        <v>65</v>
      </c>
      <c r="E8157" s="77" t="n">
        <v>70</v>
      </c>
      <c r="F8157" s="77" t="inlineStr">
        <is>
          <t>Differs from upstream baseline</t>
        </is>
      </c>
      <c r="G8157" s="77" t="inlineStr">
        <is>
          <t>src/data/moves_info.h</t>
        </is>
      </c>
    </row>
    <row r="8158">
      <c r="A8158" s="32" t="inlineStr">
        <is>
          <t>2026-10-05</t>
        </is>
      </c>
      <c r="B8158" s="32" t="inlineStr">
        <is>
          <t>Moves</t>
        </is>
      </c>
      <c r="C8158" s="32" t="inlineStr">
        <is>
          <t>Sludge Bomb power</t>
        </is>
      </c>
      <c r="D8158" s="32" t="n">
        <v>90</v>
      </c>
      <c r="E8158" s="32" t="n">
        <v>95</v>
      </c>
      <c r="F8158" s="32" t="inlineStr">
        <is>
          <t>Differs from upstream baseline</t>
        </is>
      </c>
      <c r="G8158" s="32" t="inlineStr">
        <is>
          <t>src/data/moves_info.h</t>
        </is>
      </c>
    </row>
    <row r="8159">
      <c r="A8159" s="77" t="inlineStr">
        <is>
          <t>2026-10-05</t>
        </is>
      </c>
      <c r="B8159" s="77" t="inlineStr">
        <is>
          <t>Moves</t>
        </is>
      </c>
      <c r="C8159" s="77" t="inlineStr">
        <is>
          <t>Smack Down power</t>
        </is>
      </c>
      <c r="D8159" s="77" t="n">
        <v>50</v>
      </c>
      <c r="E8159" s="77" t="n">
        <v>60</v>
      </c>
      <c r="F8159" s="77" t="inlineStr">
        <is>
          <t>Differs from upstream baseline</t>
        </is>
      </c>
      <c r="G8159" s="77" t="inlineStr">
        <is>
          <t>src/data/moves_info.h</t>
        </is>
      </c>
    </row>
    <row r="8160">
      <c r="A8160" s="32" t="inlineStr">
        <is>
          <t>2026-10-05</t>
        </is>
      </c>
      <c r="B8160" s="32" t="inlineStr">
        <is>
          <t>Moves</t>
        </is>
      </c>
      <c r="C8160" s="32" t="inlineStr">
        <is>
          <t>Smelling Salts power</t>
        </is>
      </c>
      <c r="D8160" s="32" t="n">
        <v>70</v>
      </c>
      <c r="E8160" s="32" t="n">
        <v>90</v>
      </c>
      <c r="F8160" s="32" t="inlineStr">
        <is>
          <t>Differs from upstream baseline</t>
        </is>
      </c>
      <c r="G8160" s="32" t="inlineStr">
        <is>
          <t>src/data/moves_info.h</t>
        </is>
      </c>
    </row>
    <row r="8161">
      <c r="A8161" s="77" t="inlineStr">
        <is>
          <t>2026-10-05</t>
        </is>
      </c>
      <c r="B8161" s="77" t="inlineStr">
        <is>
          <t>Moves</t>
        </is>
      </c>
      <c r="C8161" s="77" t="inlineStr">
        <is>
          <t>Smog power</t>
        </is>
      </c>
      <c r="D8161" s="77" t="n">
        <v>30</v>
      </c>
      <c r="E8161" s="77" t="n">
        <v>60</v>
      </c>
      <c r="F8161" s="77" t="inlineStr">
        <is>
          <t>Differs from upstream baseline</t>
        </is>
      </c>
      <c r="G8161" s="77" t="inlineStr">
        <is>
          <t>src/data/moves_info.h</t>
        </is>
      </c>
    </row>
    <row r="8162">
      <c r="A8162" s="32" t="inlineStr">
        <is>
          <t>2026-10-05</t>
        </is>
      </c>
      <c r="B8162" s="32" t="inlineStr">
        <is>
          <t>Moves</t>
        </is>
      </c>
      <c r="C8162" s="32" t="inlineStr">
        <is>
          <t>Smog accuracy</t>
        </is>
      </c>
      <c r="D8162" s="32" t="n">
        <v>70</v>
      </c>
      <c r="E8162" s="32" t="n">
        <v>100</v>
      </c>
      <c r="F8162" s="32" t="inlineStr">
        <is>
          <t>Differs from upstream baseline</t>
        </is>
      </c>
      <c r="G8162" s="32" t="inlineStr">
        <is>
          <t>src/data/moves_info.h</t>
        </is>
      </c>
    </row>
    <row r="8163">
      <c r="A8163" s="77" t="inlineStr">
        <is>
          <t>2026-10-05</t>
        </is>
      </c>
      <c r="B8163" s="77" t="inlineStr">
        <is>
          <t>Moves</t>
        </is>
      </c>
      <c r="C8163" s="77" t="inlineStr">
        <is>
          <t>Smokescreen pp</t>
        </is>
      </c>
      <c r="D8163" s="77" t="n">
        <v>20</v>
      </c>
      <c r="E8163" s="77" t="n">
        <v>5</v>
      </c>
      <c r="F8163" s="77" t="inlineStr">
        <is>
          <t>Differs from upstream baseline</t>
        </is>
      </c>
      <c r="G8163" s="77" t="inlineStr">
        <is>
          <t>src/data/moves_info.h</t>
        </is>
      </c>
    </row>
    <row r="8164">
      <c r="A8164" s="32" t="inlineStr">
        <is>
          <t>2026-10-05</t>
        </is>
      </c>
      <c r="B8164" s="32" t="inlineStr">
        <is>
          <t>Moves</t>
        </is>
      </c>
      <c r="C8164" s="32" t="inlineStr">
        <is>
          <t>Snarl power</t>
        </is>
      </c>
      <c r="D8164" s="32" t="n">
        <v>55</v>
      </c>
      <c r="E8164" s="32" t="n">
        <v>65</v>
      </c>
      <c r="F8164" s="32" t="inlineStr">
        <is>
          <t>Differs from upstream baseline</t>
        </is>
      </c>
      <c r="G8164" s="32" t="inlineStr">
        <is>
          <t>src/data/moves_info.h</t>
        </is>
      </c>
    </row>
    <row r="8165">
      <c r="A8165" s="77" t="inlineStr">
        <is>
          <t>2026-10-05</t>
        </is>
      </c>
      <c r="B8165" s="77" t="inlineStr">
        <is>
          <t>Moves</t>
        </is>
      </c>
      <c r="C8165" s="77" t="inlineStr">
        <is>
          <t>Snarl accuracy</t>
        </is>
      </c>
      <c r="D8165" s="77" t="n">
        <v>95</v>
      </c>
      <c r="E8165" s="77" t="n">
        <v>100</v>
      </c>
      <c r="F8165" s="77" t="inlineStr">
        <is>
          <t>Differs from upstream baseline</t>
        </is>
      </c>
      <c r="G8165" s="77" t="inlineStr">
        <is>
          <t>src/data/moves_info.h</t>
        </is>
      </c>
    </row>
    <row r="8166">
      <c r="A8166" s="32" t="inlineStr">
        <is>
          <t>2026-10-05</t>
        </is>
      </c>
      <c r="B8166" s="32" t="inlineStr">
        <is>
          <t>Moves</t>
        </is>
      </c>
      <c r="C8166" s="32" t="inlineStr">
        <is>
          <t>Snore power</t>
        </is>
      </c>
      <c r="D8166" s="32" t="n">
        <v>50</v>
      </c>
      <c r="E8166" s="32" t="n">
        <v>80</v>
      </c>
      <c r="F8166" s="32" t="inlineStr">
        <is>
          <t>Differs from upstream baseline</t>
        </is>
      </c>
      <c r="G8166" s="32" t="inlineStr">
        <is>
          <t>src/data/moves_info.h</t>
        </is>
      </c>
    </row>
    <row r="8167">
      <c r="A8167" s="77" t="inlineStr">
        <is>
          <t>2026-10-05</t>
        </is>
      </c>
      <c r="B8167" s="77" t="inlineStr">
        <is>
          <t>Moves</t>
        </is>
      </c>
      <c r="C8167" s="77" t="inlineStr">
        <is>
          <t>Soft-Boiled accuracy</t>
        </is>
      </c>
      <c r="D8167" s="77" t="n">
        <v>100</v>
      </c>
      <c r="E8167" s="77" t="n">
        <v>0</v>
      </c>
      <c r="F8167" s="77" t="inlineStr">
        <is>
          <t>Differs from upstream baseline</t>
        </is>
      </c>
      <c r="G8167" s="77" t="inlineStr">
        <is>
          <t>src/data/moves_info.h</t>
        </is>
      </c>
    </row>
    <row r="8168">
      <c r="A8168" s="32" t="inlineStr">
        <is>
          <t>2026-10-05</t>
        </is>
      </c>
      <c r="B8168" s="32" t="inlineStr">
        <is>
          <t>Moves</t>
        </is>
      </c>
      <c r="C8168" s="32" t="inlineStr">
        <is>
          <t>Soft-Boiled pp</t>
        </is>
      </c>
      <c r="D8168" s="32" t="n">
        <v>5</v>
      </c>
      <c r="E8168" s="32" t="n">
        <v>25</v>
      </c>
      <c r="F8168" s="32" t="inlineStr">
        <is>
          <t>Differs from upstream baseline</t>
        </is>
      </c>
      <c r="G8168" s="32" t="inlineStr">
        <is>
          <t>src/data/moves_info.h</t>
        </is>
      </c>
    </row>
    <row r="8169">
      <c r="A8169" s="77" t="inlineStr">
        <is>
          <t>2026-10-05</t>
        </is>
      </c>
      <c r="B8169" s="77" t="inlineStr">
        <is>
          <t>Moves</t>
        </is>
      </c>
      <c r="C8169" s="77" t="inlineStr">
        <is>
          <t>Solar Beam pp</t>
        </is>
      </c>
      <c r="D8169" s="77" t="n">
        <v>10</v>
      </c>
      <c r="E8169" s="77" t="n">
        <v>15</v>
      </c>
      <c r="F8169" s="77" t="inlineStr">
        <is>
          <t>Differs from upstream baseline</t>
        </is>
      </c>
      <c r="G8169" s="77" t="inlineStr">
        <is>
          <t>src/data/moves_info.h</t>
        </is>
      </c>
    </row>
    <row r="8170">
      <c r="A8170" s="32" t="inlineStr">
        <is>
          <t>2026-10-05</t>
        </is>
      </c>
      <c r="B8170" s="32" t="inlineStr">
        <is>
          <t>Moves</t>
        </is>
      </c>
      <c r="C8170" s="32" t="inlineStr">
        <is>
          <t>Sonic Boom accuracy</t>
        </is>
      </c>
      <c r="D8170" s="32" t="n">
        <v>90</v>
      </c>
      <c r="E8170" s="32" t="n">
        <v>100</v>
      </c>
      <c r="F8170" s="32" t="inlineStr">
        <is>
          <t>Differs from upstream baseline</t>
        </is>
      </c>
      <c r="G8170" s="32" t="inlineStr">
        <is>
          <t>src/data/moves_info.h</t>
        </is>
      </c>
    </row>
    <row r="8171">
      <c r="A8171" s="77" t="inlineStr">
        <is>
          <t>2026-10-05</t>
        </is>
      </c>
      <c r="B8171" s="77" t="inlineStr">
        <is>
          <t>Moves</t>
        </is>
      </c>
      <c r="C8171" s="77" t="inlineStr">
        <is>
          <t>Spacial Rend power</t>
        </is>
      </c>
      <c r="D8171" s="77" t="n">
        <v>100</v>
      </c>
      <c r="E8171" s="77" t="n">
        <v>120</v>
      </c>
      <c r="F8171" s="77" t="inlineStr">
        <is>
          <t>Differs from upstream baseline</t>
        </is>
      </c>
      <c r="G8171" s="77" t="inlineStr">
        <is>
          <t>src/data/moves_info.h</t>
        </is>
      </c>
    </row>
    <row r="8172">
      <c r="A8172" s="32" t="inlineStr">
        <is>
          <t>2026-10-05</t>
        </is>
      </c>
      <c r="B8172" s="32" t="inlineStr">
        <is>
          <t>Moves</t>
        </is>
      </c>
      <c r="C8172" s="32" t="inlineStr">
        <is>
          <t>Spacial Rend accuracy</t>
        </is>
      </c>
      <c r="D8172" s="32" t="n">
        <v>95</v>
      </c>
      <c r="E8172" s="32" t="n">
        <v>100</v>
      </c>
      <c r="F8172" s="32" t="inlineStr">
        <is>
          <t>Differs from upstream baseline</t>
        </is>
      </c>
      <c r="G8172" s="32" t="inlineStr">
        <is>
          <t>src/data/moves_info.h</t>
        </is>
      </c>
    </row>
    <row r="8173">
      <c r="A8173" s="77" t="inlineStr">
        <is>
          <t>2026-10-05</t>
        </is>
      </c>
      <c r="B8173" s="77" t="inlineStr">
        <is>
          <t>Moves</t>
        </is>
      </c>
      <c r="C8173" s="77" t="inlineStr">
        <is>
          <t>Spark power</t>
        </is>
      </c>
      <c r="D8173" s="77" t="n">
        <v>65</v>
      </c>
      <c r="E8173" s="77" t="n">
        <v>70</v>
      </c>
      <c r="F8173" s="77" t="inlineStr">
        <is>
          <t>Differs from upstream baseline</t>
        </is>
      </c>
      <c r="G8173" s="77" t="inlineStr">
        <is>
          <t>src/data/moves_info.h</t>
        </is>
      </c>
    </row>
    <row r="8174">
      <c r="A8174" s="32" t="inlineStr">
        <is>
          <t>2026-10-05</t>
        </is>
      </c>
      <c r="B8174" s="32" t="inlineStr">
        <is>
          <t>Moves</t>
        </is>
      </c>
      <c r="C8174" s="32" t="inlineStr">
        <is>
          <t>Spike Cannon power</t>
        </is>
      </c>
      <c r="D8174" s="32" t="n">
        <v>20</v>
      </c>
      <c r="E8174" s="32" t="n">
        <v>35</v>
      </c>
      <c r="F8174" s="32" t="inlineStr">
        <is>
          <t>Differs from upstream baseline</t>
        </is>
      </c>
      <c r="G8174" s="32" t="inlineStr">
        <is>
          <t>src/data/moves_info.h</t>
        </is>
      </c>
    </row>
    <row r="8175">
      <c r="A8175" s="77" t="inlineStr">
        <is>
          <t>2026-10-05</t>
        </is>
      </c>
      <c r="B8175" s="77" t="inlineStr">
        <is>
          <t>Moves</t>
        </is>
      </c>
      <c r="C8175" s="77" t="inlineStr">
        <is>
          <t>Steamroller power</t>
        </is>
      </c>
      <c r="D8175" s="77" t="n">
        <v>65</v>
      </c>
      <c r="E8175" s="77" t="n">
        <v>75</v>
      </c>
      <c r="F8175" s="77" t="inlineStr">
        <is>
          <t>Differs from upstream baseline</t>
        </is>
      </c>
      <c r="G8175" s="77" t="inlineStr">
        <is>
          <t>src/data/moves_info.h</t>
        </is>
      </c>
    </row>
    <row r="8176">
      <c r="A8176" s="32" t="inlineStr">
        <is>
          <t>2026-10-05</t>
        </is>
      </c>
      <c r="B8176" s="32" t="inlineStr">
        <is>
          <t>Moves</t>
        </is>
      </c>
      <c r="C8176" s="32" t="inlineStr">
        <is>
          <t>Steam Eruption power</t>
        </is>
      </c>
      <c r="D8176" s="32" t="n">
        <v>110</v>
      </c>
      <c r="E8176" s="32" t="n">
        <v>120</v>
      </c>
      <c r="F8176" s="32" t="inlineStr">
        <is>
          <t>Differs from upstream baseline</t>
        </is>
      </c>
      <c r="G8176" s="32" t="inlineStr">
        <is>
          <t>src/data/moves_info.h</t>
        </is>
      </c>
    </row>
    <row r="8177">
      <c r="A8177" s="77" t="inlineStr">
        <is>
          <t>2026-10-05</t>
        </is>
      </c>
      <c r="B8177" s="77" t="inlineStr">
        <is>
          <t>Moves</t>
        </is>
      </c>
      <c r="C8177" s="77" t="inlineStr">
        <is>
          <t>Steel Wing power</t>
        </is>
      </c>
      <c r="D8177" s="77" t="n">
        <v>70</v>
      </c>
      <c r="E8177" s="77" t="n">
        <v>80</v>
      </c>
      <c r="F8177" s="77" t="inlineStr">
        <is>
          <t>Differs from upstream baseline</t>
        </is>
      </c>
      <c r="G8177" s="77" t="inlineStr">
        <is>
          <t>src/data/moves_info.h</t>
        </is>
      </c>
    </row>
    <row r="8178">
      <c r="A8178" s="32" t="inlineStr">
        <is>
          <t>2026-10-05</t>
        </is>
      </c>
      <c r="B8178" s="32" t="inlineStr">
        <is>
          <t>Moves</t>
        </is>
      </c>
      <c r="C8178" s="32" t="inlineStr">
        <is>
          <t>Steel Wing accuracy</t>
        </is>
      </c>
      <c r="D8178" s="32" t="n">
        <v>90</v>
      </c>
      <c r="E8178" s="32" t="n">
        <v>100</v>
      </c>
      <c r="F8178" s="32" t="inlineStr">
        <is>
          <t>Differs from upstream baseline</t>
        </is>
      </c>
      <c r="G8178" s="32" t="inlineStr">
        <is>
          <t>src/data/moves_info.h</t>
        </is>
      </c>
    </row>
    <row r="8179">
      <c r="A8179" s="77" t="inlineStr">
        <is>
          <t>2026-10-05</t>
        </is>
      </c>
      <c r="B8179" s="77" t="inlineStr">
        <is>
          <t>Moves</t>
        </is>
      </c>
      <c r="C8179" s="77" t="inlineStr">
        <is>
          <t>Stockpile pp</t>
        </is>
      </c>
      <c r="D8179" s="77" t="n">
        <v>20</v>
      </c>
      <c r="E8179" s="77" t="n">
        <v>10</v>
      </c>
      <c r="F8179" s="77" t="inlineStr">
        <is>
          <t>Differs from upstream baseline</t>
        </is>
      </c>
      <c r="G8179" s="77" t="inlineStr">
        <is>
          <t>src/data/moves_info.h</t>
        </is>
      </c>
    </row>
    <row r="8180">
      <c r="A8180" s="32" t="inlineStr">
        <is>
          <t>2026-10-05</t>
        </is>
      </c>
      <c r="B8180" s="32" t="inlineStr">
        <is>
          <t>Moves</t>
        </is>
      </c>
      <c r="C8180" s="32" t="inlineStr">
        <is>
          <t>Stomp power</t>
        </is>
      </c>
      <c r="D8180" s="32" t="n">
        <v>65</v>
      </c>
      <c r="E8180" s="32" t="n">
        <v>90</v>
      </c>
      <c r="F8180" s="32" t="inlineStr">
        <is>
          <t>Differs from upstream baseline</t>
        </is>
      </c>
      <c r="G8180" s="32" t="inlineStr">
        <is>
          <t>src/data/moves_info.h</t>
        </is>
      </c>
    </row>
    <row r="8181">
      <c r="A8181" s="77" t="inlineStr">
        <is>
          <t>2026-10-05</t>
        </is>
      </c>
      <c r="B8181" s="77" t="inlineStr">
        <is>
          <t>Moves</t>
        </is>
      </c>
      <c r="C8181" s="77" t="inlineStr">
        <is>
          <t>Stomp type</t>
        </is>
      </c>
      <c r="D8181" s="77" t="inlineStr">
        <is>
          <t>TYPE_NORMAL</t>
        </is>
      </c>
      <c r="E8181" s="77" t="inlineStr">
        <is>
          <t>TYPE_GROUND</t>
        </is>
      </c>
      <c r="F8181" s="77" t="inlineStr">
        <is>
          <t>Differs from upstream baseline</t>
        </is>
      </c>
      <c r="G8181" s="77" t="inlineStr">
        <is>
          <t>src/data/moves_info.h</t>
        </is>
      </c>
    </row>
    <row r="8182">
      <c r="A8182" s="32" t="inlineStr">
        <is>
          <t>2026-10-05</t>
        </is>
      </c>
      <c r="B8182" s="32" t="inlineStr">
        <is>
          <t>Moves</t>
        </is>
      </c>
      <c r="C8182" s="32" t="inlineStr">
        <is>
          <t>Stone Edge power</t>
        </is>
      </c>
      <c r="D8182" s="32" t="n">
        <v>100</v>
      </c>
      <c r="E8182" s="32" t="n">
        <v>120</v>
      </c>
      <c r="F8182" s="32" t="inlineStr">
        <is>
          <t>Differs from upstream baseline</t>
        </is>
      </c>
      <c r="G8182" s="32" t="inlineStr">
        <is>
          <t>src/data/moves_info.h</t>
        </is>
      </c>
    </row>
    <row r="8183">
      <c r="A8183" s="77" t="inlineStr">
        <is>
          <t>2026-10-05</t>
        </is>
      </c>
      <c r="B8183" s="77" t="inlineStr">
        <is>
          <t>Moves</t>
        </is>
      </c>
      <c r="C8183" s="77" t="inlineStr">
        <is>
          <t>Storm Throw power</t>
        </is>
      </c>
      <c r="D8183" s="77" t="n">
        <v>60</v>
      </c>
      <c r="E8183" s="77" t="n">
        <v>70</v>
      </c>
      <c r="F8183" s="77" t="inlineStr">
        <is>
          <t>Differs from upstream baseline</t>
        </is>
      </c>
      <c r="G8183" s="77" t="inlineStr">
        <is>
          <t>src/data/moves_info.h</t>
        </is>
      </c>
    </row>
    <row r="8184">
      <c r="A8184" s="32" t="inlineStr">
        <is>
          <t>2026-10-05</t>
        </is>
      </c>
      <c r="B8184" s="32" t="inlineStr">
        <is>
          <t>Moves</t>
        </is>
      </c>
      <c r="C8184" s="32" t="inlineStr">
        <is>
          <t>String Shot accuracy</t>
        </is>
      </c>
      <c r="D8184" s="32" t="n">
        <v>95</v>
      </c>
      <c r="E8184" s="32" t="n">
        <v>100</v>
      </c>
      <c r="F8184" s="32" t="inlineStr">
        <is>
          <t>Differs from upstream baseline</t>
        </is>
      </c>
      <c r="G8184" s="32" t="inlineStr">
        <is>
          <t>src/data/moves_info.h</t>
        </is>
      </c>
    </row>
    <row r="8185">
      <c r="A8185" s="77" t="inlineStr">
        <is>
          <t>2026-10-05</t>
        </is>
      </c>
      <c r="B8185" s="77" t="inlineStr">
        <is>
          <t>Moves</t>
        </is>
      </c>
      <c r="C8185" s="77" t="inlineStr">
        <is>
          <t>Struggle Bug power</t>
        </is>
      </c>
      <c r="D8185" s="77" t="n">
        <v>50</v>
      </c>
      <c r="E8185" s="77" t="n">
        <v>60</v>
      </c>
      <c r="F8185" s="77" t="inlineStr">
        <is>
          <t>Differs from upstream baseline</t>
        </is>
      </c>
      <c r="G8185" s="77" t="inlineStr">
        <is>
          <t>src/data/moves_info.h</t>
        </is>
      </c>
    </row>
    <row r="8186">
      <c r="A8186" s="32" t="inlineStr">
        <is>
          <t>2026-10-05</t>
        </is>
      </c>
      <c r="B8186" s="32" t="inlineStr">
        <is>
          <t>Moves</t>
        </is>
      </c>
      <c r="C8186" s="32" t="inlineStr">
        <is>
          <t>Stun Spore accuracy</t>
        </is>
      </c>
      <c r="D8186" s="32" t="n">
        <v>75</v>
      </c>
      <c r="E8186" s="32" t="n">
        <v>90</v>
      </c>
      <c r="F8186" s="32" t="inlineStr">
        <is>
          <t>Differs from upstream baseline</t>
        </is>
      </c>
      <c r="G8186" s="32" t="inlineStr">
        <is>
          <t>src/data/moves_info.h</t>
        </is>
      </c>
    </row>
    <row r="8187">
      <c r="A8187" s="77" t="inlineStr">
        <is>
          <t>2026-10-05</t>
        </is>
      </c>
      <c r="B8187" s="77" t="inlineStr">
        <is>
          <t>Moves</t>
        </is>
      </c>
      <c r="C8187" s="77" t="inlineStr">
        <is>
          <t>Submission power</t>
        </is>
      </c>
      <c r="D8187" s="77" t="n">
        <v>80</v>
      </c>
      <c r="E8187" s="77" t="n">
        <v>90</v>
      </c>
      <c r="F8187" s="77" t="inlineStr">
        <is>
          <t>Differs from upstream baseline</t>
        </is>
      </c>
      <c r="G8187" s="77" t="inlineStr">
        <is>
          <t>src/data/moves_info.h</t>
        </is>
      </c>
    </row>
    <row r="8188">
      <c r="A8188" s="32" t="inlineStr">
        <is>
          <t>2026-10-05</t>
        </is>
      </c>
      <c r="B8188" s="32" t="inlineStr">
        <is>
          <t>Moves</t>
        </is>
      </c>
      <c r="C8188" s="32" t="inlineStr">
        <is>
          <t>Submission accuracy</t>
        </is>
      </c>
      <c r="D8188" s="32" t="n">
        <v>80</v>
      </c>
      <c r="E8188" s="32" t="n">
        <v>100</v>
      </c>
      <c r="F8188" s="32" t="inlineStr">
        <is>
          <t>Differs from upstream baseline</t>
        </is>
      </c>
      <c r="G8188" s="32" t="inlineStr">
        <is>
          <t>src/data/moves_info.h</t>
        </is>
      </c>
    </row>
    <row r="8189">
      <c r="A8189" s="77" t="inlineStr">
        <is>
          <t>2026-10-05</t>
        </is>
      </c>
      <c r="B8189" s="77" t="inlineStr">
        <is>
          <t>Moves</t>
        </is>
      </c>
      <c r="C8189" s="77" t="inlineStr">
        <is>
          <t>Submission pp</t>
        </is>
      </c>
      <c r="D8189" s="77" t="n">
        <v>20</v>
      </c>
      <c r="E8189" s="77" t="n">
        <v>8</v>
      </c>
      <c r="F8189" s="77" t="inlineStr">
        <is>
          <t>Differs from upstream baseline</t>
        </is>
      </c>
      <c r="G8189" s="77" t="inlineStr">
        <is>
          <t>src/data/moves_info.h</t>
        </is>
      </c>
    </row>
    <row r="8190">
      <c r="A8190" s="32" t="inlineStr">
        <is>
          <t>2026-10-05</t>
        </is>
      </c>
      <c r="B8190" s="32" t="inlineStr">
        <is>
          <t>Moves</t>
        </is>
      </c>
      <c r="C8190" s="32" t="inlineStr">
        <is>
          <t>Substitute pp</t>
        </is>
      </c>
      <c r="D8190" s="32" t="n">
        <v>10</v>
      </c>
      <c r="E8190" s="32" t="n">
        <v>2</v>
      </c>
      <c r="F8190" s="32" t="inlineStr">
        <is>
          <t>Differs from upstream baseline</t>
        </is>
      </c>
      <c r="G8190" s="32" t="inlineStr">
        <is>
          <t>src/data/moves_info.h</t>
        </is>
      </c>
    </row>
    <row r="8191">
      <c r="A8191" s="77" t="inlineStr">
        <is>
          <t>2026-10-05</t>
        </is>
      </c>
      <c r="B8191" s="77" t="inlineStr">
        <is>
          <t>Moves</t>
        </is>
      </c>
      <c r="C8191" s="77" t="inlineStr">
        <is>
          <t>Sucker Punch power</t>
        </is>
      </c>
      <c r="D8191" s="77" t="n">
        <v>70</v>
      </c>
      <c r="E8191" s="77" t="n">
        <v>80</v>
      </c>
      <c r="F8191" s="77" t="inlineStr">
        <is>
          <t>Differs from upstream baseline</t>
        </is>
      </c>
      <c r="G8191" s="77" t="inlineStr">
        <is>
          <t>src/data/moves_info.h</t>
        </is>
      </c>
    </row>
    <row r="8192">
      <c r="A8192" s="32" t="inlineStr">
        <is>
          <t>2026-10-05</t>
        </is>
      </c>
      <c r="B8192" s="32" t="inlineStr">
        <is>
          <t>Moves</t>
        </is>
      </c>
      <c r="C8192" s="32" t="inlineStr">
        <is>
          <t>Sunny Day pp</t>
        </is>
      </c>
      <c r="D8192" s="32" t="n">
        <v>5</v>
      </c>
      <c r="E8192" s="32" t="n">
        <v>1</v>
      </c>
      <c r="F8192" s="32" t="inlineStr">
        <is>
          <t>Differs from upstream baseline</t>
        </is>
      </c>
      <c r="G8192" s="32" t="inlineStr">
        <is>
          <t>src/data/moves_info.h</t>
        </is>
      </c>
    </row>
    <row r="8193">
      <c r="A8193" s="77" t="inlineStr">
        <is>
          <t>2026-10-05</t>
        </is>
      </c>
      <c r="B8193" s="77" t="inlineStr">
        <is>
          <t>Moves</t>
        </is>
      </c>
      <c r="C8193" s="77" t="inlineStr">
        <is>
          <t>Superpower power</t>
        </is>
      </c>
      <c r="D8193" s="77" t="n">
        <v>120</v>
      </c>
      <c r="E8193" s="77" t="n">
        <v>140</v>
      </c>
      <c r="F8193" s="77" t="inlineStr">
        <is>
          <t>Differs from upstream baseline</t>
        </is>
      </c>
      <c r="G8193" s="77" t="inlineStr">
        <is>
          <t>src/data/moves_info.h</t>
        </is>
      </c>
    </row>
    <row r="8194">
      <c r="A8194" s="32" t="inlineStr">
        <is>
          <t>2026-10-05</t>
        </is>
      </c>
      <c r="B8194" s="32" t="inlineStr">
        <is>
          <t>Moves</t>
        </is>
      </c>
      <c r="C8194" s="32" t="inlineStr">
        <is>
          <t>Supersonic accuracy</t>
        </is>
      </c>
      <c r="D8194" s="32" t="n">
        <v>55</v>
      </c>
      <c r="E8194" s="32" t="n">
        <v>70</v>
      </c>
      <c r="F8194" s="32" t="inlineStr">
        <is>
          <t>Differs from upstream baseline</t>
        </is>
      </c>
      <c r="G8194" s="32" t="inlineStr">
        <is>
          <t>src/data/moves_info.h</t>
        </is>
      </c>
    </row>
    <row r="8195">
      <c r="A8195" s="77" t="inlineStr">
        <is>
          <t>2026-10-05</t>
        </is>
      </c>
      <c r="B8195" s="77" t="inlineStr">
        <is>
          <t>Moves</t>
        </is>
      </c>
      <c r="C8195" s="77" t="inlineStr">
        <is>
          <t>Super Fang accuracy</t>
        </is>
      </c>
      <c r="D8195" s="77" t="n">
        <v>90</v>
      </c>
      <c r="E8195" s="77" t="n">
        <v>100</v>
      </c>
      <c r="F8195" s="77" t="inlineStr">
        <is>
          <t>Differs from upstream baseline</t>
        </is>
      </c>
      <c r="G8195" s="77" t="inlineStr">
        <is>
          <t>src/data/moves_info.h</t>
        </is>
      </c>
    </row>
    <row r="8196">
      <c r="A8196" s="32" t="inlineStr">
        <is>
          <t>2026-10-05</t>
        </is>
      </c>
      <c r="B8196" s="32" t="inlineStr">
        <is>
          <t>Moves</t>
        </is>
      </c>
      <c r="C8196" s="32" t="inlineStr">
        <is>
          <t>Super Fang type</t>
        </is>
      </c>
      <c r="D8196" s="32" t="inlineStr">
        <is>
          <t>TYPE_NORMAL</t>
        </is>
      </c>
      <c r="E8196" s="32" t="inlineStr">
        <is>
          <t>TYPE_DARK</t>
        </is>
      </c>
      <c r="F8196" s="32" t="inlineStr">
        <is>
          <t>Differs from upstream baseline</t>
        </is>
      </c>
      <c r="G8196" s="32" t="inlineStr">
        <is>
          <t>src/data/moves_info.h</t>
        </is>
      </c>
    </row>
    <row r="8197">
      <c r="A8197" s="77" t="inlineStr">
        <is>
          <t>2026-10-05</t>
        </is>
      </c>
      <c r="B8197" s="77" t="inlineStr">
        <is>
          <t>Moves</t>
        </is>
      </c>
      <c r="C8197" s="77" t="inlineStr">
        <is>
          <t>Surf power</t>
        </is>
      </c>
      <c r="D8197" s="77" t="n">
        <v>90</v>
      </c>
      <c r="E8197" s="77" t="n">
        <v>95</v>
      </c>
      <c r="F8197" s="77" t="inlineStr">
        <is>
          <t>Differs from upstream baseline</t>
        </is>
      </c>
      <c r="G8197" s="77" t="inlineStr">
        <is>
          <t>src/data/moves_info.h</t>
        </is>
      </c>
    </row>
    <row r="8198">
      <c r="A8198" s="32" t="inlineStr">
        <is>
          <t>2026-10-05</t>
        </is>
      </c>
      <c r="B8198" s="32" t="inlineStr">
        <is>
          <t>Moves</t>
        </is>
      </c>
      <c r="C8198" s="32" t="inlineStr">
        <is>
          <t>Swagger accuracy</t>
        </is>
      </c>
      <c r="D8198" s="32" t="n">
        <v>85</v>
      </c>
      <c r="E8198" s="32" t="n">
        <v>100</v>
      </c>
      <c r="F8198" s="32" t="inlineStr">
        <is>
          <t>Differs from upstream baseline</t>
        </is>
      </c>
      <c r="G8198" s="32" t="inlineStr">
        <is>
          <t>src/data/moves_info.h</t>
        </is>
      </c>
    </row>
    <row r="8199">
      <c r="A8199" s="77" t="inlineStr">
        <is>
          <t>2026-10-05</t>
        </is>
      </c>
      <c r="B8199" s="77" t="inlineStr">
        <is>
          <t>Moves</t>
        </is>
      </c>
      <c r="C8199" s="77" t="inlineStr">
        <is>
          <t>Swallow power</t>
        </is>
      </c>
      <c r="D8199" s="77" t="n">
        <v>0</v>
      </c>
      <c r="E8199" s="77" t="n">
        <v>90</v>
      </c>
      <c r="F8199" s="77" t="inlineStr">
        <is>
          <t>Differs from upstream baseline</t>
        </is>
      </c>
      <c r="G8199" s="77" t="inlineStr">
        <is>
          <t>src/data/moves_info.h</t>
        </is>
      </c>
    </row>
    <row r="8200">
      <c r="A8200" s="32" t="inlineStr">
        <is>
          <t>2026-10-05</t>
        </is>
      </c>
      <c r="B8200" s="32" t="inlineStr">
        <is>
          <t>Moves</t>
        </is>
      </c>
      <c r="C8200" s="32" t="inlineStr">
        <is>
          <t>Swallow accuracy</t>
        </is>
      </c>
      <c r="D8200" s="32" t="n">
        <v>0</v>
      </c>
      <c r="E8200" s="32" t="n">
        <v>100</v>
      </c>
      <c r="F8200" s="32" t="inlineStr">
        <is>
          <t>Differs from upstream baseline</t>
        </is>
      </c>
      <c r="G8200" s="32" t="inlineStr">
        <is>
          <t>src/data/moves_info.h</t>
        </is>
      </c>
    </row>
    <row r="8201">
      <c r="A8201" s="77" t="inlineStr">
        <is>
          <t>2026-10-05</t>
        </is>
      </c>
      <c r="B8201" s="77" t="inlineStr">
        <is>
          <t>Moves</t>
        </is>
      </c>
      <c r="C8201" s="77" t="inlineStr">
        <is>
          <t>Swallow type</t>
        </is>
      </c>
      <c r="D8201" s="77" t="inlineStr">
        <is>
          <t>TYPE_NORMAL</t>
        </is>
      </c>
      <c r="E8201" s="77" t="inlineStr">
        <is>
          <t>TYPE_POISON</t>
        </is>
      </c>
      <c r="F8201" s="77" t="inlineStr">
        <is>
          <t>Differs from upstream baseline</t>
        </is>
      </c>
      <c r="G8201" s="77" t="inlineStr">
        <is>
          <t>src/data/moves_info.h</t>
        </is>
      </c>
    </row>
    <row r="8202">
      <c r="A8202" s="32" t="inlineStr">
        <is>
          <t>2026-10-05</t>
        </is>
      </c>
      <c r="B8202" s="32" t="inlineStr">
        <is>
          <t>Moves</t>
        </is>
      </c>
      <c r="C8202" s="32" t="inlineStr">
        <is>
          <t>Sweet Kiss accuracy</t>
        </is>
      </c>
      <c r="D8202" s="32" t="n">
        <v>75</v>
      </c>
      <c r="E8202" s="32" t="n">
        <v>100</v>
      </c>
      <c r="F8202" s="32" t="inlineStr">
        <is>
          <t>Differs from upstream baseline</t>
        </is>
      </c>
      <c r="G8202" s="32" t="inlineStr">
        <is>
          <t>src/data/moves_info.h</t>
        </is>
      </c>
    </row>
    <row r="8203">
      <c r="A8203" s="77" t="inlineStr">
        <is>
          <t>2026-10-05</t>
        </is>
      </c>
      <c r="B8203" s="77" t="inlineStr">
        <is>
          <t>Moves</t>
        </is>
      </c>
      <c r="C8203" s="77" t="inlineStr">
        <is>
          <t>Sweet Scent pp</t>
        </is>
      </c>
      <c r="D8203" s="77" t="n">
        <v>20</v>
      </c>
      <c r="E8203" s="77" t="n">
        <v>2</v>
      </c>
      <c r="F8203" s="77" t="inlineStr">
        <is>
          <t>Differs from upstream baseline</t>
        </is>
      </c>
      <c r="G8203" s="77" t="inlineStr">
        <is>
          <t>src/data/moves_info.h</t>
        </is>
      </c>
    </row>
    <row r="8204">
      <c r="A8204" s="32" t="inlineStr">
        <is>
          <t>2026-10-05</t>
        </is>
      </c>
      <c r="B8204" s="32" t="inlineStr">
        <is>
          <t>Moves</t>
        </is>
      </c>
      <c r="C8204" s="32" t="inlineStr">
        <is>
          <t>Swords Dance pp</t>
        </is>
      </c>
      <c r="D8204" s="32" t="n">
        <v>20</v>
      </c>
      <c r="E8204" s="32" t="n">
        <v>30</v>
      </c>
      <c r="F8204" s="32" t="inlineStr">
        <is>
          <t>Differs from upstream baseline</t>
        </is>
      </c>
      <c r="G8204" s="32" t="inlineStr">
        <is>
          <t>src/data/moves_info.h</t>
        </is>
      </c>
    </row>
    <row r="8205">
      <c r="A8205" s="77" t="inlineStr">
        <is>
          <t>2026-10-05</t>
        </is>
      </c>
      <c r="B8205" s="77" t="inlineStr">
        <is>
          <t>Moves</t>
        </is>
      </c>
      <c r="C8205" s="77" t="inlineStr">
        <is>
          <t>Tackle power</t>
        </is>
      </c>
      <c r="D8205" s="77" t="n">
        <v>40</v>
      </c>
      <c r="E8205" s="77" t="n">
        <v>35</v>
      </c>
      <c r="F8205" s="77" t="inlineStr">
        <is>
          <t>Differs from upstream baseline</t>
        </is>
      </c>
      <c r="G8205" s="77" t="inlineStr">
        <is>
          <t>src/data/moves_info.h</t>
        </is>
      </c>
    </row>
    <row r="8206">
      <c r="A8206" s="32" t="inlineStr">
        <is>
          <t>2026-10-05</t>
        </is>
      </c>
      <c r="B8206" s="32" t="inlineStr">
        <is>
          <t>Moves</t>
        </is>
      </c>
      <c r="C8206" s="32" t="inlineStr">
        <is>
          <t>Tailwind pp</t>
        </is>
      </c>
      <c r="D8206" s="32" t="n">
        <v>15</v>
      </c>
      <c r="E8206" s="32" t="n">
        <v>30</v>
      </c>
      <c r="F8206" s="32" t="inlineStr">
        <is>
          <t>Differs from upstream baseline</t>
        </is>
      </c>
      <c r="G8206" s="32" t="inlineStr">
        <is>
          <t>src/data/moves_info.h</t>
        </is>
      </c>
    </row>
    <row r="8207">
      <c r="A8207" s="77" t="inlineStr">
        <is>
          <t>2026-10-05</t>
        </is>
      </c>
      <c r="B8207" s="77" t="inlineStr">
        <is>
          <t>Moves</t>
        </is>
      </c>
      <c r="C8207" s="77" t="inlineStr">
        <is>
          <t>Tail Slap power</t>
        </is>
      </c>
      <c r="D8207" s="77" t="n">
        <v>25</v>
      </c>
      <c r="E8207" s="77" t="n">
        <v>30</v>
      </c>
      <c r="F8207" s="77" t="inlineStr">
        <is>
          <t>Differs from upstream baseline</t>
        </is>
      </c>
      <c r="G8207" s="77" t="inlineStr">
        <is>
          <t>src/data/moves_info.h</t>
        </is>
      </c>
    </row>
    <row r="8208">
      <c r="A8208" s="32" t="inlineStr">
        <is>
          <t>2026-10-05</t>
        </is>
      </c>
      <c r="B8208" s="32" t="inlineStr">
        <is>
          <t>Moves</t>
        </is>
      </c>
      <c r="C8208" s="32" t="inlineStr">
        <is>
          <t>Tail Slap accuracy</t>
        </is>
      </c>
      <c r="D8208" s="32" t="n">
        <v>85</v>
      </c>
      <c r="E8208" s="32" t="n">
        <v>95</v>
      </c>
      <c r="F8208" s="32" t="inlineStr">
        <is>
          <t>Differs from upstream baseline</t>
        </is>
      </c>
      <c r="G8208" s="32" t="inlineStr">
        <is>
          <t>src/data/moves_info.h</t>
        </is>
      </c>
    </row>
    <row r="8209">
      <c r="A8209" s="77" t="inlineStr">
        <is>
          <t>2026-10-05</t>
        </is>
      </c>
      <c r="B8209" s="77" t="inlineStr">
        <is>
          <t>Moves</t>
        </is>
      </c>
      <c r="C8209" s="77" t="inlineStr">
        <is>
          <t>Tail Whip pp</t>
        </is>
      </c>
      <c r="D8209" s="77" t="n">
        <v>30</v>
      </c>
      <c r="E8209" s="77" t="n">
        <v>1</v>
      </c>
      <c r="F8209" s="77" t="inlineStr">
        <is>
          <t>Differs from upstream baseline</t>
        </is>
      </c>
      <c r="G8209" s="77" t="inlineStr">
        <is>
          <t>src/data/moves_info.h</t>
        </is>
      </c>
    </row>
    <row r="8210">
      <c r="A8210" s="32" t="inlineStr">
        <is>
          <t>2026-10-05</t>
        </is>
      </c>
      <c r="B8210" s="32" t="inlineStr">
        <is>
          <t>Moves</t>
        </is>
      </c>
      <c r="C8210" s="32" t="inlineStr">
        <is>
          <t>Take Down accuracy</t>
        </is>
      </c>
      <c r="D8210" s="32" t="n">
        <v>85</v>
      </c>
      <c r="E8210" s="32" t="n">
        <v>100</v>
      </c>
      <c r="F8210" s="32" t="inlineStr">
        <is>
          <t>Differs from upstream baseline</t>
        </is>
      </c>
      <c r="G8210" s="32" t="inlineStr">
        <is>
          <t>src/data/moves_info.h</t>
        </is>
      </c>
    </row>
    <row r="8211">
      <c r="A8211" s="77" t="inlineStr">
        <is>
          <t>2026-10-05</t>
        </is>
      </c>
      <c r="B8211" s="77" t="inlineStr">
        <is>
          <t>Moves</t>
        </is>
      </c>
      <c r="C8211" s="77" t="inlineStr">
        <is>
          <t>Taunt pp</t>
        </is>
      </c>
      <c r="D8211" s="77" t="n">
        <v>20</v>
      </c>
      <c r="E8211" s="77" t="n">
        <v>15</v>
      </c>
      <c r="F8211" s="77" t="inlineStr">
        <is>
          <t>Differs from upstream baseline</t>
        </is>
      </c>
      <c r="G8211" s="77" t="inlineStr">
        <is>
          <t>src/data/moves_info.h</t>
        </is>
      </c>
    </row>
    <row r="8212">
      <c r="A8212" s="32" t="inlineStr">
        <is>
          <t>2026-10-05</t>
        </is>
      </c>
      <c r="B8212" s="32" t="inlineStr">
        <is>
          <t>Moves</t>
        </is>
      </c>
      <c r="C8212" s="32" t="inlineStr">
        <is>
          <t>Thief power</t>
        </is>
      </c>
      <c r="D8212" s="32" t="n">
        <v>60</v>
      </c>
      <c r="E8212" s="32" t="n">
        <v>40</v>
      </c>
      <c r="F8212" s="32" t="inlineStr">
        <is>
          <t>Differs from upstream baseline</t>
        </is>
      </c>
      <c r="G8212" s="32" t="inlineStr">
        <is>
          <t>src/data/moves_info.h</t>
        </is>
      </c>
    </row>
    <row r="8213">
      <c r="A8213" s="77" t="inlineStr">
        <is>
          <t>2026-10-05</t>
        </is>
      </c>
      <c r="B8213" s="77" t="inlineStr">
        <is>
          <t>Moves</t>
        </is>
      </c>
      <c r="C8213" s="77" t="inlineStr">
        <is>
          <t>Thief pp</t>
        </is>
      </c>
      <c r="D8213" s="77" t="n">
        <v>25</v>
      </c>
      <c r="E8213" s="77" t="n">
        <v>10</v>
      </c>
      <c r="F8213" s="77" t="inlineStr">
        <is>
          <t>Differs from upstream baseline</t>
        </is>
      </c>
      <c r="G8213" s="77" t="inlineStr">
        <is>
          <t>src/data/moves_info.h</t>
        </is>
      </c>
    </row>
    <row r="8214">
      <c r="A8214" s="32" t="inlineStr">
        <is>
          <t>2026-10-05</t>
        </is>
      </c>
      <c r="B8214" s="32" t="inlineStr">
        <is>
          <t>Moves</t>
        </is>
      </c>
      <c r="C8214" s="32" t="inlineStr">
        <is>
          <t>Thousand Arrows power</t>
        </is>
      </c>
      <c r="D8214" s="32" t="n">
        <v>90</v>
      </c>
      <c r="E8214" s="32" t="n">
        <v>95</v>
      </c>
      <c r="F8214" s="32" t="inlineStr">
        <is>
          <t>Differs from upstream baseline</t>
        </is>
      </c>
      <c r="G8214" s="32" t="inlineStr">
        <is>
          <t>src/data/moves_info.h</t>
        </is>
      </c>
    </row>
    <row r="8215">
      <c r="A8215" s="77" t="inlineStr">
        <is>
          <t>2026-10-05</t>
        </is>
      </c>
      <c r="B8215" s="77" t="inlineStr">
        <is>
          <t>Moves</t>
        </is>
      </c>
      <c r="C8215" s="77" t="inlineStr">
        <is>
          <t>Thousand Waves power</t>
        </is>
      </c>
      <c r="D8215" s="77" t="n">
        <v>90</v>
      </c>
      <c r="E8215" s="77" t="n">
        <v>95</v>
      </c>
      <c r="F8215" s="77" t="inlineStr">
        <is>
          <t>Differs from upstream baseline</t>
        </is>
      </c>
      <c r="G8215" s="77" t="inlineStr">
        <is>
          <t>src/data/moves_info.h</t>
        </is>
      </c>
    </row>
    <row r="8216">
      <c r="A8216" s="32" t="inlineStr">
        <is>
          <t>2026-10-05</t>
        </is>
      </c>
      <c r="B8216" s="32" t="inlineStr">
        <is>
          <t>Moves</t>
        </is>
      </c>
      <c r="C8216" s="32" t="inlineStr">
        <is>
          <t>Thrash pp</t>
        </is>
      </c>
      <c r="D8216" s="32" t="n">
        <v>10</v>
      </c>
      <c r="E8216" s="32" t="n">
        <v>20</v>
      </c>
      <c r="F8216" s="32" t="inlineStr">
        <is>
          <t>Differs from upstream baseline</t>
        </is>
      </c>
      <c r="G8216" s="32" t="inlineStr">
        <is>
          <t>src/data/moves_info.h</t>
        </is>
      </c>
    </row>
    <row r="8217">
      <c r="A8217" s="77" t="inlineStr">
        <is>
          <t>2026-10-05</t>
        </is>
      </c>
      <c r="B8217" s="77" t="inlineStr">
        <is>
          <t>Moves</t>
        </is>
      </c>
      <c r="C8217" s="77" t="inlineStr">
        <is>
          <t>Thunder power</t>
        </is>
      </c>
      <c r="D8217" s="77" t="n">
        <v>110</v>
      </c>
      <c r="E8217" s="77" t="n">
        <v>120</v>
      </c>
      <c r="F8217" s="77" t="inlineStr">
        <is>
          <t>Differs from upstream baseline</t>
        </is>
      </c>
      <c r="G8217" s="77" t="inlineStr">
        <is>
          <t>src/data/moves_info.h</t>
        </is>
      </c>
    </row>
    <row r="8218">
      <c r="A8218" s="32" t="inlineStr">
        <is>
          <t>2026-10-05</t>
        </is>
      </c>
      <c r="B8218" s="32" t="inlineStr">
        <is>
          <t>Moves</t>
        </is>
      </c>
      <c r="C8218" s="32" t="inlineStr">
        <is>
          <t>Thunderbolt power</t>
        </is>
      </c>
      <c r="D8218" s="32" t="n">
        <v>90</v>
      </c>
      <c r="E8218" s="32" t="n">
        <v>95</v>
      </c>
      <c r="F8218" s="32" t="inlineStr">
        <is>
          <t>Differs from upstream baseline</t>
        </is>
      </c>
      <c r="G8218" s="32" t="inlineStr">
        <is>
          <t>src/data/moves_info.h</t>
        </is>
      </c>
    </row>
    <row r="8219">
      <c r="A8219" s="77" t="inlineStr">
        <is>
          <t>2026-10-05</t>
        </is>
      </c>
      <c r="B8219" s="77" t="inlineStr">
        <is>
          <t>Moves</t>
        </is>
      </c>
      <c r="C8219" s="77" t="inlineStr">
        <is>
          <t>Thunder Fang power</t>
        </is>
      </c>
      <c r="D8219" s="77" t="n">
        <v>65</v>
      </c>
      <c r="E8219" s="77" t="n">
        <v>90</v>
      </c>
      <c r="F8219" s="77" t="inlineStr">
        <is>
          <t>Differs from upstream baseline</t>
        </is>
      </c>
      <c r="G8219" s="77" t="inlineStr">
        <is>
          <t>src/data/moves_info.h</t>
        </is>
      </c>
    </row>
    <row r="8220">
      <c r="A8220" s="32" t="inlineStr">
        <is>
          <t>2026-10-05</t>
        </is>
      </c>
      <c r="B8220" s="32" t="inlineStr">
        <is>
          <t>Moves</t>
        </is>
      </c>
      <c r="C8220" s="32" t="inlineStr">
        <is>
          <t>Thunder Fang accuracy</t>
        </is>
      </c>
      <c r="D8220" s="32" t="n">
        <v>95</v>
      </c>
      <c r="E8220" s="32" t="n">
        <v>100</v>
      </c>
      <c r="F8220" s="32" t="inlineStr">
        <is>
          <t>Differs from upstream baseline</t>
        </is>
      </c>
      <c r="G8220" s="32" t="inlineStr">
        <is>
          <t>src/data/moves_info.h</t>
        </is>
      </c>
    </row>
    <row r="8221">
      <c r="A8221" s="77" t="inlineStr">
        <is>
          <t>2026-10-05</t>
        </is>
      </c>
      <c r="B8221" s="77" t="inlineStr">
        <is>
          <t>Moves</t>
        </is>
      </c>
      <c r="C8221" s="77" t="inlineStr">
        <is>
          <t>Thunder Punch power</t>
        </is>
      </c>
      <c r="D8221" s="77" t="n">
        <v>75</v>
      </c>
      <c r="E8221" s="77" t="n">
        <v>95</v>
      </c>
      <c r="F8221" s="77" t="inlineStr">
        <is>
          <t>Differs from upstream baseline</t>
        </is>
      </c>
      <c r="G8221" s="77" t="inlineStr">
        <is>
          <t>src/data/moves_info.h</t>
        </is>
      </c>
    </row>
    <row r="8222">
      <c r="A8222" s="32" t="inlineStr">
        <is>
          <t>2026-10-05</t>
        </is>
      </c>
      <c r="B8222" s="32" t="inlineStr">
        <is>
          <t>Moves</t>
        </is>
      </c>
      <c r="C8222" s="32" t="inlineStr">
        <is>
          <t>Thunder Wave accuracy</t>
        </is>
      </c>
      <c r="D8222" s="32" t="n">
        <v>90</v>
      </c>
      <c r="E8222" s="32" t="n">
        <v>100</v>
      </c>
      <c r="F8222" s="32" t="inlineStr">
        <is>
          <t>Differs from upstream baseline</t>
        </is>
      </c>
      <c r="G8222" s="32" t="inlineStr">
        <is>
          <t>src/data/moves_info.h</t>
        </is>
      </c>
    </row>
    <row r="8223">
      <c r="A8223" s="77" t="inlineStr">
        <is>
          <t>2026-10-05</t>
        </is>
      </c>
      <c r="B8223" s="77" t="inlineStr">
        <is>
          <t>Moves</t>
        </is>
      </c>
      <c r="C8223" s="77" t="inlineStr">
        <is>
          <t>Tickle pp</t>
        </is>
      </c>
      <c r="D8223" s="77" t="n">
        <v>20</v>
      </c>
      <c r="E8223" s="77" t="n">
        <v>6</v>
      </c>
      <c r="F8223" s="77" t="inlineStr">
        <is>
          <t>Differs from upstream baseline</t>
        </is>
      </c>
      <c r="G8223" s="77" t="inlineStr">
        <is>
          <t>src/data/moves_info.h</t>
        </is>
      </c>
    </row>
    <row r="8224">
      <c r="A8224" s="32" t="inlineStr">
        <is>
          <t>2026-10-05</t>
        </is>
      </c>
      <c r="B8224" s="32" t="inlineStr">
        <is>
          <t>Moves</t>
        </is>
      </c>
      <c r="C8224" s="32" t="inlineStr">
        <is>
          <t>Toxic accuracy</t>
        </is>
      </c>
      <c r="D8224" s="32" t="n">
        <v>90</v>
      </c>
      <c r="E8224" s="32" t="n">
        <v>100</v>
      </c>
      <c r="F8224" s="32" t="inlineStr">
        <is>
          <t>Differs from upstream baseline</t>
        </is>
      </c>
      <c r="G8224" s="32" t="inlineStr">
        <is>
          <t>src/data/moves_info.h</t>
        </is>
      </c>
    </row>
    <row r="8225">
      <c r="A8225" s="77" t="inlineStr">
        <is>
          <t>2026-10-05</t>
        </is>
      </c>
      <c r="B8225" s="77" t="inlineStr">
        <is>
          <t>Moves</t>
        </is>
      </c>
      <c r="C8225" s="77" t="inlineStr">
        <is>
          <t>Trick Room pp</t>
        </is>
      </c>
      <c r="D8225" s="77" t="n">
        <v>5</v>
      </c>
      <c r="E8225" s="77" t="n">
        <v>1</v>
      </c>
      <c r="F8225" s="77" t="inlineStr">
        <is>
          <t>Differs from upstream baseline</t>
        </is>
      </c>
      <c r="G8225" s="77" t="inlineStr">
        <is>
          <t>src/data/moves_info.h</t>
        </is>
      </c>
    </row>
    <row r="8226">
      <c r="A8226" s="32" t="inlineStr">
        <is>
          <t>2026-10-05</t>
        </is>
      </c>
      <c r="B8226" s="32" t="inlineStr">
        <is>
          <t>Moves</t>
        </is>
      </c>
      <c r="C8226" s="32" t="inlineStr">
        <is>
          <t>Triple Axel power</t>
        </is>
      </c>
      <c r="D8226" s="32" t="n">
        <v>20</v>
      </c>
      <c r="E8226" s="32" t="n">
        <v>40</v>
      </c>
      <c r="F8226" s="32" t="inlineStr">
        <is>
          <t>Differs from upstream baseline</t>
        </is>
      </c>
      <c r="G8226" s="32" t="inlineStr">
        <is>
          <t>src/data/moves_info.h</t>
        </is>
      </c>
    </row>
    <row r="8227">
      <c r="A8227" s="77" t="inlineStr">
        <is>
          <t>2026-10-05</t>
        </is>
      </c>
      <c r="B8227" s="77" t="inlineStr">
        <is>
          <t>Moves</t>
        </is>
      </c>
      <c r="C8227" s="77" t="inlineStr">
        <is>
          <t>Triple Axel accuracy</t>
        </is>
      </c>
      <c r="D8227" s="77" t="n">
        <v>90</v>
      </c>
      <c r="E8227" s="77" t="n">
        <v>100</v>
      </c>
      <c r="F8227" s="77" t="inlineStr">
        <is>
          <t>Differs from upstream baseline</t>
        </is>
      </c>
      <c r="G8227" s="77" t="inlineStr">
        <is>
          <t>src/data/moves_info.h</t>
        </is>
      </c>
    </row>
    <row r="8228">
      <c r="A8228" s="32" t="inlineStr">
        <is>
          <t>2026-10-05</t>
        </is>
      </c>
      <c r="B8228" s="32" t="inlineStr">
        <is>
          <t>Moves</t>
        </is>
      </c>
      <c r="C8228" s="32" t="inlineStr">
        <is>
          <t>Triple Axel pp</t>
        </is>
      </c>
      <c r="D8228" s="32" t="n">
        <v>10</v>
      </c>
      <c r="E8228" s="32" t="n">
        <v>15</v>
      </c>
      <c r="F8228" s="32" t="inlineStr">
        <is>
          <t>Differs from upstream baseline</t>
        </is>
      </c>
      <c r="G8228" s="32" t="inlineStr">
        <is>
          <t>src/data/moves_info.h</t>
        </is>
      </c>
    </row>
    <row r="8229">
      <c r="A8229" s="77" t="inlineStr">
        <is>
          <t>2026-10-05</t>
        </is>
      </c>
      <c r="B8229" s="77" t="inlineStr">
        <is>
          <t>Moves</t>
        </is>
      </c>
      <c r="C8229" s="77" t="inlineStr">
        <is>
          <t>Triple Kick power</t>
        </is>
      </c>
      <c r="D8229" s="77" t="n">
        <v>10</v>
      </c>
      <c r="E8229" s="77" t="n">
        <v>30</v>
      </c>
      <c r="F8229" s="77" t="inlineStr">
        <is>
          <t>Differs from upstream baseline</t>
        </is>
      </c>
      <c r="G8229" s="77" t="inlineStr">
        <is>
          <t>src/data/moves_info.h</t>
        </is>
      </c>
    </row>
    <row r="8230">
      <c r="A8230" s="32" t="inlineStr">
        <is>
          <t>2026-10-05</t>
        </is>
      </c>
      <c r="B8230" s="32" t="inlineStr">
        <is>
          <t>Moves</t>
        </is>
      </c>
      <c r="C8230" s="32" t="inlineStr">
        <is>
          <t>Triple Kick accuracy</t>
        </is>
      </c>
      <c r="D8230" s="32" t="n">
        <v>90</v>
      </c>
      <c r="E8230" s="32" t="n">
        <v>100</v>
      </c>
      <c r="F8230" s="32" t="inlineStr">
        <is>
          <t>Differs from upstream baseline</t>
        </is>
      </c>
      <c r="G8230" s="32" t="inlineStr">
        <is>
          <t>src/data/moves_info.h</t>
        </is>
      </c>
    </row>
    <row r="8231">
      <c r="A8231" s="77" t="inlineStr">
        <is>
          <t>2026-10-05</t>
        </is>
      </c>
      <c r="B8231" s="77" t="inlineStr">
        <is>
          <t>Moves</t>
        </is>
      </c>
      <c r="C8231" s="77" t="inlineStr">
        <is>
          <t>Tri Attack power</t>
        </is>
      </c>
      <c r="D8231" s="77" t="n">
        <v>80</v>
      </c>
      <c r="E8231" s="77" t="n">
        <v>95</v>
      </c>
      <c r="F8231" s="77" t="inlineStr">
        <is>
          <t>Differs from upstream baseline</t>
        </is>
      </c>
      <c r="G8231" s="77" t="inlineStr">
        <is>
          <t>src/data/moves_info.h</t>
        </is>
      </c>
    </row>
    <row r="8232">
      <c r="A8232" s="32" t="inlineStr">
        <is>
          <t>2026-10-05</t>
        </is>
      </c>
      <c r="B8232" s="32" t="inlineStr">
        <is>
          <t>Moves</t>
        </is>
      </c>
      <c r="C8232" s="32" t="inlineStr">
        <is>
          <t>Trump Card pp</t>
        </is>
      </c>
      <c r="D8232" s="32" t="n">
        <v>5</v>
      </c>
      <c r="E8232" s="32" t="n">
        <v>1</v>
      </c>
      <c r="F8232" s="32" t="inlineStr">
        <is>
          <t>Differs from upstream baseline</t>
        </is>
      </c>
      <c r="G8232" s="32" t="inlineStr">
        <is>
          <t>src/data/moves_info.h</t>
        </is>
      </c>
    </row>
    <row r="8233">
      <c r="A8233" s="77" t="inlineStr">
        <is>
          <t>2026-10-05</t>
        </is>
      </c>
      <c r="B8233" s="77" t="inlineStr">
        <is>
          <t>Moves</t>
        </is>
      </c>
      <c r="C8233" s="77" t="inlineStr">
        <is>
          <t>Twineedle power</t>
        </is>
      </c>
      <c r="D8233" s="77" t="n">
        <v>25</v>
      </c>
      <c r="E8233" s="77" t="n">
        <v>50</v>
      </c>
      <c r="F8233" s="77" t="inlineStr">
        <is>
          <t>Differs from upstream baseline</t>
        </is>
      </c>
      <c r="G8233" s="77" t="inlineStr">
        <is>
          <t>src/data/moves_info.h</t>
        </is>
      </c>
    </row>
    <row r="8234">
      <c r="A8234" s="32" t="inlineStr">
        <is>
          <t>2026-10-05</t>
        </is>
      </c>
      <c r="B8234" s="32" t="inlineStr">
        <is>
          <t>Moves</t>
        </is>
      </c>
      <c r="C8234" s="32" t="inlineStr">
        <is>
          <t>Twister power</t>
        </is>
      </c>
      <c r="D8234" s="32" t="n">
        <v>40</v>
      </c>
      <c r="E8234" s="32" t="n">
        <v>90</v>
      </c>
      <c r="F8234" s="32" t="inlineStr">
        <is>
          <t>Differs from upstream baseline</t>
        </is>
      </c>
      <c r="G8234" s="32" t="inlineStr">
        <is>
          <t>src/data/moves_info.h</t>
        </is>
      </c>
    </row>
    <row r="8235">
      <c r="A8235" s="77" t="inlineStr">
        <is>
          <t>2026-10-05</t>
        </is>
      </c>
      <c r="B8235" s="77" t="inlineStr">
        <is>
          <t>Moves</t>
        </is>
      </c>
      <c r="C8235" s="77" t="inlineStr">
        <is>
          <t>Twister pp</t>
        </is>
      </c>
      <c r="D8235" s="77" t="n">
        <v>20</v>
      </c>
      <c r="E8235" s="77" t="n">
        <v>15</v>
      </c>
      <c r="F8235" s="77" t="inlineStr">
        <is>
          <t>Differs from upstream baseline</t>
        </is>
      </c>
      <c r="G8235" s="77" t="inlineStr">
        <is>
          <t>src/data/moves_info.h</t>
        </is>
      </c>
    </row>
    <row r="8236">
      <c r="A8236" s="32" t="inlineStr">
        <is>
          <t>2026-10-05</t>
        </is>
      </c>
      <c r="B8236" s="32" t="inlineStr">
        <is>
          <t>Moves</t>
        </is>
      </c>
      <c r="C8236" s="32" t="inlineStr">
        <is>
          <t>Uproar power</t>
        </is>
      </c>
      <c r="D8236" s="32" t="n">
        <v>90</v>
      </c>
      <c r="E8236" s="32" t="n">
        <v>50</v>
      </c>
      <c r="F8236" s="32" t="inlineStr">
        <is>
          <t>Differs from upstream baseline</t>
        </is>
      </c>
      <c r="G8236" s="32" t="inlineStr">
        <is>
          <t>src/data/moves_info.h</t>
        </is>
      </c>
    </row>
    <row r="8237">
      <c r="A8237" s="77" t="inlineStr">
        <is>
          <t>2026-10-05</t>
        </is>
      </c>
      <c r="B8237" s="77" t="inlineStr">
        <is>
          <t>Moves</t>
        </is>
      </c>
      <c r="C8237" s="77" t="inlineStr">
        <is>
          <t>U-turn power</t>
        </is>
      </c>
      <c r="D8237" s="77" t="n">
        <v>70</v>
      </c>
      <c r="E8237" s="77" t="n">
        <v>80</v>
      </c>
      <c r="F8237" s="77" t="inlineStr">
        <is>
          <t>Differs from upstream baseline</t>
        </is>
      </c>
      <c r="G8237" s="77" t="inlineStr">
        <is>
          <t>src/data/moves_info.h</t>
        </is>
      </c>
    </row>
    <row r="8238">
      <c r="A8238" s="32" t="inlineStr">
        <is>
          <t>2026-10-05</t>
        </is>
      </c>
      <c r="B8238" s="32" t="inlineStr">
        <is>
          <t>Moves</t>
        </is>
      </c>
      <c r="C8238" s="32" t="inlineStr">
        <is>
          <t>Venoshock power</t>
        </is>
      </c>
      <c r="D8238" s="32" t="n">
        <v>65</v>
      </c>
      <c r="E8238" s="32" t="n">
        <v>75</v>
      </c>
      <c r="F8238" s="32" t="inlineStr">
        <is>
          <t>Differs from upstream baseline</t>
        </is>
      </c>
      <c r="G8238" s="32" t="inlineStr">
        <is>
          <t>src/data/moves_info.h</t>
        </is>
      </c>
    </row>
    <row r="8239">
      <c r="A8239" s="77" t="inlineStr">
        <is>
          <t>2026-10-05</t>
        </is>
      </c>
      <c r="B8239" s="77" t="inlineStr">
        <is>
          <t>Moves</t>
        </is>
      </c>
      <c r="C8239" s="77" t="inlineStr">
        <is>
          <t>Vine Whip power</t>
        </is>
      </c>
      <c r="D8239" s="77" t="n">
        <v>45</v>
      </c>
      <c r="E8239" s="77" t="n">
        <v>35</v>
      </c>
      <c r="F8239" s="77" t="inlineStr">
        <is>
          <t>Differs from upstream baseline</t>
        </is>
      </c>
      <c r="G8239" s="77" t="inlineStr">
        <is>
          <t>src/data/moves_info.h</t>
        </is>
      </c>
    </row>
    <row r="8240">
      <c r="A8240" s="32" t="inlineStr">
        <is>
          <t>2026-10-05</t>
        </is>
      </c>
      <c r="B8240" s="32" t="inlineStr">
        <is>
          <t>Moves</t>
        </is>
      </c>
      <c r="C8240" s="32" t="inlineStr">
        <is>
          <t>Vine Whip pp</t>
        </is>
      </c>
      <c r="D8240" s="32" t="n">
        <v>25</v>
      </c>
      <c r="E8240" s="32" t="n">
        <v>15</v>
      </c>
      <c r="F8240" s="32" t="inlineStr">
        <is>
          <t>Differs from upstream baseline</t>
        </is>
      </c>
      <c r="G8240" s="32" t="inlineStr">
        <is>
          <t>src/data/moves_info.h</t>
        </is>
      </c>
    </row>
    <row r="8241">
      <c r="A8241" s="77" t="inlineStr">
        <is>
          <t>2026-10-05</t>
        </is>
      </c>
      <c r="B8241" s="77" t="inlineStr">
        <is>
          <t>Moves</t>
        </is>
      </c>
      <c r="C8241" s="77" t="inlineStr">
        <is>
          <t>Vise Grip power</t>
        </is>
      </c>
      <c r="D8241" s="77" t="n">
        <v>55</v>
      </c>
      <c r="E8241" s="77" t="n">
        <v>90</v>
      </c>
      <c r="F8241" s="77" t="inlineStr">
        <is>
          <t>Differs from upstream baseline</t>
        </is>
      </c>
      <c r="G8241" s="77" t="inlineStr">
        <is>
          <t>src/data/moves_info.h</t>
        </is>
      </c>
    </row>
    <row r="8242">
      <c r="A8242" s="32" t="inlineStr">
        <is>
          <t>2026-10-05</t>
        </is>
      </c>
      <c r="B8242" s="32" t="inlineStr">
        <is>
          <t>Moves</t>
        </is>
      </c>
      <c r="C8242" s="32" t="inlineStr">
        <is>
          <t>Vital Throw power</t>
        </is>
      </c>
      <c r="D8242" s="32" t="n">
        <v>70</v>
      </c>
      <c r="E8242" s="32" t="n">
        <v>90</v>
      </c>
      <c r="F8242" s="32" t="inlineStr">
        <is>
          <t>Differs from upstream baseline</t>
        </is>
      </c>
      <c r="G8242" s="32" t="inlineStr">
        <is>
          <t>src/data/moves_info.h</t>
        </is>
      </c>
    </row>
    <row r="8243">
      <c r="A8243" s="77" t="inlineStr">
        <is>
          <t>2026-10-05</t>
        </is>
      </c>
      <c r="B8243" s="77" t="inlineStr">
        <is>
          <t>Moves</t>
        </is>
      </c>
      <c r="C8243" s="77" t="inlineStr">
        <is>
          <t>Volt Switch power</t>
        </is>
      </c>
      <c r="D8243" s="77" t="n">
        <v>70</v>
      </c>
      <c r="E8243" s="77" t="n">
        <v>75</v>
      </c>
      <c r="F8243" s="77" t="inlineStr">
        <is>
          <t>Differs from upstream baseline</t>
        </is>
      </c>
      <c r="G8243" s="77" t="inlineStr">
        <is>
          <t>src/data/moves_info.h</t>
        </is>
      </c>
    </row>
    <row r="8244">
      <c r="A8244" s="32" t="inlineStr">
        <is>
          <t>2026-10-05</t>
        </is>
      </c>
      <c r="B8244" s="32" t="inlineStr">
        <is>
          <t>Moves</t>
        </is>
      </c>
      <c r="C8244" s="32" t="inlineStr">
        <is>
          <t>Volt Tackle power</t>
        </is>
      </c>
      <c r="D8244" s="32" t="n">
        <v>120</v>
      </c>
      <c r="E8244" s="32" t="n">
        <v>150</v>
      </c>
      <c r="F8244" s="32" t="inlineStr">
        <is>
          <t>Differs from upstream baseline</t>
        </is>
      </c>
      <c r="G8244" s="32" t="inlineStr">
        <is>
          <t>src/data/moves_info.h</t>
        </is>
      </c>
    </row>
    <row r="8245">
      <c r="A8245" s="77" t="inlineStr">
        <is>
          <t>2026-10-05</t>
        </is>
      </c>
      <c r="B8245" s="77" t="inlineStr">
        <is>
          <t>Moves</t>
        </is>
      </c>
      <c r="C8245" s="77" t="inlineStr">
        <is>
          <t>Volt Tackle pp</t>
        </is>
      </c>
      <c r="D8245" s="77" t="n">
        <v>15</v>
      </c>
      <c r="E8245" s="77" t="n">
        <v>5</v>
      </c>
      <c r="F8245" s="77" t="inlineStr">
        <is>
          <t>Differs from upstream baseline</t>
        </is>
      </c>
      <c r="G8245" s="77" t="inlineStr">
        <is>
          <t>src/data/moves_info.h</t>
        </is>
      </c>
    </row>
    <row r="8246">
      <c r="A8246" s="32" t="inlineStr">
        <is>
          <t>2026-10-05</t>
        </is>
      </c>
      <c r="B8246" s="32" t="inlineStr">
        <is>
          <t>Moves</t>
        </is>
      </c>
      <c r="C8246" s="32" t="inlineStr">
        <is>
          <t>Wake-Up Slap power</t>
        </is>
      </c>
      <c r="D8246" s="32" t="n">
        <v>70</v>
      </c>
      <c r="E8246" s="32" t="n">
        <v>60</v>
      </c>
      <c r="F8246" s="32" t="inlineStr">
        <is>
          <t>Differs from upstream baseline</t>
        </is>
      </c>
      <c r="G8246" s="32" t="inlineStr">
        <is>
          <t>src/data/moves_info.h</t>
        </is>
      </c>
    </row>
    <row r="8247">
      <c r="A8247" s="77" t="inlineStr">
        <is>
          <t>2026-10-05</t>
        </is>
      </c>
      <c r="B8247" s="77" t="inlineStr">
        <is>
          <t>Moves</t>
        </is>
      </c>
      <c r="C8247" s="77" t="inlineStr">
        <is>
          <t>Water Pulse accuracy</t>
        </is>
      </c>
      <c r="D8247" s="77" t="n">
        <v>100</v>
      </c>
      <c r="E8247" s="77" t="n">
        <v>0</v>
      </c>
      <c r="F8247" s="77" t="inlineStr">
        <is>
          <t>Differs from upstream baseline</t>
        </is>
      </c>
      <c r="G8247" s="77" t="inlineStr">
        <is>
          <t>src/data/moves_info.h</t>
        </is>
      </c>
    </row>
    <row r="8248">
      <c r="A8248" s="32" t="inlineStr">
        <is>
          <t>2026-10-05</t>
        </is>
      </c>
      <c r="B8248" s="32" t="inlineStr">
        <is>
          <t>Moves</t>
        </is>
      </c>
      <c r="C8248" s="32" t="inlineStr">
        <is>
          <t>Water Shuriken power</t>
        </is>
      </c>
      <c r="D8248" s="32" t="n">
        <v>15</v>
      </c>
      <c r="E8248" s="32" t="n">
        <v>20</v>
      </c>
      <c r="F8248" s="32" t="inlineStr">
        <is>
          <t>Differs from upstream baseline</t>
        </is>
      </c>
      <c r="G8248" s="32" t="inlineStr">
        <is>
          <t>src/data/moves_info.h</t>
        </is>
      </c>
    </row>
    <row r="8249">
      <c r="A8249" s="77" t="inlineStr">
        <is>
          <t>2026-10-05</t>
        </is>
      </c>
      <c r="B8249" s="77" t="inlineStr">
        <is>
          <t>Moves</t>
        </is>
      </c>
      <c r="C8249" s="77" t="inlineStr">
        <is>
          <t>Whirlpool power</t>
        </is>
      </c>
      <c r="D8249" s="77" t="n">
        <v>35</v>
      </c>
      <c r="E8249" s="77" t="n">
        <v>90</v>
      </c>
      <c r="F8249" s="77" t="inlineStr">
        <is>
          <t>Differs from upstream baseline</t>
        </is>
      </c>
      <c r="G8249" s="77" t="inlineStr">
        <is>
          <t>src/data/moves_info.h</t>
        </is>
      </c>
    </row>
    <row r="8250">
      <c r="A8250" s="32" t="inlineStr">
        <is>
          <t>2026-10-05</t>
        </is>
      </c>
      <c r="B8250" s="32" t="inlineStr">
        <is>
          <t>Moves</t>
        </is>
      </c>
      <c r="C8250" s="32" t="inlineStr">
        <is>
          <t>Whirlpool accuracy</t>
        </is>
      </c>
      <c r="D8250" s="32" t="n">
        <v>85</v>
      </c>
      <c r="E8250" s="32" t="n">
        <v>100</v>
      </c>
      <c r="F8250" s="32" t="inlineStr">
        <is>
          <t>Differs from upstream baseline</t>
        </is>
      </c>
      <c r="G8250" s="32" t="inlineStr">
        <is>
          <t>src/data/moves_info.h</t>
        </is>
      </c>
    </row>
    <row r="8251">
      <c r="A8251" s="77" t="inlineStr">
        <is>
          <t>2026-10-05</t>
        </is>
      </c>
      <c r="B8251" s="77" t="inlineStr">
        <is>
          <t>Moves</t>
        </is>
      </c>
      <c r="C8251" s="77" t="inlineStr">
        <is>
          <t>Whirlwind accuracy</t>
        </is>
      </c>
      <c r="D8251" s="77" t="n">
        <v>0</v>
      </c>
      <c r="E8251" s="77" t="n">
        <v>100</v>
      </c>
      <c r="F8251" s="77" t="inlineStr">
        <is>
          <t>Differs from upstream baseline</t>
        </is>
      </c>
      <c r="G8251" s="77" t="inlineStr">
        <is>
          <t>src/data/moves_info.h</t>
        </is>
      </c>
    </row>
    <row r="8252">
      <c r="A8252" s="32" t="inlineStr">
        <is>
          <t>2026-10-05</t>
        </is>
      </c>
      <c r="B8252" s="32" t="inlineStr">
        <is>
          <t>Moves</t>
        </is>
      </c>
      <c r="C8252" s="32" t="inlineStr">
        <is>
          <t>Wild Charge power</t>
        </is>
      </c>
      <c r="D8252" s="32" t="n">
        <v>90</v>
      </c>
      <c r="E8252" s="32" t="n">
        <v>120</v>
      </c>
      <c r="F8252" s="32" t="inlineStr">
        <is>
          <t>Differs from upstream baseline</t>
        </is>
      </c>
      <c r="G8252" s="32" t="inlineStr">
        <is>
          <t>src/data/moves_info.h</t>
        </is>
      </c>
    </row>
    <row r="8253">
      <c r="A8253" s="77" t="inlineStr">
        <is>
          <t>2026-10-05</t>
        </is>
      </c>
      <c r="B8253" s="77" t="inlineStr">
        <is>
          <t>Moves</t>
        </is>
      </c>
      <c r="C8253" s="77" t="inlineStr">
        <is>
          <t>Wild Charge pp</t>
        </is>
      </c>
      <c r="D8253" s="77" t="n">
        <v>15</v>
      </c>
      <c r="E8253" s="77" t="n">
        <v>20</v>
      </c>
      <c r="F8253" s="77" t="inlineStr">
        <is>
          <t>Differs from upstream baseline</t>
        </is>
      </c>
      <c r="G8253" s="77" t="inlineStr">
        <is>
          <t>src/data/moves_info.h</t>
        </is>
      </c>
    </row>
    <row r="8254">
      <c r="A8254" s="32" t="inlineStr">
        <is>
          <t>2026-10-05</t>
        </is>
      </c>
      <c r="B8254" s="32" t="inlineStr">
        <is>
          <t>Moves</t>
        </is>
      </c>
      <c r="C8254" s="32" t="inlineStr">
        <is>
          <t>Will-O-Wisp accuracy</t>
        </is>
      </c>
      <c r="D8254" s="32" t="n">
        <v>85</v>
      </c>
      <c r="E8254" s="32" t="n">
        <v>90</v>
      </c>
      <c r="F8254" s="32" t="inlineStr">
        <is>
          <t>Differs from upstream baseline</t>
        </is>
      </c>
      <c r="G8254" s="32" t="inlineStr">
        <is>
          <t>src/data/moves_info.h</t>
        </is>
      </c>
    </row>
    <row r="8255">
      <c r="A8255" s="77" t="inlineStr">
        <is>
          <t>2026-10-05</t>
        </is>
      </c>
      <c r="B8255" s="77" t="inlineStr">
        <is>
          <t>Moves</t>
        </is>
      </c>
      <c r="C8255" s="77" t="inlineStr">
        <is>
          <t>Withdraw pp</t>
        </is>
      </c>
      <c r="D8255" s="77" t="n">
        <v>40</v>
      </c>
      <c r="E8255" s="77" t="n">
        <v>5</v>
      </c>
      <c r="F8255" s="77" t="inlineStr">
        <is>
          <t>Differs from upstream baseline</t>
        </is>
      </c>
      <c r="G8255" s="77" t="inlineStr">
        <is>
          <t>src/data/moves_info.h</t>
        </is>
      </c>
    </row>
    <row r="8256">
      <c r="A8256" s="32" t="inlineStr">
        <is>
          <t>2026-10-05</t>
        </is>
      </c>
      <c r="B8256" s="32" t="inlineStr">
        <is>
          <t>Moves</t>
        </is>
      </c>
      <c r="C8256" s="32" t="inlineStr">
        <is>
          <t>Work Up pp</t>
        </is>
      </c>
      <c r="D8256" s="32" t="n">
        <v>30</v>
      </c>
      <c r="E8256" s="32" t="n">
        <v>15</v>
      </c>
      <c r="F8256" s="32" t="inlineStr">
        <is>
          <t>Differs from upstream baseline</t>
        </is>
      </c>
      <c r="G8256" s="32" t="inlineStr">
        <is>
          <t>src/data/moves_info.h</t>
        </is>
      </c>
    </row>
    <row r="8257">
      <c r="A8257" s="77" t="inlineStr">
        <is>
          <t>2026-10-05</t>
        </is>
      </c>
      <c r="B8257" s="77" t="inlineStr">
        <is>
          <t>Moves</t>
        </is>
      </c>
      <c r="C8257" s="77" t="inlineStr">
        <is>
          <t>Wrap accuracy</t>
        </is>
      </c>
      <c r="D8257" s="77" t="n">
        <v>90</v>
      </c>
      <c r="E8257" s="77" t="n">
        <v>100</v>
      </c>
      <c r="F8257" s="77" t="inlineStr">
        <is>
          <t>Differs from upstream baseline</t>
        </is>
      </c>
      <c r="G8257" s="77" t="inlineStr">
        <is>
          <t>src/data/moves_info.h</t>
        </is>
      </c>
    </row>
    <row r="8258">
      <c r="A8258" s="32" t="inlineStr">
        <is>
          <t>2026-10-05</t>
        </is>
      </c>
      <c r="B8258" s="32" t="inlineStr">
        <is>
          <t>Moves</t>
        </is>
      </c>
      <c r="C8258" s="32" t="inlineStr">
        <is>
          <t>Wring Out power</t>
        </is>
      </c>
      <c r="D8258" s="32" t="n">
        <v>120</v>
      </c>
      <c r="E8258" s="32" t="n">
        <v>75</v>
      </c>
      <c r="F8258" s="32" t="inlineStr">
        <is>
          <t>Differs from upstream baseline</t>
        </is>
      </c>
      <c r="G8258" s="32" t="inlineStr">
        <is>
          <t>src/data/moves_info.h</t>
        </is>
      </c>
    </row>
    <row r="8259">
      <c r="A8259" s="77" t="inlineStr">
        <is>
          <t>2026-10-05</t>
        </is>
      </c>
      <c r="B8259" s="77" t="inlineStr">
        <is>
          <t>Moves</t>
        </is>
      </c>
      <c r="C8259" s="77" t="inlineStr">
        <is>
          <t>Yawn accuracy</t>
        </is>
      </c>
      <c r="D8259" s="77" t="n">
        <v>0</v>
      </c>
      <c r="E8259" s="77" t="n">
        <v>70</v>
      </c>
      <c r="F8259" s="77" t="inlineStr">
        <is>
          <t>Differs from upstream baseline</t>
        </is>
      </c>
      <c r="G8259" s="77" t="inlineStr">
        <is>
          <t>src/data/moves_info.h</t>
        </is>
      </c>
    </row>
    <row r="8260">
      <c r="A8260" s="32" t="inlineStr">
        <is>
          <t>2026-10-05</t>
        </is>
      </c>
      <c r="B8260" s="32" t="inlineStr">
        <is>
          <t>Moves</t>
        </is>
      </c>
      <c r="C8260" s="32" t="inlineStr">
        <is>
          <t>Zen Headbutt accuracy</t>
        </is>
      </c>
      <c r="D8260" s="32" t="n">
        <v>90</v>
      </c>
      <c r="E8260" s="32" t="n">
        <v>100</v>
      </c>
      <c r="F8260" s="32" t="inlineStr">
        <is>
          <t>Differs from upstream baseline</t>
        </is>
      </c>
      <c r="G8260" s="32" t="inlineStr">
        <is>
          <t>src/data/moves_info.h</t>
        </is>
      </c>
    </row>
    <row r="8261">
      <c r="A8261" s="77" t="inlineStr">
        <is>
          <t>2026-10-05</t>
        </is>
      </c>
      <c r="B8261" s="77" t="inlineStr">
        <is>
          <t>Evolutions</t>
        </is>
      </c>
      <c r="C8261" s="77" t="inlineStr">
        <is>
          <t>Croconaw evolution</t>
        </is>
      </c>
      <c r="D8261" s="77" t="inlineStr">
        <is>
          <t>Lv 30 -&gt; Feraligatr</t>
        </is>
      </c>
      <c r="E8261" s="77" t="inlineStr">
        <is>
          <t>Lv 32 -&gt; Feraligatr</t>
        </is>
      </c>
      <c r="F8261" s="77" t="inlineStr">
        <is>
          <t>Differs from upstream baseline</t>
        </is>
      </c>
      <c r="G8261" s="77" t="inlineStr">
        <is>
          <t>species_info/gen_*_families.h</t>
        </is>
      </c>
    </row>
    <row r="8262">
      <c r="A8262" s="32" t="inlineStr">
        <is>
          <t>2026-10-05</t>
        </is>
      </c>
      <c r="B8262" s="32" t="inlineStr">
        <is>
          <t>Evolutions</t>
        </is>
      </c>
      <c r="C8262" s="32" t="inlineStr">
        <is>
          <t>Quilava evolution</t>
        </is>
      </c>
      <c r="D8262" s="32" t="inlineStr">
        <is>
          <t>Lv 36 -&gt; Typhlosion; None -&gt; Typhlosion Hisui</t>
        </is>
      </c>
      <c r="E8262" s="32" t="inlineStr">
        <is>
          <t>Lv 32 -&gt; Typhlosion; None -&gt; Typhlosion Hisui</t>
        </is>
      </c>
      <c r="F8262" s="32" t="inlineStr">
        <is>
          <t>Differs from upstream baseline</t>
        </is>
      </c>
      <c r="G8262" s="32" t="inlineStr">
        <is>
          <t>species_info/gen_*_families.h</t>
        </is>
      </c>
    </row>
  </sheetData>
  <autoFilter ref="A1:G82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2026-10-05T20:04:36Z</dcterms:created>
  <dcterms:modified xmlns:dcterms="http://purl.org/dc/terms/" xmlns:xsi="http://www.w3.org/2001/XMLSchema-instance" xsi:type="dcterms:W3CDTF">2026-10-05T20:05:51Z</dcterms:modified>
</cp:coreProperties>
</file>