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3 Progression" sheetId="24" state="visible" r:id="rId24"/>
    <sheet xmlns:r="http://schemas.openxmlformats.org/officeDocument/2006/relationships" name="Split 1 Plan Check" sheetId="25" state="visible" r:id="rId25"/>
    <sheet xmlns:r="http://schemas.openxmlformats.org/officeDocument/2006/relationships" name="Pokemon Availability" sheetId="26" state="visible" r:id="rId26"/>
    <sheet xmlns:r="http://schemas.openxmlformats.org/officeDocument/2006/relationships" name="Gifts &amp; Trades" sheetId="27" state="visible" r:id="rId27"/>
    <sheet xmlns:r="http://schemas.openxmlformats.org/officeDocument/2006/relationships" name="TM &amp; HM Locations" sheetId="28" state="visible" r:id="rId28"/>
    <sheet xmlns:r="http://schemas.openxmlformats.org/officeDocument/2006/relationships" name="Items" sheetId="29" state="visible" r:id="rId29"/>
    <sheet xmlns:r="http://schemas.openxmlformats.org/officeDocument/2006/relationships" name="Item Locations" sheetId="30" state="visible" r:id="rId30"/>
    <sheet xmlns:r="http://schemas.openxmlformats.org/officeDocument/2006/relationships" name="Balance Issues" sheetId="31" state="visible" r:id="rId31"/>
    <sheet xmlns:r="http://schemas.openxmlformats.org/officeDocument/2006/relationships" name="Change Log" sheetId="32" state="visible" r:id="rId32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Progression'!$A$1:$F$8</definedName>
    <definedName name="_xlnm._FilterDatabase" localSheetId="23" hidden="1">'Split 3 Progression'!$A$1:$F$8</definedName>
    <definedName name="_xlnm._FilterDatabase" localSheetId="25" hidden="1">'Pokemon Availability'!$A$1:$H$226</definedName>
    <definedName name="_xlnm._FilterDatabase" localSheetId="26" hidden="1">'Gifts &amp; Trades'!$A$1:$K$19</definedName>
    <definedName name="_xlnm._FilterDatabase" localSheetId="27" hidden="1">'TM &amp; HM Locations'!$A$1:$G$48</definedName>
    <definedName name="_xlnm._FilterDatabase" localSheetId="28" hidden="1">'Items'!$A$1:$F$589</definedName>
    <definedName name="_xlnm._FilterDatabase" localSheetId="29" hidden="1">'Item Locations'!$A$1:$F$491</definedName>
    <definedName name="_xlnm._FilterDatabase" localSheetId="30" hidden="1">'Balance Issues'!$A$1:$I$3</definedName>
    <definedName name="_xlnm._FilterDatabase" localSheetId="31" hidden="1">'Change Log'!$A$1:$G$8260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20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26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3 Progression'!A1" TargetMode="External" Id="rId23"/><Relationship Type="http://schemas.openxmlformats.org/officeDocument/2006/relationships/hyperlink" Target="#'Split 1 Plan Check'!A1" TargetMode="External" Id="rId24"/><Relationship Type="http://schemas.openxmlformats.org/officeDocument/2006/relationships/hyperlink" Target="#'Pokemon Availability'!A1" TargetMode="External" Id="rId25"/><Relationship Type="http://schemas.openxmlformats.org/officeDocument/2006/relationships/hyperlink" Target="#'Gifts &amp; Trades'!A1" TargetMode="External" Id="rId26"/><Relationship Type="http://schemas.openxmlformats.org/officeDocument/2006/relationships/hyperlink" Target="#'TM &amp; HM Locations'!A1" TargetMode="External" Id="rId27"/><Relationship Type="http://schemas.openxmlformats.org/officeDocument/2006/relationships/hyperlink" Target="#'Items'!A1" TargetMode="External" Id="rId28"/><Relationship Type="http://schemas.openxmlformats.org/officeDocument/2006/relationships/hyperlink" Target="#'Item Locations'!A1" TargetMode="External" Id="rId29"/><Relationship Type="http://schemas.openxmlformats.org/officeDocument/2006/relationships/hyperlink" Target="#'Balance Issues'!A1" TargetMode="External" Id="rId30"/><Relationship Type="http://schemas.openxmlformats.org/officeDocument/2006/relationships/hyperlink" Target="#'Change Log'!A1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3 Progression</t>
        </is>
      </c>
      <c r="C26" s="4" t="inlineStr">
        <is>
          <t>Split 3 route and trainer structure (Rusturf -&gt; Wraithwood -&gt; Hollowbrook -&gt; Granite Cave -&gt; Dewford); Brawly cap Lv34 tentative; teams TBD</t>
        </is>
      </c>
    </row>
    <row r="27">
      <c r="B27" s="3" t="inlineStr">
        <is>
          <t>Split 1 Plan Check</t>
        </is>
      </c>
      <c r="C27" s="4" t="inlineStr">
        <is>
          <t>Trainer counts per area and every open decision (read this first)</t>
        </is>
      </c>
    </row>
    <row r="28">
      <c r="B28" s="3" t="inlineStr">
        <is>
          <t>Pokemon Availability</t>
        </is>
      </c>
      <c r="C28" s="4" t="inlineStr"/>
    </row>
    <row r="29">
      <c r="B29" s="3" t="inlineStr">
        <is>
          <t>Gifts &amp; Trades</t>
        </is>
      </c>
      <c r="C29" s="4" t="inlineStr"/>
    </row>
    <row r="30">
      <c r="B30" s="3" t="inlineStr">
        <is>
          <t>TM &amp; HM Locations</t>
        </is>
      </c>
      <c r="C30" s="4" t="inlineStr"/>
    </row>
    <row r="31">
      <c r="B31" s="3" t="inlineStr">
        <is>
          <t>Items</t>
        </is>
      </c>
      <c r="C31" s="4" t="inlineStr">
        <is>
          <t>Every Gen 1-6 item: pocket, price, fling power, description and where to find it</t>
        </is>
      </c>
    </row>
    <row r="32">
      <c r="B32" s="3" t="inlineStr">
        <is>
          <t>Item Locations</t>
        </is>
      </c>
      <c r="C32" s="4" t="inlineStr"/>
    </row>
    <row r="33">
      <c r="B33" s="3" t="inlineStr">
        <is>
          <t>Balance Issues</t>
        </is>
      </c>
      <c r="C33" s="4" t="inlineStr"/>
    </row>
    <row r="34">
      <c r="B34" s="3" t="inlineStr">
        <is>
          <t>Change Log</t>
        </is>
      </c>
      <c r="C34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10" t="inlineStr">
        <is>
          <t>65 (+10)</t>
        </is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315 (+60)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10" t="inlineStr">
        <is>
          <t>Skill Link</t>
        </is>
      </c>
      <c r="M649" s="6" t="inlineStr">
        <is>
          <t>Technician</t>
        </is>
      </c>
      <c r="N649" s="10" t="inlineStr">
        <is>
          <t>Cute Charm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CINCCINO</t>
        </is>
      </c>
      <c r="B396" s="10" t="inlineStr">
        <is>
          <t>Skill Link</t>
        </is>
      </c>
      <c r="C396" s="6" t="inlineStr">
        <is>
          <t>Technician</t>
        </is>
      </c>
      <c r="D396" s="10" t="inlineStr">
        <is>
          <t>Cute Charm</t>
        </is>
      </c>
      <c r="E396" s="27" t="inlineStr">
        <is>
          <t>Cute Charm / Technician / Skill Link</t>
        </is>
      </c>
    </row>
    <row r="397">
      <c r="A397" s="7" t="inlineStr">
        <is>
          <t>SWANNA</t>
        </is>
      </c>
      <c r="B397" s="6" t="inlineStr">
        <is>
          <t>Keen Eye</t>
        </is>
      </c>
      <c r="C397" s="10" t="inlineStr">
        <is>
          <t>Hydration</t>
        </is>
      </c>
      <c r="D397" s="10" t="inlineStr">
        <is>
          <t>Competitive</t>
        </is>
      </c>
      <c r="E397" s="27" t="inlineStr">
        <is>
          <t>Keen Eye / Big Pecks / Hydration</t>
        </is>
      </c>
    </row>
    <row r="398">
      <c r="A398" s="7" t="inlineStr">
        <is>
          <t>VANILLUXE</t>
        </is>
      </c>
      <c r="B398" s="6" t="inlineStr">
        <is>
          <t>Ice Body</t>
        </is>
      </c>
      <c r="C398" s="10" t="inlineStr">
        <is>
          <t>Ice Body</t>
        </is>
      </c>
      <c r="D398" s="10" t="inlineStr">
        <is>
          <t>Slush Rush</t>
        </is>
      </c>
      <c r="E398" s="27" t="inlineStr">
        <is>
          <t>Ice Body / Snow Warning / Weak Armor</t>
        </is>
      </c>
    </row>
    <row r="399">
      <c r="A399" s="7" t="inlineStr">
        <is>
          <t>EMOLGA</t>
        </is>
      </c>
      <c r="B399" s="6" t="inlineStr">
        <is>
          <t>Static</t>
        </is>
      </c>
      <c r="C399" s="10" t="inlineStr">
        <is>
          <t>Motor Drive</t>
        </is>
      </c>
      <c r="D399" s="10" t="inlineStr">
        <is>
          <t>Lightning Rod</t>
        </is>
      </c>
      <c r="E399" s="27" t="inlineStr">
        <is>
          <t>Static / - / Motor Drive</t>
        </is>
      </c>
    </row>
    <row r="400">
      <c r="A400" s="7" t="inlineStr">
        <is>
          <t>EELEKTROSS</t>
        </is>
      </c>
      <c r="B400" s="6" t="inlineStr">
        <is>
          <t>Levitate</t>
        </is>
      </c>
      <c r="C400" s="10" t="inlineStr">
        <is>
          <t>Levitate</t>
        </is>
      </c>
      <c r="D400" s="10" t="inlineStr">
        <is>
          <t>Levitate</t>
        </is>
      </c>
      <c r="E400" s="27" t="inlineStr">
        <is>
          <t>Levitate / - / -</t>
        </is>
      </c>
    </row>
    <row r="401">
      <c r="A401" s="7" t="inlineStr">
        <is>
          <t>BEHEEYEM</t>
        </is>
      </c>
      <c r="B401" s="6" t="inlineStr">
        <is>
          <t>Telepathy</t>
        </is>
      </c>
      <c r="C401" s="10" t="inlineStr">
        <is>
          <t>Analytic</t>
        </is>
      </c>
      <c r="D401" s="10" t="inlineStr">
        <is>
          <t>Trace</t>
        </is>
      </c>
      <c r="E401" s="27" t="inlineStr">
        <is>
          <t>Telepathy / Synchronize / Analytic</t>
        </is>
      </c>
    </row>
    <row r="402">
      <c r="A402" s="7" t="inlineStr">
        <is>
          <t>CRYOGONAL</t>
        </is>
      </c>
      <c r="B402" s="6" t="inlineStr">
        <is>
          <t>Levitate</t>
        </is>
      </c>
      <c r="C402" s="10" t="inlineStr">
        <is>
          <t>Ice Body</t>
        </is>
      </c>
      <c r="D402" s="10" t="inlineStr">
        <is>
          <t>Levitate</t>
        </is>
      </c>
      <c r="E402" s="27" t="inlineStr">
        <is>
          <t>Levitate / - / -</t>
        </is>
      </c>
    </row>
    <row r="403">
      <c r="A403" s="7" t="inlineStr">
        <is>
          <t>STUNFISK</t>
        </is>
      </c>
      <c r="B403" s="6" t="inlineStr">
        <is>
          <t>Static</t>
        </is>
      </c>
      <c r="C403" s="6" t="inlineStr">
        <is>
          <t>Limber</t>
        </is>
      </c>
      <c r="D403" s="10" t="inlineStr">
        <is>
          <t>Water Absorb</t>
        </is>
      </c>
      <c r="E403" s="27" t="inlineStr">
        <is>
          <t>Static / Limber / Sand Veil</t>
        </is>
      </c>
    </row>
    <row r="404">
      <c r="A404" s="7" t="inlineStr">
        <is>
          <t>CHESNAUGHT</t>
        </is>
      </c>
      <c r="B404" s="6" t="inlineStr">
        <is>
          <t>Overgrow</t>
        </is>
      </c>
      <c r="C404" s="10" t="inlineStr">
        <is>
          <t>Bulletproof</t>
        </is>
      </c>
      <c r="D404" s="10" t="inlineStr">
        <is>
          <t>Iron Barbs</t>
        </is>
      </c>
      <c r="E404" s="27" t="inlineStr">
        <is>
          <t>Overgrow / - / Bulletproof</t>
        </is>
      </c>
    </row>
    <row r="405">
      <c r="A405" s="7" t="inlineStr">
        <is>
          <t>DELPHOX</t>
        </is>
      </c>
      <c r="B405" s="6" t="inlineStr">
        <is>
          <t>Blaze</t>
        </is>
      </c>
      <c r="C405" s="10" t="inlineStr">
        <is>
          <t>Magician</t>
        </is>
      </c>
      <c r="D405" s="10" t="inlineStr">
        <is>
          <t>Magic Guard</t>
        </is>
      </c>
      <c r="E405" s="27" t="inlineStr">
        <is>
          <t>Blaze / - / Magician</t>
        </is>
      </c>
    </row>
    <row r="406">
      <c r="A406" s="7" t="inlineStr">
        <is>
          <t>PYROAR</t>
        </is>
      </c>
      <c r="B406" s="6" t="inlineStr">
        <is>
          <t>Rivalry</t>
        </is>
      </c>
      <c r="C406" s="6" t="inlineStr">
        <is>
          <t>Unnerve</t>
        </is>
      </c>
      <c r="D406" s="10" t="inlineStr">
        <is>
          <t>Competitive</t>
        </is>
      </c>
      <c r="E406" s="27" t="inlineStr">
        <is>
          <t>Rivalry / Unnerve / Moxie</t>
        </is>
      </c>
    </row>
    <row r="407">
      <c r="A407" s="7" t="inlineStr">
        <is>
          <t>GOGOAT</t>
        </is>
      </c>
      <c r="B407" s="6" t="inlineStr">
        <is>
          <t>Sap Sipper</t>
        </is>
      </c>
      <c r="C407" s="10" t="inlineStr">
        <is>
          <t>Grass Pelt</t>
        </is>
      </c>
      <c r="D407" s="10" t="inlineStr">
        <is>
          <t>Regenerator</t>
        </is>
      </c>
      <c r="E407" s="27" t="inlineStr">
        <is>
          <t>Sap Sipper / - / Grass Pelt</t>
        </is>
      </c>
    </row>
    <row r="408">
      <c r="A408" s="7" t="inlineStr">
        <is>
          <t>AROMATISSE</t>
        </is>
      </c>
      <c r="B408" s="6" t="inlineStr">
        <is>
          <t>Healer</t>
        </is>
      </c>
      <c r="C408" s="10" t="inlineStr">
        <is>
          <t>Aroma Veil</t>
        </is>
      </c>
      <c r="D408" s="10" t="inlineStr">
        <is>
          <t>Regenerator</t>
        </is>
      </c>
      <c r="E408" s="27" t="inlineStr">
        <is>
          <t>Healer / - / Aroma Veil</t>
        </is>
      </c>
    </row>
    <row r="409">
      <c r="A409" s="7" t="inlineStr">
        <is>
          <t>SLURPUFF</t>
        </is>
      </c>
      <c r="B409" s="6" t="inlineStr">
        <is>
          <t>Sweet Veil</t>
        </is>
      </c>
      <c r="C409" s="10" t="inlineStr">
        <is>
          <t>Unburden</t>
        </is>
      </c>
      <c r="D409" s="10" t="inlineStr">
        <is>
          <t>Aroma Veil</t>
        </is>
      </c>
      <c r="E409" s="27" t="inlineStr">
        <is>
          <t>Sweet Veil / - / Unburden</t>
        </is>
      </c>
    </row>
    <row r="410">
      <c r="A410" s="7" t="inlineStr">
        <is>
          <t>CLAWITZER</t>
        </is>
      </c>
      <c r="B410" s="6" t="inlineStr">
        <is>
          <t>Mega Launcher</t>
        </is>
      </c>
      <c r="C410" s="10" t="inlineStr">
        <is>
          <t>Mega Launcher</t>
        </is>
      </c>
      <c r="D410" s="10" t="inlineStr">
        <is>
          <t>Mega Launcher</t>
        </is>
      </c>
      <c r="E410" s="27" t="inlineStr">
        <is>
          <t>Mega Launcher / - / -</t>
        </is>
      </c>
    </row>
    <row r="411">
      <c r="A411" s="7" t="inlineStr">
        <is>
          <t>TYRANTRUM</t>
        </is>
      </c>
      <c r="B411" s="6" t="inlineStr">
        <is>
          <t>Strong Jaw</t>
        </is>
      </c>
      <c r="C411" s="10" t="inlineStr">
        <is>
          <t>Rock Head</t>
        </is>
      </c>
      <c r="D411" s="10" t="inlineStr">
        <is>
          <t>Intimidate</t>
        </is>
      </c>
      <c r="E411" s="27" t="inlineStr">
        <is>
          <t>Strong Jaw / - / Rock Head</t>
        </is>
      </c>
    </row>
    <row r="412">
      <c r="A412" s="7" t="inlineStr">
        <is>
          <t>AMAURA</t>
        </is>
      </c>
      <c r="B412" s="6" t="inlineStr">
        <is>
          <t>Refrigerate</t>
        </is>
      </c>
      <c r="C412" s="6" t="inlineStr">
        <is>
          <t>-</t>
        </is>
      </c>
      <c r="D412" s="10" t="inlineStr">
        <is>
          <t>Thick Fat</t>
        </is>
      </c>
      <c r="E412" s="27" t="inlineStr">
        <is>
          <t>Refrigerate / - / Snow Warning</t>
        </is>
      </c>
    </row>
    <row r="413">
      <c r="A413" s="7" t="inlineStr">
        <is>
          <t>AURORUS</t>
        </is>
      </c>
      <c r="B413" s="6" t="inlineStr">
        <is>
          <t>Refrigerate</t>
        </is>
      </c>
      <c r="C413" s="10" t="inlineStr">
        <is>
          <t>Refrigerate</t>
        </is>
      </c>
      <c r="D413" s="10" t="inlineStr">
        <is>
          <t>Filter</t>
        </is>
      </c>
      <c r="E413" s="27" t="inlineStr">
        <is>
          <t>Refrigerate / - / Snow Warning</t>
        </is>
      </c>
    </row>
    <row r="414">
      <c r="A414" s="7" t="inlineStr">
        <is>
          <t>DEDENNE</t>
        </is>
      </c>
      <c r="B414" s="6" t="inlineStr">
        <is>
          <t>Cheek Pouch</t>
        </is>
      </c>
      <c r="C414" s="6" t="inlineStr">
        <is>
          <t>Pickup</t>
        </is>
      </c>
      <c r="D414" s="10" t="inlineStr">
        <is>
          <t>Pixilate</t>
        </is>
      </c>
      <c r="E414" s="27" t="inlineStr">
        <is>
          <t>Cheek Pouch / Pickup / Plus</t>
        </is>
      </c>
    </row>
    <row r="415">
      <c r="A415" s="7" t="inlineStr">
        <is>
          <t>CARBINK</t>
        </is>
      </c>
      <c r="B415" s="6" t="inlineStr">
        <is>
          <t>Clear Body</t>
        </is>
      </c>
      <c r="C415" s="10" t="inlineStr">
        <is>
          <t>Sturdy</t>
        </is>
      </c>
      <c r="D415" s="10" t="inlineStr">
        <is>
          <t>Magic Bounce</t>
        </is>
      </c>
      <c r="E415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7" t="inlineStr">
        <is>
          <t>QUILAVA</t>
        </is>
      </c>
      <c r="B88" s="6" t="inlineStr">
        <is>
          <t>Level Up</t>
        </is>
      </c>
      <c r="C88" s="6" t="n">
        <v>36</v>
      </c>
      <c r="D88" s="6" t="inlineStr">
        <is>
          <t>TYPHLOSION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7" t="inlineStr">
        <is>
          <t>CROCONAW</t>
        </is>
      </c>
      <c r="B90" s="6" t="inlineStr">
        <is>
          <t>Level Up</t>
        </is>
      </c>
      <c r="C90" s="6" t="n">
        <v>30</v>
      </c>
      <c r="D90" s="6" t="inlineStr">
        <is>
          <t>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18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28" t="inlineStr">
        <is>
          <t>PATRAT</t>
        </is>
      </c>
      <c r="B245" s="29" t="inlineStr">
        <is>
          <t>Level Up</t>
        </is>
      </c>
      <c r="C245" s="29" t="n">
        <v>17</v>
      </c>
      <c r="D245" s="29" t="inlineStr">
        <is>
          <t>WATCHOG</t>
        </is>
      </c>
      <c r="AF245" s="27" t="inlineStr">
        <is>
          <t>Lv 20 -&gt; 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28" t="inlineStr">
        <is>
          <t>ROGGENROLA</t>
        </is>
      </c>
      <c r="B256" s="29" t="inlineStr">
        <is>
          <t>Level Up</t>
        </is>
      </c>
      <c r="C256" s="29" t="n">
        <v>22</v>
      </c>
      <c r="D256" s="29" t="inlineStr">
        <is>
          <t>BOLDORE</t>
        </is>
      </c>
      <c r="AF256" s="27" t="inlineStr">
        <is>
          <t>Lv 25 -&gt; 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22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28" t="inlineStr">
        <is>
          <t>SEWADDLE</t>
        </is>
      </c>
      <c r="B264" s="29" t="inlineStr">
        <is>
          <t>Level Up</t>
        </is>
      </c>
      <c r="C264" s="29" t="n">
        <v>16</v>
      </c>
      <c r="D264" s="29" t="inlineStr">
        <is>
          <t>SWADLOON</t>
        </is>
      </c>
      <c r="AF264" s="27" t="inlineStr">
        <is>
          <t>Lv 20 -&gt; 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23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28" t="inlineStr">
        <is>
          <t>DEERLING (AUTUMN)</t>
        </is>
      </c>
      <c r="B288" s="29" t="inlineStr">
        <is>
          <t>Level Up</t>
        </is>
      </c>
      <c r="C288" s="29" t="n">
        <v>28</v>
      </c>
      <c r="D288" s="29" t="inlineStr">
        <is>
          <t>SAWSBUCK AUTUMN</t>
        </is>
      </c>
      <c r="AF288" s="27" t="inlineStr">
        <is>
          <t>Lv 34 -&gt; Sawsbuck Autumn</t>
        </is>
      </c>
    </row>
    <row r="289">
      <c r="A289" s="28" t="inlineStr">
        <is>
          <t>DEERLING (SPRING)</t>
        </is>
      </c>
      <c r="B289" s="29" t="inlineStr">
        <is>
          <t>Level Up</t>
        </is>
      </c>
      <c r="C289" s="29" t="n">
        <v>28</v>
      </c>
      <c r="D289" s="29" t="inlineStr">
        <is>
          <t>SAWSBUCK SPRING</t>
        </is>
      </c>
      <c r="AF289" s="27" t="inlineStr">
        <is>
          <t>Lv 34 -&gt; Sawsbuck Spring</t>
        </is>
      </c>
    </row>
    <row r="290">
      <c r="A290" s="28" t="inlineStr">
        <is>
          <t>DEERLING (SUMMER)</t>
        </is>
      </c>
      <c r="B290" s="29" t="inlineStr">
        <is>
          <t>Level Up</t>
        </is>
      </c>
      <c r="C290" s="29" t="n">
        <v>28</v>
      </c>
      <c r="D290" s="29" t="inlineStr">
        <is>
          <t>SAWSBUCK SUMMER</t>
        </is>
      </c>
      <c r="AF290" s="27" t="inlineStr">
        <is>
          <t>Lv 34 -&gt; Sawsbuck Summer</t>
        </is>
      </c>
    </row>
    <row r="291">
      <c r="A291" s="28" t="inlineStr">
        <is>
          <t>DEERLING (WINTER)</t>
        </is>
      </c>
      <c r="B291" s="29" t="inlineStr">
        <is>
          <t>Level Up</t>
        </is>
      </c>
      <c r="C291" s="29" t="n">
        <v>28</v>
      </c>
      <c r="D291" s="29" t="inlineStr">
        <is>
          <t>SAWSBUCK WINTER</t>
        </is>
      </c>
      <c r="AF291" s="27" t="inlineStr">
        <is>
          <t>Lv 34 -&gt; 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34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28" t="inlineStr">
        <is>
          <t>SKIDDO</t>
        </is>
      </c>
      <c r="B327" s="29" t="inlineStr">
        <is>
          <t>Level Up</t>
        </is>
      </c>
      <c r="C327" s="29" t="n">
        <v>28</v>
      </c>
      <c r="D327" s="29" t="inlineStr">
        <is>
          <t>GOGOAT</t>
        </is>
      </c>
      <c r="AF327" s="27" t="inlineStr">
        <is>
          <t>Lv 32 -&gt; Gogoat</t>
        </is>
      </c>
    </row>
    <row r="328">
      <c r="A328" s="7" t="inlineStr">
        <is>
          <t>PANCHAM</t>
        </is>
      </c>
      <c r="B328" s="6" t="inlineStr">
        <is>
          <t>Level Dark Type Mon In Party 32</t>
        </is>
      </c>
      <c r="C328" s="6" t="n"/>
      <c r="D328" s="6" t="inlineStr">
        <is>
          <t>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28" t="inlineStr">
        <is>
          <t>BINACLE</t>
        </is>
      </c>
      <c r="B335" s="29" t="inlineStr">
        <is>
          <t>Level Up</t>
        </is>
      </c>
      <c r="C335" s="29" t="n">
        <v>33</v>
      </c>
      <c r="D335" s="29" t="inlineStr">
        <is>
          <t>BARBARACLE</t>
        </is>
      </c>
      <c r="AF335" s="27" t="inlineStr">
        <is>
          <t>Lv 39 -&gt; 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Vine Whip</t>
        </is>
      </c>
      <c r="G499" s="30" t="n">
        <v>5</v>
      </c>
      <c r="H499" s="6" t="inlineStr">
        <is>
          <t>Wrap</t>
        </is>
      </c>
      <c r="I499" s="30" t="n">
        <v>8</v>
      </c>
      <c r="J499" s="6" t="inlineStr">
        <is>
          <t>Growth</t>
        </is>
      </c>
      <c r="K499" s="30" t="n">
        <v>11</v>
      </c>
      <c r="L499" s="6" t="inlineStr">
        <is>
          <t>Leech Seed</t>
        </is>
      </c>
      <c r="M499" s="30" t="n">
        <v>14</v>
      </c>
      <c r="N499" s="6" t="inlineStr">
        <is>
          <t>Magical Leaf</t>
        </is>
      </c>
      <c r="O499" s="30" t="n">
        <v>17</v>
      </c>
      <c r="P499" s="6" t="inlineStr">
        <is>
          <t>Glare</t>
        </is>
      </c>
      <c r="Q499" s="30" t="n">
        <v>20</v>
      </c>
      <c r="R499" s="6" t="inlineStr">
        <is>
          <t>Mega Drain</t>
        </is>
      </c>
      <c r="S499" s="30" t="n">
        <v>23</v>
      </c>
      <c r="T499" s="6" t="inlineStr">
        <is>
          <t>Coil</t>
        </is>
      </c>
      <c r="U499" s="30" t="n">
        <v>26</v>
      </c>
      <c r="V499" s="6" t="inlineStr">
        <is>
          <t>Giga Drain</t>
        </is>
      </c>
      <c r="W499" s="30" t="n">
        <v>29</v>
      </c>
      <c r="X499" s="6" t="inlineStr">
        <is>
          <t>Leaf Blade</t>
        </is>
      </c>
      <c r="Y499" s="30" t="n">
        <v>32</v>
      </c>
      <c r="Z499" s="6" t="inlineStr">
        <is>
          <t>Leaf Storm</t>
        </is>
      </c>
      <c r="AA499" s="30" t="n">
        <v>36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Vine Whip</t>
        </is>
      </c>
      <c r="G500" s="30" t="n">
        <v>5</v>
      </c>
      <c r="H500" s="6" t="inlineStr">
        <is>
          <t>Wrap</t>
        </is>
      </c>
      <c r="I500" s="30" t="n">
        <v>8</v>
      </c>
      <c r="J500" s="6" t="inlineStr">
        <is>
          <t>Growth</t>
        </is>
      </c>
      <c r="K500" s="30" t="n">
        <v>11</v>
      </c>
      <c r="L500" s="6" t="inlineStr">
        <is>
          <t>Leech Seed</t>
        </is>
      </c>
      <c r="M500" s="30" t="n">
        <v>14</v>
      </c>
      <c r="N500" s="6" t="inlineStr">
        <is>
          <t>Magical Leaf</t>
        </is>
      </c>
      <c r="O500" s="30" t="n">
        <v>17</v>
      </c>
      <c r="P500" s="6" t="inlineStr">
        <is>
          <t>Glare</t>
        </is>
      </c>
      <c r="Q500" s="30" t="n">
        <v>20</v>
      </c>
      <c r="R500" s="6" t="inlineStr">
        <is>
          <t>Mega Drain</t>
        </is>
      </c>
      <c r="S500" s="30" t="n">
        <v>23</v>
      </c>
      <c r="T500" s="6" t="inlineStr">
        <is>
          <t>Coil</t>
        </is>
      </c>
      <c r="U500" s="30" t="n">
        <v>26</v>
      </c>
      <c r="V500" s="6" t="inlineStr">
        <is>
          <t>Giga Drain</t>
        </is>
      </c>
      <c r="W500" s="30" t="n">
        <v>29</v>
      </c>
      <c r="X500" s="6" t="inlineStr">
        <is>
          <t>Leaf Blade</t>
        </is>
      </c>
      <c r="Y500" s="30" t="n">
        <v>32</v>
      </c>
      <c r="Z500" s="6" t="inlineStr">
        <is>
          <t>Leaf Storm</t>
        </is>
      </c>
      <c r="AA500" s="30" t="n">
        <v>36</v>
      </c>
      <c r="AR500" s="31" t="n"/>
    </row>
    <row r="501">
      <c r="A501" s="7" t="inlineStr">
        <is>
          <t>SERPERIOR</t>
        </is>
      </c>
      <c r="B501" s="6" t="inlineStr">
        <is>
          <t>Dragon Tail</t>
        </is>
      </c>
      <c r="C501" s="30" t="inlineStr">
        <is>
          <t>Evo</t>
        </is>
      </c>
      <c r="D501" s="6" t="inlineStr">
        <is>
          <t>Tackle</t>
        </is>
      </c>
      <c r="E501" s="30" t="n">
        <v>1</v>
      </c>
      <c r="F501" s="6" t="inlineStr">
        <is>
          <t>Leer</t>
        </is>
      </c>
      <c r="G501" s="30" t="n">
        <v>1</v>
      </c>
      <c r="H501" s="6" t="inlineStr">
        <is>
          <t>Vine Whip</t>
        </is>
      </c>
      <c r="I501" s="30" t="n">
        <v>5</v>
      </c>
      <c r="J501" s="6" t="inlineStr">
        <is>
          <t>Wrap</t>
        </is>
      </c>
      <c r="K501" s="30" t="n">
        <v>8</v>
      </c>
      <c r="L501" s="6" t="inlineStr">
        <is>
          <t>Growth</t>
        </is>
      </c>
      <c r="M501" s="30" t="n">
        <v>11</v>
      </c>
      <c r="N501" s="6" t="inlineStr">
        <is>
          <t>Leech Seed</t>
        </is>
      </c>
      <c r="O501" s="30" t="n">
        <v>14</v>
      </c>
      <c r="P501" s="6" t="inlineStr">
        <is>
          <t>Magical Leaf</t>
        </is>
      </c>
      <c r="Q501" s="30" t="n">
        <v>17</v>
      </c>
      <c r="R501" s="6" t="inlineStr">
        <is>
          <t>Glare</t>
        </is>
      </c>
      <c r="S501" s="30" t="n">
        <v>20</v>
      </c>
      <c r="T501" s="6" t="inlineStr">
        <is>
          <t>Mega Drain</t>
        </is>
      </c>
      <c r="U501" s="30" t="n">
        <v>23</v>
      </c>
      <c r="V501" s="6" t="inlineStr">
        <is>
          <t>Coil</t>
        </is>
      </c>
      <c r="W501" s="30" t="n">
        <v>26</v>
      </c>
      <c r="X501" s="6" t="inlineStr">
        <is>
          <t>Giga Drain</t>
        </is>
      </c>
      <c r="Y501" s="30" t="n">
        <v>29</v>
      </c>
      <c r="Z501" s="6" t="inlineStr">
        <is>
          <t>Leaf Blade</t>
        </is>
      </c>
      <c r="AA501" s="30" t="n">
        <v>32</v>
      </c>
      <c r="AB501" s="6" t="inlineStr">
        <is>
          <t>Leaf Storm</t>
        </is>
      </c>
      <c r="AC501" s="30" t="n">
        <v>36</v>
      </c>
      <c r="AD501" s="6" t="inlineStr">
        <is>
          <t>Synthesis</t>
        </is>
      </c>
      <c r="AE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11</v>
      </c>
      <c r="L502" s="6" t="inlineStr">
        <is>
          <t>Defense Curl</t>
        </is>
      </c>
      <c r="M502" s="30" t="n">
        <v>14</v>
      </c>
      <c r="N502" s="6" t="inlineStr">
        <is>
          <t>Arm Thrust</t>
        </is>
      </c>
      <c r="O502" s="30" t="n">
        <v>17</v>
      </c>
      <c r="P502" s="6" t="inlineStr">
        <is>
          <t>Fire Fang</t>
        </is>
      </c>
      <c r="Q502" s="30" t="n">
        <v>20</v>
      </c>
      <c r="R502" s="6" t="inlineStr">
        <is>
          <t>Rollout</t>
        </is>
      </c>
      <c r="S502" s="30" t="n">
        <v>23</v>
      </c>
      <c r="T502" s="6" t="inlineStr">
        <is>
          <t>Take Down</t>
        </is>
      </c>
      <c r="U502" s="30" t="n">
        <v>26</v>
      </c>
      <c r="V502" s="6" t="inlineStr">
        <is>
          <t>Heat Crash</t>
        </is>
      </c>
      <c r="W502" s="30" t="n">
        <v>29</v>
      </c>
      <c r="X502" s="6" t="inlineStr">
        <is>
          <t>Assurance</t>
        </is>
      </c>
      <c r="Y502" s="30" t="n">
        <v>32</v>
      </c>
      <c r="Z502" s="6" t="inlineStr">
        <is>
          <t>Flamethrower</t>
        </is>
      </c>
      <c r="AA502" s="30" t="n">
        <v>35</v>
      </c>
      <c r="AB502" s="6" t="inlineStr">
        <is>
          <t>Head Smash</t>
        </is>
      </c>
      <c r="AC502" s="30" t="n">
        <v>38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11</v>
      </c>
      <c r="L503" s="6" t="inlineStr">
        <is>
          <t>Defense Curl</t>
        </is>
      </c>
      <c r="M503" s="30" t="n">
        <v>14</v>
      </c>
      <c r="N503" s="6" t="inlineStr">
        <is>
          <t>Arm Thrust</t>
        </is>
      </c>
      <c r="O503" s="30" t="n">
        <v>17</v>
      </c>
      <c r="P503" s="6" t="inlineStr">
        <is>
          <t>Fire Fang</t>
        </is>
      </c>
      <c r="Q503" s="30" t="n">
        <v>20</v>
      </c>
      <c r="R503" s="6" t="inlineStr">
        <is>
          <t>Rollout</t>
        </is>
      </c>
      <c r="S503" s="30" t="n">
        <v>23</v>
      </c>
      <c r="T503" s="6" t="inlineStr">
        <is>
          <t>Take Down</t>
        </is>
      </c>
      <c r="U503" s="30" t="n">
        <v>26</v>
      </c>
      <c r="V503" s="6" t="inlineStr">
        <is>
          <t>Heat Crash</t>
        </is>
      </c>
      <c r="W503" s="30" t="n">
        <v>29</v>
      </c>
      <c r="X503" s="6" t="inlineStr">
        <is>
          <t>Assurance</t>
        </is>
      </c>
      <c r="Y503" s="30" t="n">
        <v>32</v>
      </c>
      <c r="Z503" s="6" t="inlineStr">
        <is>
          <t>Drain Punch</t>
        </is>
      </c>
      <c r="AA503" s="30" t="n">
        <v>34</v>
      </c>
      <c r="AB503" s="6" t="inlineStr">
        <is>
          <t>Flamethrower</t>
        </is>
      </c>
      <c r="AC503" s="30" t="n">
        <v>35</v>
      </c>
      <c r="AD503" s="6" t="inlineStr">
        <is>
          <t>Head Smash</t>
        </is>
      </c>
      <c r="AE503" s="30" t="n">
        <v>38</v>
      </c>
      <c r="AF503" s="6" t="inlineStr">
        <is>
          <t>Flare Blitz</t>
        </is>
      </c>
      <c r="AG503" s="30" t="n">
        <v>41</v>
      </c>
      <c r="AR503" s="31" t="n"/>
    </row>
    <row r="504">
      <c r="A504" s="7" t="inlineStr">
        <is>
          <t>EMBOAR</t>
        </is>
      </c>
      <c r="B504" s="6" t="inlineStr">
        <is>
          <t>Hammer Arm</t>
        </is>
      </c>
      <c r="C504" s="30" t="inlineStr">
        <is>
          <t>Evo</t>
        </is>
      </c>
      <c r="D504" s="6" t="inlineStr">
        <is>
          <t>Tackle</t>
        </is>
      </c>
      <c r="E504" s="30" t="n">
        <v>1</v>
      </c>
      <c r="F504" s="6" t="inlineStr">
        <is>
          <t>Growl</t>
        </is>
      </c>
      <c r="G504" s="30" t="n">
        <v>1</v>
      </c>
      <c r="H504" s="6" t="inlineStr">
        <is>
          <t>Ember</t>
        </is>
      </c>
      <c r="I504" s="30" t="n">
        <v>5</v>
      </c>
      <c r="J504" s="6" t="inlineStr">
        <is>
          <t>Quick Attack</t>
        </is>
      </c>
      <c r="K504" s="30" t="n">
        <v>8</v>
      </c>
      <c r="L504" s="6" t="inlineStr">
        <is>
          <t>Flame Charge</t>
        </is>
      </c>
      <c r="M504" s="30" t="n">
        <v>11</v>
      </c>
      <c r="N504" s="6" t="inlineStr">
        <is>
          <t>Defense Curl</t>
        </is>
      </c>
      <c r="O504" s="30" t="n">
        <v>14</v>
      </c>
      <c r="P504" s="6" t="inlineStr">
        <is>
          <t>Arm Thrust</t>
        </is>
      </c>
      <c r="Q504" s="30" t="n">
        <v>17</v>
      </c>
      <c r="R504" s="6" t="inlineStr">
        <is>
          <t>Fire Fang</t>
        </is>
      </c>
      <c r="S504" s="30" t="n">
        <v>20</v>
      </c>
      <c r="T504" s="6" t="inlineStr">
        <is>
          <t>Rollout</t>
        </is>
      </c>
      <c r="U504" s="30" t="n">
        <v>23</v>
      </c>
      <c r="V504" s="6" t="inlineStr">
        <is>
          <t>Take Down</t>
        </is>
      </c>
      <c r="W504" s="30" t="n">
        <v>26</v>
      </c>
      <c r="X504" s="6" t="inlineStr">
        <is>
          <t>Heat Crash</t>
        </is>
      </c>
      <c r="Y504" s="30" t="n">
        <v>29</v>
      </c>
      <c r="Z504" s="6" t="inlineStr">
        <is>
          <t>Assurance</t>
        </is>
      </c>
      <c r="AA504" s="30" t="n">
        <v>32</v>
      </c>
      <c r="AB504" s="6" t="inlineStr">
        <is>
          <t>Drain Punch</t>
        </is>
      </c>
      <c r="AC504" s="30" t="n">
        <v>34</v>
      </c>
      <c r="AD504" s="6" t="inlineStr">
        <is>
          <t>Flamethrower</t>
        </is>
      </c>
      <c r="AE504" s="30" t="n">
        <v>35</v>
      </c>
      <c r="AF504" s="6" t="inlineStr">
        <is>
          <t>Head Smash</t>
        </is>
      </c>
      <c r="AG504" s="30" t="n">
        <v>38</v>
      </c>
      <c r="AH504" s="6" t="inlineStr">
        <is>
          <t>Flare Blitz</t>
        </is>
      </c>
      <c r="AI504" s="30" t="n">
        <v>40</v>
      </c>
      <c r="AJ504" s="6" t="inlineStr">
        <is>
          <t>Close Combat</t>
        </is>
      </c>
      <c r="AK504" s="30" t="n">
        <v>44</v>
      </c>
      <c r="AL504" s="6" t="inlineStr">
        <is>
          <t>Overheat</t>
        </is>
      </c>
      <c r="AM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Fury Cutter</t>
        </is>
      </c>
      <c r="K505" s="30" t="n">
        <v>11</v>
      </c>
      <c r="L505" s="6" t="inlineStr">
        <is>
          <t>Water Pulse</t>
        </is>
      </c>
      <c r="M505" s="30" t="n">
        <v>14</v>
      </c>
      <c r="N505" s="6" t="inlineStr">
        <is>
          <t>Focus Energy</t>
        </is>
      </c>
      <c r="O505" s="30" t="n">
        <v>17</v>
      </c>
      <c r="P505" s="6" t="inlineStr">
        <is>
          <t>Razor Shell</t>
        </is>
      </c>
      <c r="Q505" s="30" t="n">
        <v>20</v>
      </c>
      <c r="R505" s="6" t="inlineStr">
        <is>
          <t>Revenge</t>
        </is>
      </c>
      <c r="S505" s="30" t="n">
        <v>23</v>
      </c>
      <c r="T505" s="6" t="inlineStr">
        <is>
          <t>Aqua Tail</t>
        </is>
      </c>
      <c r="U505" s="30" t="n">
        <v>26</v>
      </c>
      <c r="V505" s="6" t="inlineStr">
        <is>
          <t>Encore</t>
        </is>
      </c>
      <c r="W505" s="30" t="n">
        <v>29</v>
      </c>
      <c r="X505" s="6" t="inlineStr">
        <is>
          <t>Slash</t>
        </is>
      </c>
      <c r="Y505" s="30" t="n">
        <v>32</v>
      </c>
      <c r="Z505" s="6" t="inlineStr">
        <is>
          <t>Hydro Pump</t>
        </is>
      </c>
      <c r="AA505" s="30" t="n">
        <v>35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Fury Cutter</t>
        </is>
      </c>
      <c r="K506" s="30" t="n">
        <v>11</v>
      </c>
      <c r="L506" s="6" t="inlineStr">
        <is>
          <t>Water Pulse</t>
        </is>
      </c>
      <c r="M506" s="30" t="n">
        <v>14</v>
      </c>
      <c r="N506" s="6" t="inlineStr">
        <is>
          <t>Focus Energy</t>
        </is>
      </c>
      <c r="O506" s="30" t="n">
        <v>17</v>
      </c>
      <c r="P506" s="6" t="inlineStr">
        <is>
          <t>Razor Shell</t>
        </is>
      </c>
      <c r="Q506" s="30" t="n">
        <v>20</v>
      </c>
      <c r="R506" s="6" t="inlineStr">
        <is>
          <t>Revenge</t>
        </is>
      </c>
      <c r="S506" s="30" t="n">
        <v>23</v>
      </c>
      <c r="T506" s="6" t="inlineStr">
        <is>
          <t>Aqua Tail</t>
        </is>
      </c>
      <c r="U506" s="30" t="n">
        <v>26</v>
      </c>
      <c r="V506" s="6" t="inlineStr">
        <is>
          <t>Encore</t>
        </is>
      </c>
      <c r="W506" s="30" t="n">
        <v>29</v>
      </c>
      <c r="X506" s="6" t="inlineStr">
        <is>
          <t>Slash</t>
        </is>
      </c>
      <c r="Y506" s="30" t="n">
        <v>32</v>
      </c>
      <c r="Z506" s="6" t="inlineStr">
        <is>
          <t>Sacred Sword</t>
        </is>
      </c>
      <c r="AA506" s="30" t="n">
        <v>34</v>
      </c>
      <c r="AB506" s="6" t="inlineStr">
        <is>
          <t>Hydro Pump</t>
        </is>
      </c>
      <c r="AC506" s="30" t="n">
        <v>35</v>
      </c>
      <c r="AD506" s="6" t="inlineStr">
        <is>
          <t>Swords Dance</t>
        </is>
      </c>
      <c r="AE506" s="30" t="n">
        <v>38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Aqua Jet</t>
        </is>
      </c>
      <c r="I507" s="30" t="n">
        <v>8</v>
      </c>
      <c r="J507" s="6" t="inlineStr">
        <is>
          <t>Fury Cutter</t>
        </is>
      </c>
      <c r="K507" s="30" t="n">
        <v>11</v>
      </c>
      <c r="L507" s="6" t="inlineStr">
        <is>
          <t>Water Pulse</t>
        </is>
      </c>
      <c r="M507" s="30" t="n">
        <v>14</v>
      </c>
      <c r="N507" s="6" t="inlineStr">
        <is>
          <t>Focus Energy</t>
        </is>
      </c>
      <c r="O507" s="30" t="n">
        <v>17</v>
      </c>
      <c r="P507" s="6" t="inlineStr">
        <is>
          <t>Razor Shell</t>
        </is>
      </c>
      <c r="Q507" s="30" t="n">
        <v>20</v>
      </c>
      <c r="R507" s="6" t="inlineStr">
        <is>
          <t>Revenge</t>
        </is>
      </c>
      <c r="S507" s="30" t="n">
        <v>23</v>
      </c>
      <c r="T507" s="6" t="inlineStr">
        <is>
          <t>Aqua Tail</t>
        </is>
      </c>
      <c r="U507" s="30" t="n">
        <v>26</v>
      </c>
      <c r="V507" s="6" t="inlineStr">
        <is>
          <t>Encore</t>
        </is>
      </c>
      <c r="W507" s="30" t="n">
        <v>29</v>
      </c>
      <c r="X507" s="6" t="inlineStr">
        <is>
          <t>Slash</t>
        </is>
      </c>
      <c r="Y507" s="30" t="n">
        <v>32</v>
      </c>
      <c r="Z507" s="6" t="inlineStr">
        <is>
          <t>Sacred Sword</t>
        </is>
      </c>
      <c r="AA507" s="30" t="n">
        <v>34</v>
      </c>
      <c r="AB507" s="6" t="inlineStr">
        <is>
          <t>Hydro Pump</t>
        </is>
      </c>
      <c r="AC507" s="30" t="n">
        <v>35</v>
      </c>
      <c r="AD507" s="6" t="inlineStr">
        <is>
          <t>Swords Dance</t>
        </is>
      </c>
      <c r="AE507" s="30" t="n">
        <v>38</v>
      </c>
      <c r="AF507" s="6" t="inlineStr">
        <is>
          <t>Megahorn</t>
        </is>
      </c>
      <c r="AG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Leer</t>
        </is>
      </c>
      <c r="E508" s="30" t="n">
        <v>1</v>
      </c>
      <c r="F508" s="6" t="inlineStr">
        <is>
          <t>Quick Attack</t>
        </is>
      </c>
      <c r="G508" s="30" t="n">
        <v>4</v>
      </c>
      <c r="H508" s="6" t="inlineStr">
        <is>
          <t>Bite</t>
        </is>
      </c>
      <c r="I508" s="30" t="n">
        <v>7</v>
      </c>
      <c r="J508" s="6" t="inlineStr">
        <is>
          <t>Hypnosis</t>
        </is>
      </c>
      <c r="K508" s="30" t="n">
        <v>10</v>
      </c>
      <c r="L508" s="6" t="inlineStr">
        <is>
          <t>Headbutt</t>
        </is>
      </c>
      <c r="M508" s="30" t="n">
        <v>13</v>
      </c>
      <c r="N508" s="6" t="inlineStr">
        <is>
          <t>Work Up</t>
        </is>
      </c>
      <c r="O508" s="30" t="n">
        <v>16</v>
      </c>
      <c r="P508" s="6" t="inlineStr">
        <is>
          <t>Super Fang</t>
        </is>
      </c>
      <c r="Q508" s="30" t="n">
        <v>19</v>
      </c>
      <c r="R508" s="6" t="inlineStr">
        <is>
          <t>Crunch</t>
        </is>
      </c>
      <c r="S508" s="30" t="n">
        <v>22</v>
      </c>
      <c r="T508" s="6" t="inlineStr">
        <is>
          <t>Detect</t>
        </is>
      </c>
      <c r="U508" s="30" t="n">
        <v>25</v>
      </c>
      <c r="V508" s="6" t="inlineStr">
        <is>
          <t>Hyper Fang</t>
        </is>
      </c>
      <c r="W508" s="30" t="n">
        <v>28</v>
      </c>
      <c r="X508" s="6" t="inlineStr">
        <is>
          <t>Sucker Punch</t>
        </is>
      </c>
      <c r="Y508" s="30" t="n">
        <v>31</v>
      </c>
      <c r="AR508" s="31" t="n"/>
    </row>
    <row r="509">
      <c r="A509" s="7" t="inlineStr">
        <is>
          <t>WATCHOG</t>
        </is>
      </c>
      <c r="B509" s="6" t="inlineStr">
        <is>
          <t>Confuse Ray</t>
        </is>
      </c>
      <c r="C509" s="30" t="inlineStr">
        <is>
          <t>Evo</t>
        </is>
      </c>
      <c r="D509" s="6" t="inlineStr">
        <is>
          <t>Tackle</t>
        </is>
      </c>
      <c r="E509" s="30" t="n">
        <v>1</v>
      </c>
      <c r="F509" s="6" t="inlineStr">
        <is>
          <t>Leer</t>
        </is>
      </c>
      <c r="G509" s="30" t="n">
        <v>1</v>
      </c>
      <c r="H509" s="6" t="inlineStr">
        <is>
          <t>Quick Attack</t>
        </is>
      </c>
      <c r="I509" s="30" t="n">
        <v>4</v>
      </c>
      <c r="J509" s="6" t="inlineStr">
        <is>
          <t>Bite</t>
        </is>
      </c>
      <c r="K509" s="30" t="n">
        <v>7</v>
      </c>
      <c r="L509" s="6" t="inlineStr">
        <is>
          <t>Hypnosis</t>
        </is>
      </c>
      <c r="M509" s="30" t="n">
        <v>10</v>
      </c>
      <c r="N509" s="6" t="inlineStr">
        <is>
          <t>Headbutt</t>
        </is>
      </c>
      <c r="O509" s="30" t="n">
        <v>13</v>
      </c>
      <c r="P509" s="6" t="inlineStr">
        <is>
          <t>Work Up</t>
        </is>
      </c>
      <c r="Q509" s="30" t="n">
        <v>16</v>
      </c>
      <c r="R509" s="6" t="inlineStr">
        <is>
          <t>Super Fang</t>
        </is>
      </c>
      <c r="S509" s="30" t="n">
        <v>20</v>
      </c>
      <c r="T509" s="6" t="inlineStr">
        <is>
          <t>Crunch</t>
        </is>
      </c>
      <c r="U509" s="30" t="n">
        <v>24</v>
      </c>
      <c r="V509" s="6" t="inlineStr">
        <is>
          <t>Detect</t>
        </is>
      </c>
      <c r="W509" s="30" t="n">
        <v>25</v>
      </c>
      <c r="X509" s="6" t="inlineStr">
        <is>
          <t>Hyper Fang</t>
        </is>
      </c>
      <c r="Y509" s="30" t="n">
        <v>28</v>
      </c>
      <c r="Z509" s="6" t="inlineStr">
        <is>
          <t>Sucker Punch</t>
        </is>
      </c>
      <c r="AA509" s="30" t="n">
        <v>31</v>
      </c>
      <c r="AB509" s="6" t="inlineStr">
        <is>
          <t>Mean Look</t>
        </is>
      </c>
      <c r="AC509" s="30" t="n">
        <v>36</v>
      </c>
      <c r="AD509" s="6" t="inlineStr">
        <is>
          <t>Parting Shot</t>
        </is>
      </c>
      <c r="AE509" s="30" t="n">
        <v>42</v>
      </c>
      <c r="AF509" s="6" t="inlineStr">
        <is>
          <t>Superpower</t>
        </is>
      </c>
      <c r="AG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Headbutt</t>
        </is>
      </c>
      <c r="I528" s="30" t="n">
        <v>8</v>
      </c>
      <c r="J528" s="6" t="inlineStr">
        <is>
          <t>Rock Polish</t>
        </is>
      </c>
      <c r="K528" s="30" t="n">
        <v>11</v>
      </c>
      <c r="L528" s="6" t="inlineStr">
        <is>
          <t>Smack Down</t>
        </is>
      </c>
      <c r="M528" s="30" t="n">
        <v>14</v>
      </c>
      <c r="N528" s="6" t="inlineStr">
        <is>
          <t>Rock Tomb</t>
        </is>
      </c>
      <c r="O528" s="30" t="n">
        <v>17</v>
      </c>
      <c r="P528" s="6" t="inlineStr">
        <is>
          <t>Stealth Rock</t>
        </is>
      </c>
      <c r="Q528" s="30" t="n">
        <v>20</v>
      </c>
      <c r="R528" s="6" t="inlineStr">
        <is>
          <t>Bulldoze</t>
        </is>
      </c>
      <c r="S528" s="30" t="n">
        <v>23</v>
      </c>
      <c r="T528" s="6" t="inlineStr">
        <is>
          <t>Rock Slide</t>
        </is>
      </c>
      <c r="U528" s="30" t="n">
        <v>26</v>
      </c>
      <c r="V528" s="6" t="inlineStr">
        <is>
          <t>Iron Defense</t>
        </is>
      </c>
      <c r="W528" s="30" t="n">
        <v>29</v>
      </c>
      <c r="X528" s="6" t="inlineStr">
        <is>
          <t>Explosion</t>
        </is>
      </c>
      <c r="Y528" s="30" t="n">
        <v>32</v>
      </c>
      <c r="Z528" s="6" t="inlineStr">
        <is>
          <t>Stone Edge</t>
        </is>
      </c>
      <c r="AA528" s="30" t="n">
        <v>36</v>
      </c>
      <c r="AR528" s="31" t="n"/>
    </row>
    <row r="529">
      <c r="A529" s="7" t="inlineStr">
        <is>
          <t>BOLDORE</t>
        </is>
      </c>
      <c r="B529" s="6" t="inlineStr">
        <is>
          <t>Power Gem</t>
        </is>
      </c>
      <c r="C529" s="30" t="inlineStr">
        <is>
          <t>Evo</t>
        </is>
      </c>
      <c r="D529" s="6" t="inlineStr">
        <is>
          <t>Tackle</t>
        </is>
      </c>
      <c r="E529" s="30" t="n">
        <v>1</v>
      </c>
      <c r="F529" s="6" t="inlineStr">
        <is>
          <t>Harden</t>
        </is>
      </c>
      <c r="G529" s="30" t="n">
        <v>1</v>
      </c>
      <c r="H529" s="6" t="inlineStr">
        <is>
          <t>Rock Throw</t>
        </is>
      </c>
      <c r="I529" s="30" t="n">
        <v>5</v>
      </c>
      <c r="J529" s="6" t="inlineStr">
        <is>
          <t>Headbutt</t>
        </is>
      </c>
      <c r="K529" s="30" t="n">
        <v>8</v>
      </c>
      <c r="L529" s="6" t="inlineStr">
        <is>
          <t>Rock Polish</t>
        </is>
      </c>
      <c r="M529" s="30" t="n">
        <v>11</v>
      </c>
      <c r="N529" s="6" t="inlineStr">
        <is>
          <t>Smack Down</t>
        </is>
      </c>
      <c r="O529" s="30" t="n">
        <v>14</v>
      </c>
      <c r="P529" s="6" t="inlineStr">
        <is>
          <t>Rock Tomb</t>
        </is>
      </c>
      <c r="Q529" s="30" t="n">
        <v>17</v>
      </c>
      <c r="R529" s="6" t="inlineStr">
        <is>
          <t>Stealth Rock</t>
        </is>
      </c>
      <c r="S529" s="30" t="n">
        <v>20</v>
      </c>
      <c r="T529" s="6" t="inlineStr">
        <is>
          <t>Bulldoze</t>
        </is>
      </c>
      <c r="U529" s="30" t="n">
        <v>23</v>
      </c>
      <c r="V529" s="6" t="inlineStr">
        <is>
          <t>Rock Slide</t>
        </is>
      </c>
      <c r="W529" s="30" t="n">
        <v>26</v>
      </c>
      <c r="X529" s="6" t="inlineStr">
        <is>
          <t>Iron Defense</t>
        </is>
      </c>
      <c r="Y529" s="30" t="n">
        <v>29</v>
      </c>
      <c r="Z529" s="6" t="inlineStr">
        <is>
          <t>Explosion</t>
        </is>
      </c>
      <c r="AA529" s="30" t="n">
        <v>32</v>
      </c>
      <c r="AB529" s="6" t="inlineStr">
        <is>
          <t>Stone Edge</t>
        </is>
      </c>
      <c r="AC529" s="30" t="n">
        <v>36</v>
      </c>
      <c r="AD529" s="6" t="inlineStr">
        <is>
          <t>Head Smash</t>
        </is>
      </c>
      <c r="AE529" s="30" t="n">
        <v>40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Razor Leaf</t>
        </is>
      </c>
      <c r="I544" s="30" t="n">
        <v>8</v>
      </c>
      <c r="J544" s="6" t="inlineStr">
        <is>
          <t>Struggle Bug</t>
        </is>
      </c>
      <c r="K544" s="30" t="n">
        <v>11</v>
      </c>
      <c r="L544" s="6" t="inlineStr">
        <is>
          <t>Protect</t>
        </is>
      </c>
      <c r="M544" s="30" t="n">
        <v>14</v>
      </c>
      <c r="N544" s="6" t="inlineStr">
        <is>
          <t>Pin Missile</t>
        </is>
      </c>
      <c r="O544" s="30" t="n">
        <v>17</v>
      </c>
      <c r="P544" s="6" t="inlineStr">
        <is>
          <t>X Scissor</t>
        </is>
      </c>
      <c r="Q544" s="30" t="n">
        <v>20</v>
      </c>
      <c r="R544" s="6" t="inlineStr">
        <is>
          <t>Synthesis</t>
        </is>
      </c>
      <c r="S544" s="30" t="n">
        <v>23</v>
      </c>
      <c r="T544" s="6" t="inlineStr">
        <is>
          <t>Sticky Web</t>
        </is>
      </c>
      <c r="U544" s="30" t="n">
        <v>26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Razor Leaf</t>
        </is>
      </c>
      <c r="I545" s="30" t="n">
        <v>8</v>
      </c>
      <c r="J545" s="6" t="inlineStr">
        <is>
          <t>Struggle Bug</t>
        </is>
      </c>
      <c r="K545" s="30" t="n">
        <v>11</v>
      </c>
      <c r="L545" s="6" t="inlineStr">
        <is>
          <t>Protect</t>
        </is>
      </c>
      <c r="M545" s="30" t="n">
        <v>14</v>
      </c>
      <c r="N545" s="6" t="inlineStr">
        <is>
          <t>Pin Missile</t>
        </is>
      </c>
      <c r="O545" s="30" t="n">
        <v>17</v>
      </c>
      <c r="P545" s="6" t="inlineStr">
        <is>
          <t>X Scissor</t>
        </is>
      </c>
      <c r="Q545" s="30" t="n">
        <v>20</v>
      </c>
      <c r="R545" s="6" t="inlineStr">
        <is>
          <t>Synthesis</t>
        </is>
      </c>
      <c r="S545" s="30" t="n">
        <v>23</v>
      </c>
      <c r="T545" s="6" t="inlineStr">
        <is>
          <t>Sticky Web</t>
        </is>
      </c>
      <c r="U545" s="30" t="n">
        <v>26</v>
      </c>
      <c r="AR545" s="31" t="n"/>
    </row>
    <row r="546">
      <c r="A546" s="7" t="inlineStr">
        <is>
          <t>LEAVANNY</t>
        </is>
      </c>
      <c r="B546" s="6" t="inlineStr">
        <is>
          <t>Slash</t>
        </is>
      </c>
      <c r="C546" s="30" t="inlineStr">
        <is>
          <t>Evo</t>
        </is>
      </c>
      <c r="D546" s="6" t="inlineStr">
        <is>
          <t>Tackle</t>
        </is>
      </c>
      <c r="E546" s="30" t="n">
        <v>1</v>
      </c>
      <c r="F546" s="6" t="inlineStr">
        <is>
          <t>String Shot</t>
        </is>
      </c>
      <c r="G546" s="30" t="n">
        <v>1</v>
      </c>
      <c r="H546" s="6" t="inlineStr">
        <is>
          <t>Bug Bite</t>
        </is>
      </c>
      <c r="I546" s="30" t="n">
        <v>5</v>
      </c>
      <c r="J546" s="6" t="inlineStr">
        <is>
          <t>Razor Leaf</t>
        </is>
      </c>
      <c r="K546" s="30" t="n">
        <v>8</v>
      </c>
      <c r="L546" s="6" t="inlineStr">
        <is>
          <t>Struggle Bug</t>
        </is>
      </c>
      <c r="M546" s="30" t="n">
        <v>11</v>
      </c>
      <c r="N546" s="6" t="inlineStr">
        <is>
          <t>Protect</t>
        </is>
      </c>
      <c r="O546" s="30" t="n">
        <v>14</v>
      </c>
      <c r="P546" s="6" t="inlineStr">
        <is>
          <t>Pin Missile</t>
        </is>
      </c>
      <c r="Q546" s="30" t="n">
        <v>17</v>
      </c>
      <c r="R546" s="6" t="inlineStr">
        <is>
          <t>X Scissor</t>
        </is>
      </c>
      <c r="S546" s="30" t="n">
        <v>20</v>
      </c>
      <c r="T546" s="6" t="inlineStr">
        <is>
          <t>Synthesis</t>
        </is>
      </c>
      <c r="U546" s="30" t="n">
        <v>23</v>
      </c>
      <c r="V546" s="6" t="inlineStr">
        <is>
          <t>Sticky Web</t>
        </is>
      </c>
      <c r="W546" s="30" t="n">
        <v>26</v>
      </c>
      <c r="X546" s="6" t="inlineStr">
        <is>
          <t>Leaf Blade</t>
        </is>
      </c>
      <c r="Y546" s="30" t="n">
        <v>30</v>
      </c>
      <c r="Z546" s="6" t="inlineStr">
        <is>
          <t>Leech Life</t>
        </is>
      </c>
      <c r="AA546" s="30" t="n">
        <v>34</v>
      </c>
      <c r="AB546" s="6" t="inlineStr">
        <is>
          <t>Swords Dance</t>
        </is>
      </c>
      <c r="AC546" s="30" t="n">
        <v>38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Absorb</t>
        </is>
      </c>
      <c r="C552" s="30" t="n">
        <v>1</v>
      </c>
      <c r="D552" s="6" t="inlineStr">
        <is>
          <t>Growth</t>
        </is>
      </c>
      <c r="E552" s="30" t="n">
        <v>1</v>
      </c>
      <c r="F552" s="6" t="inlineStr">
        <is>
          <t>Sleep Powder</t>
        </is>
      </c>
      <c r="G552" s="30" t="n">
        <v>5</v>
      </c>
      <c r="H552" s="6" t="inlineStr">
        <is>
          <t>Mega Drain</t>
        </is>
      </c>
      <c r="I552" s="30" t="n">
        <v>8</v>
      </c>
      <c r="J552" s="6" t="inlineStr">
        <is>
          <t>Leech Seed</t>
        </is>
      </c>
      <c r="K552" s="30" t="n">
        <v>11</v>
      </c>
      <c r="L552" s="6" t="inlineStr">
        <is>
          <t>Magical Leaf</t>
        </is>
      </c>
      <c r="M552" s="30" t="n">
        <v>14</v>
      </c>
      <c r="N552" s="6" t="inlineStr">
        <is>
          <t>Stun Spore</t>
        </is>
      </c>
      <c r="O552" s="30" t="n">
        <v>17</v>
      </c>
      <c r="P552" s="6" t="inlineStr">
        <is>
          <t>Giga Drain</t>
        </is>
      </c>
      <c r="Q552" s="30" t="n">
        <v>20</v>
      </c>
      <c r="R552" s="6" t="inlineStr">
        <is>
          <t>Synthesis</t>
        </is>
      </c>
      <c r="S552" s="30" t="n">
        <v>23</v>
      </c>
      <c r="T552" s="6" t="inlineStr">
        <is>
          <t>Quiver Dance</t>
        </is>
      </c>
      <c r="U552" s="30" t="n">
        <v>26</v>
      </c>
      <c r="V552" s="6" t="inlineStr">
        <is>
          <t>Energy Ball</t>
        </is>
      </c>
      <c r="W552" s="30" t="n">
        <v>29</v>
      </c>
      <c r="X552" s="6" t="inlineStr">
        <is>
          <t>Aromatherapy</t>
        </is>
      </c>
      <c r="Y552" s="30" t="n">
        <v>32</v>
      </c>
      <c r="Z552" s="6" t="inlineStr">
        <is>
          <t>Petal Dance</t>
        </is>
      </c>
      <c r="AA552" s="30" t="n">
        <v>35</v>
      </c>
      <c r="AR552" s="31" t="n"/>
    </row>
    <row r="553">
      <c r="A553" s="7" t="inlineStr">
        <is>
          <t>LILLIGANT</t>
        </is>
      </c>
      <c r="B553" s="6" t="inlineStr">
        <is>
          <t>Absorb</t>
        </is>
      </c>
      <c r="C553" s="30" t="n">
        <v>1</v>
      </c>
      <c r="D553" s="6" t="inlineStr">
        <is>
          <t>Growth</t>
        </is>
      </c>
      <c r="E553" s="30" t="n">
        <v>1</v>
      </c>
      <c r="F553" s="6" t="inlineStr">
        <is>
          <t>Mega Drain</t>
        </is>
      </c>
      <c r="G553" s="30" t="n">
        <v>1</v>
      </c>
      <c r="H553" s="6" t="inlineStr">
        <is>
          <t>Sleep Powder</t>
        </is>
      </c>
      <c r="I553" s="30" t="n">
        <v>1</v>
      </c>
      <c r="J553" s="6" t="inlineStr">
        <is>
          <t>Leech Seed</t>
        </is>
      </c>
      <c r="K553" s="30" t="n">
        <v>1</v>
      </c>
      <c r="L553" s="6" t="inlineStr">
        <is>
          <t>Petal Dance</t>
        </is>
      </c>
      <c r="M553" s="30" t="n">
        <v>44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Leer</t>
        </is>
      </c>
      <c r="C555" s="30" t="n">
        <v>1</v>
      </c>
      <c r="D555" s="6" t="inlineStr">
        <is>
          <t>Sand Attack</t>
        </is>
      </c>
      <c r="E555" s="30" t="n">
        <v>1</v>
      </c>
      <c r="F555" s="6" t="inlineStr">
        <is>
          <t>Bite</t>
        </is>
      </c>
      <c r="G555" s="30" t="n">
        <v>5</v>
      </c>
      <c r="H555" s="6" t="inlineStr">
        <is>
          <t>Mud Slap</t>
        </is>
      </c>
      <c r="I555" s="30" t="n">
        <v>8</v>
      </c>
      <c r="J555" s="6" t="inlineStr">
        <is>
          <t>Assurance</t>
        </is>
      </c>
      <c r="K555" s="30" t="n">
        <v>11</v>
      </c>
      <c r="L555" s="6" t="inlineStr">
        <is>
          <t>Bulldoze</t>
        </is>
      </c>
      <c r="M555" s="30" t="n">
        <v>14</v>
      </c>
      <c r="N555" s="6" t="inlineStr">
        <is>
          <t>Torment</t>
        </is>
      </c>
      <c r="O555" s="30" t="n">
        <v>17</v>
      </c>
      <c r="P555" s="6" t="inlineStr">
        <is>
          <t>Dig</t>
        </is>
      </c>
      <c r="Q555" s="30" t="n">
        <v>20</v>
      </c>
      <c r="R555" s="6" t="inlineStr">
        <is>
          <t>Crunch</t>
        </is>
      </c>
      <c r="S555" s="30" t="n">
        <v>23</v>
      </c>
      <c r="T555" s="6" t="inlineStr">
        <is>
          <t>Swagger</t>
        </is>
      </c>
      <c r="U555" s="30" t="n">
        <v>26</v>
      </c>
      <c r="V555" s="6" t="inlineStr">
        <is>
          <t>Earthquake</t>
        </is>
      </c>
      <c r="W555" s="30" t="n">
        <v>29</v>
      </c>
      <c r="X555" s="6" t="inlineStr">
        <is>
          <t>Foul Play</t>
        </is>
      </c>
      <c r="Y555" s="30" t="n">
        <v>32</v>
      </c>
      <c r="Z555" s="6" t="inlineStr">
        <is>
          <t>Thrash</t>
        </is>
      </c>
      <c r="AA555" s="30" t="n">
        <v>35</v>
      </c>
      <c r="AR555" s="31" t="n"/>
    </row>
    <row r="556">
      <c r="A556" s="7" t="inlineStr">
        <is>
          <t>KROKOROK</t>
        </is>
      </c>
      <c r="B556" s="6" t="inlineStr">
        <is>
          <t>Leer</t>
        </is>
      </c>
      <c r="C556" s="30" t="n">
        <v>1</v>
      </c>
      <c r="D556" s="6" t="inlineStr">
        <is>
          <t>Sand Attack</t>
        </is>
      </c>
      <c r="E556" s="30" t="n">
        <v>1</v>
      </c>
      <c r="F556" s="6" t="inlineStr">
        <is>
          <t>Bite</t>
        </is>
      </c>
      <c r="G556" s="30" t="n">
        <v>5</v>
      </c>
      <c r="H556" s="6" t="inlineStr">
        <is>
          <t>Mud Slap</t>
        </is>
      </c>
      <c r="I556" s="30" t="n">
        <v>8</v>
      </c>
      <c r="J556" s="6" t="inlineStr">
        <is>
          <t>Assurance</t>
        </is>
      </c>
      <c r="K556" s="30" t="n">
        <v>11</v>
      </c>
      <c r="L556" s="6" t="inlineStr">
        <is>
          <t>Bulldoze</t>
        </is>
      </c>
      <c r="M556" s="30" t="n">
        <v>14</v>
      </c>
      <c r="N556" s="6" t="inlineStr">
        <is>
          <t>Torment</t>
        </is>
      </c>
      <c r="O556" s="30" t="n">
        <v>17</v>
      </c>
      <c r="P556" s="6" t="inlineStr">
        <is>
          <t>Dig</t>
        </is>
      </c>
      <c r="Q556" s="30" t="n">
        <v>20</v>
      </c>
      <c r="R556" s="6" t="inlineStr">
        <is>
          <t>Crunch</t>
        </is>
      </c>
      <c r="S556" s="30" t="n">
        <v>23</v>
      </c>
      <c r="T556" s="6" t="inlineStr">
        <is>
          <t>Swagger</t>
        </is>
      </c>
      <c r="U556" s="30" t="n">
        <v>26</v>
      </c>
      <c r="V556" s="6" t="inlineStr">
        <is>
          <t>Earthquake</t>
        </is>
      </c>
      <c r="W556" s="30" t="n">
        <v>29</v>
      </c>
      <c r="X556" s="6" t="inlineStr">
        <is>
          <t>Foul Play</t>
        </is>
      </c>
      <c r="Y556" s="30" t="n">
        <v>32</v>
      </c>
      <c r="Z556" s="6" t="inlineStr">
        <is>
          <t>Thrash</t>
        </is>
      </c>
      <c r="AA556" s="30" t="n">
        <v>35</v>
      </c>
      <c r="AB556" s="6" t="inlineStr">
        <is>
          <t>Scary Face</t>
        </is>
      </c>
      <c r="AC556" s="30" t="n">
        <v>38</v>
      </c>
      <c r="AD556" s="6" t="inlineStr">
        <is>
          <t>Knock Off</t>
        </is>
      </c>
      <c r="AE556" s="30" t="n">
        <v>42</v>
      </c>
      <c r="AR556" s="31" t="n"/>
    </row>
    <row r="557">
      <c r="A557" s="7" t="inlineStr">
        <is>
          <t>KROOKODILE</t>
        </is>
      </c>
      <c r="B557" s="6" t="inlineStr">
        <is>
          <t>Leer</t>
        </is>
      </c>
      <c r="C557" s="30" t="n">
        <v>1</v>
      </c>
      <c r="D557" s="6" t="inlineStr">
        <is>
          <t>Sand Attack</t>
        </is>
      </c>
      <c r="E557" s="30" t="n">
        <v>1</v>
      </c>
      <c r="F557" s="6" t="inlineStr">
        <is>
          <t>Bite</t>
        </is>
      </c>
      <c r="G557" s="30" t="n">
        <v>5</v>
      </c>
      <c r="H557" s="6" t="inlineStr">
        <is>
          <t>Mud Slap</t>
        </is>
      </c>
      <c r="I557" s="30" t="n">
        <v>8</v>
      </c>
      <c r="J557" s="6" t="inlineStr">
        <is>
          <t>Assurance</t>
        </is>
      </c>
      <c r="K557" s="30" t="n">
        <v>11</v>
      </c>
      <c r="L557" s="6" t="inlineStr">
        <is>
          <t>Bulldoze</t>
        </is>
      </c>
      <c r="M557" s="30" t="n">
        <v>14</v>
      </c>
      <c r="N557" s="6" t="inlineStr">
        <is>
          <t>Torment</t>
        </is>
      </c>
      <c r="O557" s="30" t="n">
        <v>17</v>
      </c>
      <c r="P557" s="6" t="inlineStr">
        <is>
          <t>Dig</t>
        </is>
      </c>
      <c r="Q557" s="30" t="n">
        <v>20</v>
      </c>
      <c r="R557" s="6" t="inlineStr">
        <is>
          <t>Crunch</t>
        </is>
      </c>
      <c r="S557" s="30" t="n">
        <v>23</v>
      </c>
      <c r="T557" s="6" t="inlineStr">
        <is>
          <t>Swagger</t>
        </is>
      </c>
      <c r="U557" s="30" t="n">
        <v>26</v>
      </c>
      <c r="V557" s="6" t="inlineStr">
        <is>
          <t>Earthquake</t>
        </is>
      </c>
      <c r="W557" s="30" t="n">
        <v>29</v>
      </c>
      <c r="X557" s="6" t="inlineStr">
        <is>
          <t>Foul Play</t>
        </is>
      </c>
      <c r="Y557" s="30" t="n">
        <v>32</v>
      </c>
      <c r="Z557" s="6" t="inlineStr">
        <is>
          <t>Thrash</t>
        </is>
      </c>
      <c r="AA557" s="30" t="n">
        <v>35</v>
      </c>
      <c r="AB557" s="6" t="inlineStr">
        <is>
          <t>Scary Face</t>
        </is>
      </c>
      <c r="AC557" s="30" t="n">
        <v>38</v>
      </c>
      <c r="AD557" s="6" t="inlineStr">
        <is>
          <t>Knock Off</t>
        </is>
      </c>
      <c r="AE557" s="30" t="n">
        <v>42</v>
      </c>
      <c r="AF557" s="6" t="inlineStr">
        <is>
          <t>Stone Edge</t>
        </is>
      </c>
      <c r="AG557" s="30" t="n">
        <v>44</v>
      </c>
      <c r="AH557" s="6" t="inlineStr">
        <is>
          <t>Outrage</t>
        </is>
      </c>
      <c r="AI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Fake Tears</t>
        </is>
      </c>
      <c r="K574" s="30" t="n">
        <v>11</v>
      </c>
      <c r="L574" s="6" t="inlineStr">
        <is>
          <t>Feint Attack</t>
        </is>
      </c>
      <c r="M574" s="30" t="n">
        <v>14</v>
      </c>
      <c r="N574" s="6" t="inlineStr">
        <is>
          <t>Taunt</t>
        </is>
      </c>
      <c r="O574" s="30" t="n">
        <v>17</v>
      </c>
      <c r="P574" s="6" t="inlineStr">
        <is>
          <t>Extrasensory</t>
        </is>
      </c>
      <c r="Q574" s="30" t="n">
        <v>20</v>
      </c>
      <c r="R574" s="6" t="inlineStr">
        <is>
          <t>Nasty Plot</t>
        </is>
      </c>
      <c r="S574" s="30" t="n">
        <v>23</v>
      </c>
      <c r="T574" s="6" t="inlineStr">
        <is>
          <t>Night Daze</t>
        </is>
      </c>
      <c r="U574" s="30" t="n">
        <v>26</v>
      </c>
      <c r="V574" s="6" t="inlineStr">
        <is>
          <t>U Turn</t>
        </is>
      </c>
      <c r="W574" s="30" t="n">
        <v>29</v>
      </c>
      <c r="X574" s="6" t="inlineStr">
        <is>
          <t>Flamethrower</t>
        </is>
      </c>
      <c r="Y574" s="30" t="n">
        <v>32</v>
      </c>
      <c r="Z574" s="6" t="inlineStr">
        <is>
          <t>Dark Pulse</t>
        </is>
      </c>
      <c r="AA574" s="30" t="n">
        <v>36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Snarl</t>
        </is>
      </c>
      <c r="I575" s="30" t="n">
        <v>8</v>
      </c>
      <c r="J575" s="6" t="inlineStr">
        <is>
          <t>Fake Tears</t>
        </is>
      </c>
      <c r="K575" s="30" t="n">
        <v>11</v>
      </c>
      <c r="L575" s="6" t="inlineStr">
        <is>
          <t>Feint Attack</t>
        </is>
      </c>
      <c r="M575" s="30" t="n">
        <v>14</v>
      </c>
      <c r="N575" s="6" t="inlineStr">
        <is>
          <t>Taunt</t>
        </is>
      </c>
      <c r="O575" s="30" t="n">
        <v>17</v>
      </c>
      <c r="P575" s="6" t="inlineStr">
        <is>
          <t>Extrasensory</t>
        </is>
      </c>
      <c r="Q575" s="30" t="n">
        <v>20</v>
      </c>
      <c r="R575" s="6" t="inlineStr">
        <is>
          <t>Nasty Plot</t>
        </is>
      </c>
      <c r="S575" s="30" t="n">
        <v>23</v>
      </c>
      <c r="T575" s="6" t="inlineStr">
        <is>
          <t>Night Daze</t>
        </is>
      </c>
      <c r="U575" s="30" t="n">
        <v>26</v>
      </c>
      <c r="V575" s="6" t="inlineStr">
        <is>
          <t>U Turn</t>
        </is>
      </c>
      <c r="W575" s="30" t="n">
        <v>29</v>
      </c>
      <c r="X575" s="6" t="inlineStr">
        <is>
          <t>Flamethrower</t>
        </is>
      </c>
      <c r="Y575" s="30" t="n">
        <v>32</v>
      </c>
      <c r="Z575" s="6" t="inlineStr">
        <is>
          <t>Sludge Bomb</t>
        </is>
      </c>
      <c r="AA575" s="30" t="n">
        <v>34</v>
      </c>
      <c r="AB575" s="6" t="inlineStr">
        <is>
          <t>Dark Pulse</t>
        </is>
      </c>
      <c r="AC575" s="30" t="n">
        <v>36</v>
      </c>
      <c r="AD575" s="6" t="inlineStr">
        <is>
          <t>Focus Blast</t>
        </is>
      </c>
      <c r="AE575" s="30" t="n">
        <v>40</v>
      </c>
      <c r="AR575" s="31" t="n"/>
    </row>
    <row r="576">
      <c r="A576" s="7" t="inlineStr">
        <is>
          <t>MINCCINO</t>
        </is>
      </c>
      <c r="B576" s="6" t="inlineStr">
        <is>
          <t>Quick Attack</t>
        </is>
      </c>
      <c r="C576" s="30" t="n">
        <v>1</v>
      </c>
      <c r="D576" s="6" t="inlineStr">
        <is>
          <t>Baby Doll Eyes</t>
        </is>
      </c>
      <c r="E576" s="30" t="n">
        <v>1</v>
      </c>
      <c r="F576" s="6" t="inlineStr">
        <is>
          <t>Double Slap</t>
        </is>
      </c>
      <c r="G576" s="30" t="n">
        <v>5</v>
      </c>
      <c r="H576" s="6" t="inlineStr">
        <is>
          <t>Encore</t>
        </is>
      </c>
      <c r="I576" s="30" t="n">
        <v>8</v>
      </c>
      <c r="J576" s="6" t="inlineStr">
        <is>
          <t>Tail Slap</t>
        </is>
      </c>
      <c r="K576" s="30" t="n">
        <v>11</v>
      </c>
      <c r="L576" s="6" t="inlineStr">
        <is>
          <t>Bullet Seed</t>
        </is>
      </c>
      <c r="M576" s="30" t="n">
        <v>14</v>
      </c>
      <c r="N576" s="6" t="inlineStr">
        <is>
          <t>Tickle</t>
        </is>
      </c>
      <c r="O576" s="30" t="n">
        <v>17</v>
      </c>
      <c r="P576" s="6" t="inlineStr">
        <is>
          <t>Rock Blast</t>
        </is>
      </c>
      <c r="Q576" s="30" t="n">
        <v>20</v>
      </c>
      <c r="R576" s="6" t="inlineStr">
        <is>
          <t>Charm</t>
        </is>
      </c>
      <c r="S576" s="30" t="n">
        <v>23</v>
      </c>
      <c r="T576" s="6" t="inlineStr">
        <is>
          <t>Wake Up Slap</t>
        </is>
      </c>
      <c r="U576" s="30" t="n">
        <v>26</v>
      </c>
      <c r="V576" s="6" t="inlineStr">
        <is>
          <t>U Turn</t>
        </is>
      </c>
      <c r="W576" s="30" t="n">
        <v>30</v>
      </c>
      <c r="X576" s="6" t="inlineStr">
        <is>
          <t>Aqua Tail</t>
        </is>
      </c>
      <c r="Y576" s="30" t="n">
        <v>34</v>
      </c>
      <c r="Z576" s="6" t="inlineStr">
        <is>
          <t>Last Resort</t>
        </is>
      </c>
      <c r="AA576" s="30" t="n">
        <v>38</v>
      </c>
      <c r="AR576" s="31" t="n"/>
    </row>
    <row r="577">
      <c r="A577" s="7" t="inlineStr">
        <is>
          <t>CINCCINO</t>
        </is>
      </c>
      <c r="B577" s="6" t="inlineStr">
        <is>
          <t>Quick Attack</t>
        </is>
      </c>
      <c r="C577" s="30" t="n">
        <v>1</v>
      </c>
      <c r="D577" s="6" t="inlineStr">
        <is>
          <t>Baby Doll Eyes</t>
        </is>
      </c>
      <c r="E577" s="30" t="n">
        <v>1</v>
      </c>
      <c r="F577" s="6" t="inlineStr">
        <is>
          <t>Double Slap</t>
        </is>
      </c>
      <c r="G577" s="30" t="n">
        <v>1</v>
      </c>
      <c r="H577" s="6" t="inlineStr">
        <is>
          <t>Encore</t>
        </is>
      </c>
      <c r="I577" s="30" t="n">
        <v>1</v>
      </c>
      <c r="J577" s="6" t="inlineStr">
        <is>
          <t>Body Slam</t>
        </is>
      </c>
      <c r="K577" s="30" t="n">
        <v>32</v>
      </c>
      <c r="L577" s="6" t="inlineStr">
        <is>
          <t>Double Edge</t>
        </is>
      </c>
      <c r="M577" s="30" t="n">
        <v>48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Growl</t>
        </is>
      </c>
      <c r="E589" s="30" t="n">
        <v>1</v>
      </c>
      <c r="F589" s="6" t="inlineStr">
        <is>
          <t>Sand Attack</t>
        </is>
      </c>
      <c r="G589" s="30" t="n">
        <v>5</v>
      </c>
      <c r="H589" s="6" t="inlineStr">
        <is>
          <t>Double Kick</t>
        </is>
      </c>
      <c r="I589" s="30" t="n">
        <v>8</v>
      </c>
      <c r="J589" s="6" t="inlineStr">
        <is>
          <t>Bullet Seed</t>
        </is>
      </c>
      <c r="K589" s="30" t="n">
        <v>11</v>
      </c>
      <c r="L589" s="6" t="inlineStr">
        <is>
          <t>Leech Seed</t>
        </is>
      </c>
      <c r="M589" s="30" t="n">
        <v>14</v>
      </c>
      <c r="N589" s="6" t="inlineStr">
        <is>
          <t>Headbutt</t>
        </is>
      </c>
      <c r="O589" s="30" t="n">
        <v>17</v>
      </c>
      <c r="P589" s="6" t="inlineStr">
        <is>
          <t>Jump Kick</t>
        </is>
      </c>
      <c r="Q589" s="30" t="n">
        <v>20</v>
      </c>
      <c r="R589" s="6" t="inlineStr">
        <is>
          <t>Seed Bomb</t>
        </is>
      </c>
      <c r="S589" s="30" t="n">
        <v>23</v>
      </c>
      <c r="T589" s="6" t="inlineStr">
        <is>
          <t>Aromatherapy</t>
        </is>
      </c>
      <c r="U589" s="30" t="n">
        <v>26</v>
      </c>
      <c r="V589" s="6" t="inlineStr">
        <is>
          <t>Take Down</t>
        </is>
      </c>
      <c r="W589" s="30" t="n">
        <v>29</v>
      </c>
      <c r="X589" s="6" t="inlineStr">
        <is>
          <t>Horn Leech</t>
        </is>
      </c>
      <c r="Y589" s="30" t="n">
        <v>32</v>
      </c>
      <c r="Z589" s="6" t="inlineStr">
        <is>
          <t>Nature Power</t>
        </is>
      </c>
      <c r="AA589" s="30" t="n">
        <v>35</v>
      </c>
      <c r="AB589" s="6" t="inlineStr">
        <is>
          <t>Double Edge</t>
        </is>
      </c>
      <c r="AC589" s="30" t="n">
        <v>38</v>
      </c>
      <c r="AR589" s="31" t="n"/>
    </row>
    <row r="590">
      <c r="A590" s="7" t="inlineStr">
        <is>
          <t>SAWSBUCK (AUTUMN)</t>
        </is>
      </c>
      <c r="B590" s="6" t="inlineStr">
        <is>
          <t>Horn Leech</t>
        </is>
      </c>
      <c r="C590" s="30" t="inlineStr">
        <is>
          <t>Evo</t>
        </is>
      </c>
      <c r="D590" s="6" t="inlineStr">
        <is>
          <t>Tackle</t>
        </is>
      </c>
      <c r="E590" s="30" t="n">
        <v>1</v>
      </c>
      <c r="F590" s="6" t="inlineStr">
        <is>
          <t>Growl</t>
        </is>
      </c>
      <c r="G590" s="30" t="n">
        <v>1</v>
      </c>
      <c r="H590" s="6" t="inlineStr">
        <is>
          <t>Sand Attack</t>
        </is>
      </c>
      <c r="I590" s="30" t="n">
        <v>5</v>
      </c>
      <c r="J590" s="6" t="inlineStr">
        <is>
          <t>Double Kick</t>
        </is>
      </c>
      <c r="K590" s="30" t="n">
        <v>8</v>
      </c>
      <c r="L590" s="6" t="inlineStr">
        <is>
          <t>Bullet Seed</t>
        </is>
      </c>
      <c r="M590" s="30" t="n">
        <v>11</v>
      </c>
      <c r="N590" s="6" t="inlineStr">
        <is>
          <t>Leech Seed</t>
        </is>
      </c>
      <c r="O590" s="30" t="n">
        <v>14</v>
      </c>
      <c r="P590" s="6" t="inlineStr">
        <is>
          <t>Headbutt</t>
        </is>
      </c>
      <c r="Q590" s="30" t="n">
        <v>17</v>
      </c>
      <c r="R590" s="6" t="inlineStr">
        <is>
          <t>Jump Kick</t>
        </is>
      </c>
      <c r="S590" s="30" t="n">
        <v>20</v>
      </c>
      <c r="T590" s="6" t="inlineStr">
        <is>
          <t>Seed Bomb</t>
        </is>
      </c>
      <c r="U590" s="30" t="n">
        <v>23</v>
      </c>
      <c r="V590" s="6" t="inlineStr">
        <is>
          <t>Aromatherapy</t>
        </is>
      </c>
      <c r="W590" s="30" t="n">
        <v>26</v>
      </c>
      <c r="X590" s="6" t="inlineStr">
        <is>
          <t>Take Down</t>
        </is>
      </c>
      <c r="Y590" s="30" t="n">
        <v>29</v>
      </c>
      <c r="Z590" s="6" t="inlineStr">
        <is>
          <t>Nature Power</t>
        </is>
      </c>
      <c r="AA590" s="30" t="n">
        <v>35</v>
      </c>
      <c r="AB590" s="6" t="inlineStr">
        <is>
          <t>Megahorn</t>
        </is>
      </c>
      <c r="AC590" s="30" t="n">
        <v>36</v>
      </c>
      <c r="AD590" s="6" t="inlineStr">
        <is>
          <t>Double Edge</t>
        </is>
      </c>
      <c r="AE590" s="30" t="n">
        <v>38</v>
      </c>
      <c r="AF590" s="6" t="inlineStr">
        <is>
          <t>Swords Dance</t>
        </is>
      </c>
      <c r="AG590" s="30" t="n">
        <v>42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Mud Slap</t>
        </is>
      </c>
      <c r="C622" s="30" t="n">
        <v>1</v>
      </c>
      <c r="D622" s="6" t="inlineStr">
        <is>
          <t>Thunder Shock</t>
        </is>
      </c>
      <c r="E622" s="30" t="n">
        <v>1</v>
      </c>
      <c r="F622" s="6" t="inlineStr">
        <is>
          <t>Mud Shot</t>
        </is>
      </c>
      <c r="G622" s="30" t="n">
        <v>5</v>
      </c>
      <c r="H622" s="6" t="inlineStr">
        <is>
          <t>Thunder Wave</t>
        </is>
      </c>
      <c r="I622" s="30" t="n">
        <v>8</v>
      </c>
      <c r="J622" s="6" t="inlineStr">
        <is>
          <t>Bide</t>
        </is>
      </c>
      <c r="K622" s="30" t="n">
        <v>11</v>
      </c>
      <c r="L622" s="6" t="inlineStr">
        <is>
          <t>Bulldoze</t>
        </is>
      </c>
      <c r="M622" s="30" t="n">
        <v>14</v>
      </c>
      <c r="N622" s="6" t="inlineStr">
        <is>
          <t>Shock Wave</t>
        </is>
      </c>
      <c r="O622" s="30" t="n">
        <v>17</v>
      </c>
      <c r="P622" s="6" t="inlineStr">
        <is>
          <t>Scald</t>
        </is>
      </c>
      <c r="Q622" s="30" t="n">
        <v>20</v>
      </c>
      <c r="R622" s="6" t="inlineStr">
        <is>
          <t>Discharge</t>
        </is>
      </c>
      <c r="S622" s="30" t="n">
        <v>23</v>
      </c>
      <c r="T622" s="6" t="inlineStr">
        <is>
          <t>Mud Bomb</t>
        </is>
      </c>
      <c r="U622" s="30" t="n">
        <v>26</v>
      </c>
      <c r="V622" s="6" t="inlineStr">
        <is>
          <t>Endure</t>
        </is>
      </c>
      <c r="W622" s="30" t="n">
        <v>29</v>
      </c>
      <c r="X622" s="6" t="inlineStr">
        <is>
          <t>Earth Power</t>
        </is>
      </c>
      <c r="Y622" s="30" t="n">
        <v>32</v>
      </c>
      <c r="Z622" s="6" t="inlineStr">
        <is>
          <t>Thunderbolt</t>
        </is>
      </c>
      <c r="AA622" s="30" t="n">
        <v>36</v>
      </c>
      <c r="AR622" s="31" t="n"/>
    </row>
    <row r="623">
      <c r="A623" s="7" t="inlineStr">
        <is>
          <t>MIENFOO</t>
        </is>
      </c>
      <c r="B623" s="6" t="inlineStr">
        <is>
          <t>Pound</t>
        </is>
      </c>
      <c r="C623" s="30" t="n">
        <v>1</v>
      </c>
      <c r="D623" s="6" t="inlineStr">
        <is>
          <t>Detect</t>
        </is>
      </c>
      <c r="E623" s="30" t="n">
        <v>1</v>
      </c>
      <c r="F623" s="6" t="inlineStr">
        <is>
          <t>Fake Out</t>
        </is>
      </c>
      <c r="G623" s="30" t="n">
        <v>5</v>
      </c>
      <c r="H623" s="6" t="inlineStr">
        <is>
          <t>Low Kick</t>
        </is>
      </c>
      <c r="I623" s="30" t="n">
        <v>8</v>
      </c>
      <c r="J623" s="6" t="inlineStr">
        <is>
          <t>Meditate</t>
        </is>
      </c>
      <c r="K623" s="30" t="n">
        <v>11</v>
      </c>
      <c r="L623" s="6" t="inlineStr">
        <is>
          <t>Force Palm</t>
        </is>
      </c>
      <c r="M623" s="30" t="n">
        <v>14</v>
      </c>
      <c r="N623" s="6" t="inlineStr">
        <is>
          <t>Feint</t>
        </is>
      </c>
      <c r="O623" s="30" t="n">
        <v>17</v>
      </c>
      <c r="P623" s="6" t="inlineStr">
        <is>
          <t>Drain Punch</t>
        </is>
      </c>
      <c r="Q623" s="30" t="n">
        <v>20</v>
      </c>
      <c r="R623" s="6" t="inlineStr">
        <is>
          <t>U Turn</t>
        </is>
      </c>
      <c r="S623" s="30" t="n">
        <v>23</v>
      </c>
      <c r="T623" s="6" t="inlineStr">
        <is>
          <t>Knock Off</t>
        </is>
      </c>
      <c r="U623" s="30" t="n">
        <v>26</v>
      </c>
      <c r="V623" s="6" t="inlineStr">
        <is>
          <t>Jump Kick</t>
        </is>
      </c>
      <c r="W623" s="30" t="n">
        <v>29</v>
      </c>
      <c r="X623" s="6" t="inlineStr">
        <is>
          <t>Bounce</t>
        </is>
      </c>
      <c r="Y623" s="30" t="n">
        <v>32</v>
      </c>
      <c r="Z623" s="6" t="inlineStr">
        <is>
          <t>High Jump Kick</t>
        </is>
      </c>
      <c r="AA623" s="30" t="n">
        <v>36</v>
      </c>
      <c r="AR623" s="31" t="n"/>
    </row>
    <row r="624">
      <c r="A624" s="7" t="inlineStr">
        <is>
          <t>MIENSHAO</t>
        </is>
      </c>
      <c r="B624" s="6" t="inlineStr">
        <is>
          <t>Pound</t>
        </is>
      </c>
      <c r="C624" s="30" t="n">
        <v>1</v>
      </c>
      <c r="D624" s="6" t="inlineStr">
        <is>
          <t>Detect</t>
        </is>
      </c>
      <c r="E624" s="30" t="n">
        <v>1</v>
      </c>
      <c r="F624" s="6" t="inlineStr">
        <is>
          <t>Fake Out</t>
        </is>
      </c>
      <c r="G624" s="30" t="n">
        <v>5</v>
      </c>
      <c r="H624" s="6" t="inlineStr">
        <is>
          <t>Low Kick</t>
        </is>
      </c>
      <c r="I624" s="30" t="n">
        <v>8</v>
      </c>
      <c r="J624" s="6" t="inlineStr">
        <is>
          <t>Meditate</t>
        </is>
      </c>
      <c r="K624" s="30" t="n">
        <v>11</v>
      </c>
      <c r="L624" s="6" t="inlineStr">
        <is>
          <t>Force Palm</t>
        </is>
      </c>
      <c r="M624" s="30" t="n">
        <v>14</v>
      </c>
      <c r="N624" s="6" t="inlineStr">
        <is>
          <t>Feint</t>
        </is>
      </c>
      <c r="O624" s="30" t="n">
        <v>17</v>
      </c>
      <c r="P624" s="6" t="inlineStr">
        <is>
          <t>Drain Punch</t>
        </is>
      </c>
      <c r="Q624" s="30" t="n">
        <v>20</v>
      </c>
      <c r="R624" s="6" t="inlineStr">
        <is>
          <t>U Turn</t>
        </is>
      </c>
      <c r="S624" s="30" t="n">
        <v>23</v>
      </c>
      <c r="T624" s="6" t="inlineStr">
        <is>
          <t>Knock Off</t>
        </is>
      </c>
      <c r="U624" s="30" t="n">
        <v>26</v>
      </c>
      <c r="V624" s="6" t="inlineStr">
        <is>
          <t>Jump Kick</t>
        </is>
      </c>
      <c r="W624" s="30" t="n">
        <v>29</v>
      </c>
      <c r="X624" s="6" t="inlineStr">
        <is>
          <t>Bounce</t>
        </is>
      </c>
      <c r="Y624" s="30" t="n">
        <v>32</v>
      </c>
      <c r="Z624" s="6" t="inlineStr">
        <is>
          <t>High Jump Kick</t>
        </is>
      </c>
      <c r="AA624" s="30" t="n">
        <v>36</v>
      </c>
      <c r="AB624" s="6" t="inlineStr">
        <is>
          <t>Close Combat</t>
        </is>
      </c>
      <c r="AC624" s="30" t="n">
        <v>40</v>
      </c>
      <c r="AD624" s="6" t="inlineStr">
        <is>
          <t>Reversal</t>
        </is>
      </c>
      <c r="AE624" s="30" t="n">
        <v>44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Pound</t>
        </is>
      </c>
      <c r="C661" s="30" t="n">
        <v>1</v>
      </c>
      <c r="D661" s="6" t="inlineStr">
        <is>
          <t>Growl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Quick Attack</t>
        </is>
      </c>
      <c r="I661" s="30" t="n">
        <v>8</v>
      </c>
      <c r="J661" s="6" t="inlineStr">
        <is>
          <t>Lick</t>
        </is>
      </c>
      <c r="K661" s="30" t="n">
        <v>11</v>
      </c>
      <c r="L661" s="6" t="inlineStr">
        <is>
          <t>Water Pulse</t>
        </is>
      </c>
      <c r="M661" s="30" t="n">
        <v>14</v>
      </c>
      <c r="N661" s="6" t="inlineStr">
        <is>
          <t>Smokescreen</t>
        </is>
      </c>
      <c r="O661" s="30" t="n">
        <v>17</v>
      </c>
      <c r="P661" s="6" t="inlineStr">
        <is>
          <t>Round</t>
        </is>
      </c>
      <c r="Q661" s="30" t="n">
        <v>20</v>
      </c>
      <c r="R661" s="6" t="inlineStr">
        <is>
          <t>Bounce</t>
        </is>
      </c>
      <c r="S661" s="30" t="n">
        <v>23</v>
      </c>
      <c r="T661" s="6" t="inlineStr">
        <is>
          <t>Extrasensory</t>
        </is>
      </c>
      <c r="U661" s="30" t="n">
        <v>26</v>
      </c>
      <c r="V661" s="6" t="inlineStr">
        <is>
          <t>Substitute</t>
        </is>
      </c>
      <c r="W661" s="30" t="n">
        <v>29</v>
      </c>
      <c r="X661" s="6" t="inlineStr">
        <is>
          <t>Hydro Pump</t>
        </is>
      </c>
      <c r="Y661" s="30" t="n">
        <v>32</v>
      </c>
      <c r="Z661" s="6" t="inlineStr">
        <is>
          <t>Dark Pulse</t>
        </is>
      </c>
      <c r="AA661" s="30" t="n">
        <v>35</v>
      </c>
      <c r="AR661" s="31" t="n"/>
    </row>
    <row r="662">
      <c r="A662" s="7" t="inlineStr">
        <is>
          <t>FROGADIER</t>
        </is>
      </c>
      <c r="B662" s="6" t="inlineStr">
        <is>
          <t>Pound</t>
        </is>
      </c>
      <c r="C662" s="30" t="n">
        <v>1</v>
      </c>
      <c r="D662" s="6" t="inlineStr">
        <is>
          <t>Growl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Quick Attack</t>
        </is>
      </c>
      <c r="I662" s="30" t="n">
        <v>8</v>
      </c>
      <c r="J662" s="6" t="inlineStr">
        <is>
          <t>Lick</t>
        </is>
      </c>
      <c r="K662" s="30" t="n">
        <v>11</v>
      </c>
      <c r="L662" s="6" t="inlineStr">
        <is>
          <t>Water Pulse</t>
        </is>
      </c>
      <c r="M662" s="30" t="n">
        <v>14</v>
      </c>
      <c r="N662" s="6" t="inlineStr">
        <is>
          <t>Smokescreen</t>
        </is>
      </c>
      <c r="O662" s="30" t="n">
        <v>17</v>
      </c>
      <c r="P662" s="6" t="inlineStr">
        <is>
          <t>Round</t>
        </is>
      </c>
      <c r="Q662" s="30" t="n">
        <v>20</v>
      </c>
      <c r="R662" s="6" t="inlineStr">
        <is>
          <t>Bounce</t>
        </is>
      </c>
      <c r="S662" s="30" t="n">
        <v>23</v>
      </c>
      <c r="T662" s="6" t="inlineStr">
        <is>
          <t>Extrasensory</t>
        </is>
      </c>
      <c r="U662" s="30" t="n">
        <v>26</v>
      </c>
      <c r="V662" s="6" t="inlineStr">
        <is>
          <t>Substitute</t>
        </is>
      </c>
      <c r="W662" s="30" t="n">
        <v>29</v>
      </c>
      <c r="X662" s="6" t="inlineStr">
        <is>
          <t>Hydro Pump</t>
        </is>
      </c>
      <c r="Y662" s="30" t="n">
        <v>32</v>
      </c>
      <c r="Z662" s="6" t="inlineStr">
        <is>
          <t>U Turn</t>
        </is>
      </c>
      <c r="AA662" s="30" t="n">
        <v>33</v>
      </c>
      <c r="AB662" s="6" t="inlineStr">
        <is>
          <t>Dark Pulse</t>
        </is>
      </c>
      <c r="AC662" s="30" t="n">
        <v>35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Water Gun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11</v>
      </c>
      <c r="L663" s="6" t="inlineStr">
        <is>
          <t>Water Pulse</t>
        </is>
      </c>
      <c r="M663" s="30" t="n">
        <v>14</v>
      </c>
      <c r="N663" s="6" t="inlineStr">
        <is>
          <t>Smokescreen</t>
        </is>
      </c>
      <c r="O663" s="30" t="n">
        <v>17</v>
      </c>
      <c r="P663" s="6" t="inlineStr">
        <is>
          <t>Round</t>
        </is>
      </c>
      <c r="Q663" s="30" t="n">
        <v>20</v>
      </c>
      <c r="R663" s="6" t="inlineStr">
        <is>
          <t>Bounce</t>
        </is>
      </c>
      <c r="S663" s="30" t="n">
        <v>23</v>
      </c>
      <c r="T663" s="6" t="inlineStr">
        <is>
          <t>Water Shuriken</t>
        </is>
      </c>
      <c r="U663" s="30" t="n">
        <v>24</v>
      </c>
      <c r="V663" s="6" t="inlineStr">
        <is>
          <t>Extrasensory</t>
        </is>
      </c>
      <c r="W663" s="30" t="n">
        <v>26</v>
      </c>
      <c r="X663" s="6" t="inlineStr">
        <is>
          <t>Spikes</t>
        </is>
      </c>
      <c r="Y663" s="30" t="n">
        <v>28</v>
      </c>
      <c r="Z663" s="6" t="inlineStr">
        <is>
          <t>Substitute</t>
        </is>
      </c>
      <c r="AA663" s="30" t="n">
        <v>29</v>
      </c>
      <c r="AB663" s="6" t="inlineStr">
        <is>
          <t>Hydro Pump</t>
        </is>
      </c>
      <c r="AC663" s="30" t="n">
        <v>32</v>
      </c>
      <c r="AD663" s="6" t="inlineStr">
        <is>
          <t>U Turn</t>
        </is>
      </c>
      <c r="AE663" s="30" t="n">
        <v>33</v>
      </c>
      <c r="AF663" s="6" t="inlineStr">
        <is>
          <t>Dark Pulse</t>
        </is>
      </c>
      <c r="AG663" s="30" t="n">
        <v>35</v>
      </c>
      <c r="AH663" s="6" t="inlineStr">
        <is>
          <t>Ice Beam</t>
        </is>
      </c>
      <c r="AI663" s="30" t="n">
        <v>40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Flame Charge</t>
        </is>
      </c>
      <c r="S666" s="30" t="n">
        <v>28</v>
      </c>
      <c r="T666" s="6" t="inlineStr">
        <is>
          <t>Acrobatics</t>
        </is>
      </c>
      <c r="U666" s="30" t="n">
        <v>32</v>
      </c>
      <c r="V666" s="6" t="inlineStr">
        <is>
          <t>Agility</t>
        </is>
      </c>
      <c r="W666" s="30" t="n">
        <v>36</v>
      </c>
      <c r="X666" s="6" t="inlineStr">
        <is>
          <t>Brave Bird</t>
        </is>
      </c>
      <c r="Y666" s="30" t="n">
        <v>40</v>
      </c>
      <c r="AR666" s="31" t="n"/>
    </row>
    <row r="667">
      <c r="A667" s="7" t="inlineStr">
        <is>
          <t>FLETCHINDER</t>
        </is>
      </c>
      <c r="B667" s="6" t="inlineStr">
        <is>
          <t>Ember</t>
        </is>
      </c>
      <c r="C667" s="30" t="inlineStr">
        <is>
          <t>Evo</t>
        </is>
      </c>
      <c r="D667" s="6" t="inlineStr">
        <is>
          <t>Gust</t>
        </is>
      </c>
      <c r="E667" s="30" t="n">
        <v>1</v>
      </c>
      <c r="F667" s="6" t="inlineStr">
        <is>
          <t>Leer</t>
        </is>
      </c>
      <c r="G667" s="30" t="n">
        <v>1</v>
      </c>
      <c r="H667" s="6" t="inlineStr">
        <is>
          <t>Quick Attack</t>
        </is>
      </c>
      <c r="I667" s="30" t="n">
        <v>5</v>
      </c>
      <c r="J667" s="6" t="inlineStr">
        <is>
          <t>Wing Attack</t>
        </is>
      </c>
      <c r="K667" s="30" t="n">
        <v>8</v>
      </c>
      <c r="L667" s="6" t="inlineStr">
        <is>
          <t>Roost</t>
        </is>
      </c>
      <c r="M667" s="30" t="n">
        <v>12</v>
      </c>
      <c r="N667" s="6" t="inlineStr">
        <is>
          <t>Air Cutter</t>
        </is>
      </c>
      <c r="O667" s="30" t="n">
        <v>16</v>
      </c>
      <c r="P667" s="6" t="inlineStr">
        <is>
          <t>Feather Dance</t>
        </is>
      </c>
      <c r="Q667" s="30" t="n">
        <v>20</v>
      </c>
      <c r="R667" s="6" t="inlineStr">
        <is>
          <t>Flame Charge</t>
        </is>
      </c>
      <c r="S667" s="30" t="n">
        <v>22</v>
      </c>
      <c r="T667" s="6" t="inlineStr">
        <is>
          <t>Aerial Ace</t>
        </is>
      </c>
      <c r="U667" s="30" t="n">
        <v>24</v>
      </c>
      <c r="V667" s="6" t="inlineStr">
        <is>
          <t>Fire Fang</t>
        </is>
      </c>
      <c r="W667" s="30" t="n">
        <v>30</v>
      </c>
      <c r="X667" s="6" t="inlineStr">
        <is>
          <t>Acrobatics</t>
        </is>
      </c>
      <c r="Y667" s="30" t="n">
        <v>32</v>
      </c>
      <c r="Z667" s="6" t="inlineStr">
        <is>
          <t>Agility</t>
        </is>
      </c>
      <c r="AA667" s="30" t="n">
        <v>36</v>
      </c>
      <c r="AB667" s="6" t="inlineStr">
        <is>
          <t>Brave Bird</t>
        </is>
      </c>
      <c r="AC667" s="30" t="n">
        <v>40</v>
      </c>
      <c r="AD667" s="6" t="inlineStr">
        <is>
          <t>Flare Blitz</t>
        </is>
      </c>
      <c r="AE667" s="30" t="n">
        <v>44</v>
      </c>
      <c r="AR667" s="31" t="n"/>
    </row>
    <row r="668">
      <c r="A668" s="7" t="inlineStr">
        <is>
          <t>TALONFLAME</t>
        </is>
      </c>
      <c r="B668" s="6" t="inlineStr">
        <is>
          <t>Steel Wing</t>
        </is>
      </c>
      <c r="C668" s="30" t="inlineStr">
        <is>
          <t>Evo</t>
        </is>
      </c>
      <c r="D668" s="6" t="inlineStr">
        <is>
          <t>Gust</t>
        </is>
      </c>
      <c r="E668" s="30" t="n">
        <v>1</v>
      </c>
      <c r="F668" s="6" t="inlineStr">
        <is>
          <t>Leer</t>
        </is>
      </c>
      <c r="G668" s="30" t="n">
        <v>1</v>
      </c>
      <c r="H668" s="6" t="inlineStr">
        <is>
          <t>Quick Attack</t>
        </is>
      </c>
      <c r="I668" s="30" t="n">
        <v>5</v>
      </c>
      <c r="J668" s="6" t="inlineStr">
        <is>
          <t>Wing Attack</t>
        </is>
      </c>
      <c r="K668" s="30" t="n">
        <v>8</v>
      </c>
      <c r="L668" s="6" t="inlineStr">
        <is>
          <t>Roost</t>
        </is>
      </c>
      <c r="M668" s="30" t="n">
        <v>12</v>
      </c>
      <c r="N668" s="6" t="inlineStr">
        <is>
          <t>Air Cutter</t>
        </is>
      </c>
      <c r="O668" s="30" t="n">
        <v>16</v>
      </c>
      <c r="P668" s="6" t="inlineStr">
        <is>
          <t>Feather Dance</t>
        </is>
      </c>
      <c r="Q668" s="30" t="n">
        <v>20</v>
      </c>
      <c r="R668" s="6" t="inlineStr">
        <is>
          <t>Flame Charge</t>
        </is>
      </c>
      <c r="S668" s="30" t="n">
        <v>22</v>
      </c>
      <c r="T668" s="6" t="inlineStr">
        <is>
          <t>Aerial Ace</t>
        </is>
      </c>
      <c r="U668" s="30" t="n">
        <v>24</v>
      </c>
      <c r="V668" s="6" t="inlineStr">
        <is>
          <t>Fire Fang</t>
        </is>
      </c>
      <c r="W668" s="30" t="n">
        <v>30</v>
      </c>
      <c r="X668" s="6" t="inlineStr">
        <is>
          <t>Acrobatics</t>
        </is>
      </c>
      <c r="Y668" s="30" t="n">
        <v>32</v>
      </c>
      <c r="Z668" s="6" t="inlineStr">
        <is>
          <t>Agility</t>
        </is>
      </c>
      <c r="AA668" s="30" t="n">
        <v>36</v>
      </c>
      <c r="AB668" s="6" t="inlineStr">
        <is>
          <t>Brave Bird</t>
        </is>
      </c>
      <c r="AC668" s="30" t="n">
        <v>40</v>
      </c>
      <c r="AD668" s="6" t="inlineStr">
        <is>
          <t>Flare Blitz</t>
        </is>
      </c>
      <c r="AE668" s="30" t="n">
        <v>44</v>
      </c>
      <c r="AF668" s="6" t="inlineStr">
        <is>
          <t>Tailwind</t>
        </is>
      </c>
      <c r="AG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Growth</t>
        </is>
      </c>
      <c r="E671" s="30" t="n">
        <v>1</v>
      </c>
      <c r="F671" s="6" t="inlineStr">
        <is>
          <t>Vine Whip</t>
        </is>
      </c>
      <c r="G671" s="30" t="n">
        <v>5</v>
      </c>
      <c r="H671" s="6" t="inlineStr">
        <is>
          <t>Tail Whip</t>
        </is>
      </c>
      <c r="I671" s="30" t="n">
        <v>8</v>
      </c>
      <c r="J671" s="6" t="inlineStr">
        <is>
          <t>Leech Seed</t>
        </is>
      </c>
      <c r="K671" s="30" t="n">
        <v>11</v>
      </c>
      <c r="L671" s="6" t="inlineStr">
        <is>
          <t>Razor Leaf</t>
        </is>
      </c>
      <c r="M671" s="30" t="n">
        <v>14</v>
      </c>
      <c r="N671" s="6" t="inlineStr">
        <is>
          <t>Bulldoze</t>
        </is>
      </c>
      <c r="O671" s="30" t="n">
        <v>17</v>
      </c>
      <c r="P671" s="6" t="inlineStr">
        <is>
          <t>Synthesis</t>
        </is>
      </c>
      <c r="Q671" s="30" t="n">
        <v>20</v>
      </c>
      <c r="R671" s="6" t="inlineStr">
        <is>
          <t>Take Down</t>
        </is>
      </c>
      <c r="S671" s="30" t="n">
        <v>23</v>
      </c>
      <c r="T671" s="6" t="inlineStr">
        <is>
          <t>Bulk Up</t>
        </is>
      </c>
      <c r="U671" s="30" t="n">
        <v>26</v>
      </c>
      <c r="V671" s="6" t="inlineStr">
        <is>
          <t>Horn Leech</t>
        </is>
      </c>
      <c r="W671" s="30" t="n">
        <v>29</v>
      </c>
      <c r="X671" s="6" t="inlineStr">
        <is>
          <t>Rock Slide</t>
        </is>
      </c>
      <c r="Y671" s="30" t="n">
        <v>32</v>
      </c>
      <c r="Z671" s="6" t="inlineStr">
        <is>
          <t>Leaf Blade</t>
        </is>
      </c>
      <c r="AA671" s="30" t="n">
        <v>35</v>
      </c>
      <c r="AB671" s="6" t="inlineStr">
        <is>
          <t>Double Edge</t>
        </is>
      </c>
      <c r="AC671" s="30" t="n">
        <v>39</v>
      </c>
      <c r="AR671" s="31" t="n"/>
    </row>
    <row r="672">
      <c r="A672" s="7" t="inlineStr">
        <is>
          <t>GOGOAT</t>
        </is>
      </c>
      <c r="B672" s="6" t="inlineStr">
        <is>
          <t>Aerial Ace</t>
        </is>
      </c>
      <c r="C672" s="30" t="inlineStr">
        <is>
          <t>Evo</t>
        </is>
      </c>
      <c r="D672" s="6" t="inlineStr">
        <is>
          <t>Tackle</t>
        </is>
      </c>
      <c r="E672" s="30" t="n">
        <v>1</v>
      </c>
      <c r="F672" s="6" t="inlineStr">
        <is>
          <t>Growth</t>
        </is>
      </c>
      <c r="G672" s="30" t="n">
        <v>1</v>
      </c>
      <c r="H672" s="6" t="inlineStr">
        <is>
          <t>Vine Whip</t>
        </is>
      </c>
      <c r="I672" s="30" t="n">
        <v>5</v>
      </c>
      <c r="J672" s="6" t="inlineStr">
        <is>
          <t>Tail Whip</t>
        </is>
      </c>
      <c r="K672" s="30" t="n">
        <v>8</v>
      </c>
      <c r="L672" s="6" t="inlineStr">
        <is>
          <t>Leech Seed</t>
        </is>
      </c>
      <c r="M672" s="30" t="n">
        <v>11</v>
      </c>
      <c r="N672" s="6" t="inlineStr">
        <is>
          <t>Razor Leaf</t>
        </is>
      </c>
      <c r="O672" s="30" t="n">
        <v>14</v>
      </c>
      <c r="P672" s="6" t="inlineStr">
        <is>
          <t>Bulldoze</t>
        </is>
      </c>
      <c r="Q672" s="30" t="n">
        <v>17</v>
      </c>
      <c r="R672" s="6" t="inlineStr">
        <is>
          <t>Synthesis</t>
        </is>
      </c>
      <c r="S672" s="30" t="n">
        <v>20</v>
      </c>
      <c r="T672" s="6" t="inlineStr">
        <is>
          <t>Take Down</t>
        </is>
      </c>
      <c r="U672" s="30" t="n">
        <v>23</v>
      </c>
      <c r="V672" s="6" t="inlineStr">
        <is>
          <t>Bulk Up</t>
        </is>
      </c>
      <c r="W672" s="30" t="n">
        <v>26</v>
      </c>
      <c r="X672" s="6" t="inlineStr">
        <is>
          <t>Horn Leech</t>
        </is>
      </c>
      <c r="Y672" s="30" t="n">
        <v>29</v>
      </c>
      <c r="Z672" s="6" t="inlineStr">
        <is>
          <t>Rock Slide</t>
        </is>
      </c>
      <c r="AA672" s="30" t="n">
        <v>32</v>
      </c>
      <c r="AB672" s="6" t="inlineStr">
        <is>
          <t>Leaf Blade</t>
        </is>
      </c>
      <c r="AC672" s="30" t="n">
        <v>35</v>
      </c>
      <c r="AD672" s="6" t="inlineStr">
        <is>
          <t>Double Edge</t>
        </is>
      </c>
      <c r="AE672" s="30" t="n">
        <v>39</v>
      </c>
      <c r="AF672" s="6" t="inlineStr">
        <is>
          <t>Earthquake</t>
        </is>
      </c>
      <c r="AG672" s="30" t="n">
        <v>44</v>
      </c>
      <c r="AH672" s="6" t="inlineStr">
        <is>
          <t>Milk Drink</t>
        </is>
      </c>
      <c r="AI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Arm Thrust</t>
        </is>
      </c>
      <c r="G673" s="30" t="n">
        <v>5</v>
      </c>
      <c r="H673" s="6" t="inlineStr">
        <is>
          <t>Circle Throw</t>
        </is>
      </c>
      <c r="I673" s="30" t="n">
        <v>8</v>
      </c>
      <c r="J673" s="6" t="inlineStr">
        <is>
          <t>Work Up</t>
        </is>
      </c>
      <c r="K673" s="30" t="n">
        <v>11</v>
      </c>
      <c r="L673" s="6" t="inlineStr">
        <is>
          <t>Rock Smash</t>
        </is>
      </c>
      <c r="M673" s="30" t="n">
        <v>14</v>
      </c>
      <c r="N673" s="6" t="inlineStr">
        <is>
          <t>Karate Chop</t>
        </is>
      </c>
      <c r="O673" s="30" t="n">
        <v>17</v>
      </c>
      <c r="P673" s="6" t="inlineStr">
        <is>
          <t>Vital Throw</t>
        </is>
      </c>
      <c r="Q673" s="30" t="n">
        <v>20</v>
      </c>
      <c r="R673" s="6" t="inlineStr">
        <is>
          <t>Parting Shot</t>
        </is>
      </c>
      <c r="S673" s="30" t="n">
        <v>23</v>
      </c>
      <c r="T673" s="6" t="inlineStr">
        <is>
          <t>Crunch</t>
        </is>
      </c>
      <c r="U673" s="30" t="n">
        <v>26</v>
      </c>
      <c r="V673" s="6" t="inlineStr">
        <is>
          <t>Body Slam</t>
        </is>
      </c>
      <c r="W673" s="30" t="n">
        <v>29</v>
      </c>
      <c r="X673" s="6" t="inlineStr">
        <is>
          <t>Hammer Arm</t>
        </is>
      </c>
      <c r="Y673" s="30" t="n">
        <v>32</v>
      </c>
      <c r="Z673" s="6" t="inlineStr">
        <is>
          <t>Storm Throw</t>
        </is>
      </c>
      <c r="AA673" s="30" t="n">
        <v>36</v>
      </c>
      <c r="AR673" s="31" t="n"/>
    </row>
    <row r="674">
      <c r="A674" s="7" t="inlineStr">
        <is>
          <t>PANGORO</t>
        </is>
      </c>
      <c r="B674" s="6" t="inlineStr">
        <is>
          <t>Night Slash</t>
        </is>
      </c>
      <c r="C674" s="30" t="inlineStr">
        <is>
          <t>Evo</t>
        </is>
      </c>
      <c r="D674" s="6" t="inlineStr">
        <is>
          <t>Tackle</t>
        </is>
      </c>
      <c r="E674" s="30" t="n">
        <v>1</v>
      </c>
      <c r="F674" s="6" t="inlineStr">
        <is>
          <t>Leer</t>
        </is>
      </c>
      <c r="G674" s="30" t="n">
        <v>1</v>
      </c>
      <c r="H674" s="6" t="inlineStr">
        <is>
          <t>Arm Thrust</t>
        </is>
      </c>
      <c r="I674" s="30" t="n">
        <v>5</v>
      </c>
      <c r="J674" s="6" t="inlineStr">
        <is>
          <t>Circle Throw</t>
        </is>
      </c>
      <c r="K674" s="30" t="n">
        <v>8</v>
      </c>
      <c r="L674" s="6" t="inlineStr">
        <is>
          <t>Work Up</t>
        </is>
      </c>
      <c r="M674" s="30" t="n">
        <v>11</v>
      </c>
      <c r="N674" s="6" t="inlineStr">
        <is>
          <t>Rock Smash</t>
        </is>
      </c>
      <c r="O674" s="30" t="n">
        <v>14</v>
      </c>
      <c r="P674" s="6" t="inlineStr">
        <is>
          <t>Karate Chop</t>
        </is>
      </c>
      <c r="Q674" s="30" t="n">
        <v>17</v>
      </c>
      <c r="R674" s="6" t="inlineStr">
        <is>
          <t>Vital Throw</t>
        </is>
      </c>
      <c r="S674" s="30" t="n">
        <v>20</v>
      </c>
      <c r="T674" s="6" t="inlineStr">
        <is>
          <t>Parting Shot</t>
        </is>
      </c>
      <c r="U674" s="30" t="n">
        <v>23</v>
      </c>
      <c r="V674" s="6" t="inlineStr">
        <is>
          <t>Crunch</t>
        </is>
      </c>
      <c r="W674" s="30" t="n">
        <v>26</v>
      </c>
      <c r="X674" s="6" t="inlineStr">
        <is>
          <t>Body Slam</t>
        </is>
      </c>
      <c r="Y674" s="30" t="n">
        <v>29</v>
      </c>
      <c r="Z674" s="6" t="inlineStr">
        <is>
          <t>Hammer Arm</t>
        </is>
      </c>
      <c r="AA674" s="30" t="n">
        <v>32</v>
      </c>
      <c r="AB674" s="6" t="inlineStr">
        <is>
          <t>Storm Throw</t>
        </is>
      </c>
      <c r="AC674" s="30" t="n">
        <v>36</v>
      </c>
      <c r="AD674" s="6" t="inlineStr">
        <is>
          <t>Knock Off</t>
        </is>
      </c>
      <c r="AE674" s="30" t="n">
        <v>40</v>
      </c>
      <c r="AF674" s="6" t="inlineStr">
        <is>
          <t>Superpower</t>
        </is>
      </c>
      <c r="AG674" s="30" t="n">
        <v>46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11</v>
      </c>
      <c r="L675" s="6" t="inlineStr">
        <is>
          <t>Fake Out</t>
        </is>
      </c>
      <c r="M675" s="30" t="n">
        <v>14</v>
      </c>
      <c r="N675" s="6" t="inlineStr">
        <is>
          <t>Reflect</t>
        </is>
      </c>
      <c r="O675" s="30" t="n">
        <v>17</v>
      </c>
      <c r="P675" s="6" t="inlineStr">
        <is>
          <t>Psyshock</t>
        </is>
      </c>
      <c r="Q675" s="30" t="n">
        <v>20</v>
      </c>
      <c r="R675" s="6" t="inlineStr">
        <is>
          <t>Calm Mind</t>
        </is>
      </c>
      <c r="S675" s="30" t="n">
        <v>23</v>
      </c>
      <c r="T675" s="6" t="inlineStr">
        <is>
          <t>Yawn</t>
        </is>
      </c>
      <c r="U675" s="30" t="n">
        <v>26</v>
      </c>
      <c r="V675" s="6" t="inlineStr">
        <is>
          <t>Psychic</t>
        </is>
      </c>
      <c r="W675" s="30" t="n">
        <v>29</v>
      </c>
      <c r="X675" s="6" t="inlineStr">
        <is>
          <t>Shadow Ball</t>
        </is>
      </c>
      <c r="Y675" s="30" t="n">
        <v>32</v>
      </c>
      <c r="AR675" s="31" t="n"/>
    </row>
    <row r="676">
      <c r="A676" s="7" t="inlineStr">
        <is>
          <t>MEOWSTIC (F)</t>
        </is>
      </c>
      <c r="B676" s="6" t="inlineStr">
        <is>
          <t>Stored Power</t>
        </is>
      </c>
      <c r="C676" s="30" t="inlineStr">
        <is>
          <t>Evo</t>
        </is>
      </c>
      <c r="D676" s="6" t="inlineStr">
        <is>
          <t>Confusion</t>
        </is>
      </c>
      <c r="E676" s="30" t="n">
        <v>1</v>
      </c>
      <c r="F676" s="6" t="inlineStr">
        <is>
          <t>Leer</t>
        </is>
      </c>
      <c r="G676" s="30" t="n">
        <v>1</v>
      </c>
      <c r="H676" s="6" t="inlineStr">
        <is>
          <t>Disable</t>
        </is>
      </c>
      <c r="I676" s="30" t="n">
        <v>5</v>
      </c>
      <c r="J676" s="6" t="inlineStr">
        <is>
          <t>Psybeam</t>
        </is>
      </c>
      <c r="K676" s="30" t="n">
        <v>8</v>
      </c>
      <c r="L676" s="6" t="inlineStr">
        <is>
          <t>Light Screen</t>
        </is>
      </c>
      <c r="M676" s="30" t="n">
        <v>11</v>
      </c>
      <c r="N676" s="6" t="inlineStr">
        <is>
          <t>Fake Out</t>
        </is>
      </c>
      <c r="O676" s="30" t="n">
        <v>14</v>
      </c>
      <c r="P676" s="6" t="inlineStr">
        <is>
          <t>Reflect</t>
        </is>
      </c>
      <c r="Q676" s="30" t="n">
        <v>17</v>
      </c>
      <c r="R676" s="6" t="inlineStr">
        <is>
          <t>Psyshock</t>
        </is>
      </c>
      <c r="S676" s="30" t="n">
        <v>20</v>
      </c>
      <c r="T676" s="6" t="inlineStr">
        <is>
          <t>Calm Mind</t>
        </is>
      </c>
      <c r="U676" s="30" t="n">
        <v>23</v>
      </c>
      <c r="V676" s="6" t="inlineStr">
        <is>
          <t>Yawn</t>
        </is>
      </c>
      <c r="W676" s="30" t="n">
        <v>26</v>
      </c>
      <c r="X676" s="6" t="inlineStr">
        <is>
          <t>Psychic</t>
        </is>
      </c>
      <c r="Y676" s="30" t="n">
        <v>29</v>
      </c>
      <c r="Z676" s="6" t="inlineStr">
        <is>
          <t>Shadow Ball</t>
        </is>
      </c>
      <c r="AA676" s="30" t="n">
        <v>32</v>
      </c>
      <c r="AB676" s="6" t="inlineStr">
        <is>
          <t>Extrasensory</t>
        </is>
      </c>
      <c r="AC676" s="30" t="n">
        <v>38</v>
      </c>
      <c r="AD676" s="6" t="inlineStr">
        <is>
          <t>Future Sight</t>
        </is>
      </c>
      <c r="AE676" s="30" t="n">
        <v>44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11</v>
      </c>
      <c r="L677" s="6" t="inlineStr">
        <is>
          <t>Fake Out</t>
        </is>
      </c>
      <c r="M677" s="30" t="n">
        <v>14</v>
      </c>
      <c r="N677" s="6" t="inlineStr">
        <is>
          <t>Reflect</t>
        </is>
      </c>
      <c r="O677" s="30" t="n">
        <v>17</v>
      </c>
      <c r="P677" s="6" t="inlineStr">
        <is>
          <t>Psyshock</t>
        </is>
      </c>
      <c r="Q677" s="30" t="n">
        <v>20</v>
      </c>
      <c r="R677" s="6" t="inlineStr">
        <is>
          <t>Calm Mind</t>
        </is>
      </c>
      <c r="S677" s="30" t="n">
        <v>23</v>
      </c>
      <c r="T677" s="6" t="inlineStr">
        <is>
          <t>Yawn</t>
        </is>
      </c>
      <c r="U677" s="30" t="n">
        <v>26</v>
      </c>
      <c r="V677" s="6" t="inlineStr">
        <is>
          <t>Psychic</t>
        </is>
      </c>
      <c r="W677" s="30" t="n">
        <v>29</v>
      </c>
      <c r="X677" s="6" t="inlineStr">
        <is>
          <t>Shadow Ball</t>
        </is>
      </c>
      <c r="Y677" s="30" t="n">
        <v>32</v>
      </c>
      <c r="Z677" s="6" t="inlineStr">
        <is>
          <t>Recover</t>
        </is>
      </c>
      <c r="AA677" s="30" t="n">
        <v>34</v>
      </c>
      <c r="AB677" s="6" t="inlineStr">
        <is>
          <t>Future Sight</t>
        </is>
      </c>
      <c r="AC677" s="30" t="n">
        <v>40</v>
      </c>
      <c r="AD677" s="6" t="inlineStr">
        <is>
          <t>Trick Room</t>
        </is>
      </c>
      <c r="AE677" s="30" t="n">
        <v>44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Tackle</t>
        </is>
      </c>
      <c r="C685" s="30" t="n">
        <v>1</v>
      </c>
      <c r="D685" s="6" t="inlineStr">
        <is>
          <t>Peck</t>
        </is>
      </c>
      <c r="E685" s="30" t="n">
        <v>1</v>
      </c>
      <c r="F685" s="6" t="inlineStr">
        <is>
          <t>Hypnosis</t>
        </is>
      </c>
      <c r="G685" s="30" t="n">
        <v>5</v>
      </c>
      <c r="H685" s="6" t="inlineStr">
        <is>
          <t>Foul Play</t>
        </is>
      </c>
      <c r="I685" s="30" t="n">
        <v>8</v>
      </c>
      <c r="J685" s="6" t="inlineStr">
        <is>
          <t>Reflect</t>
        </is>
      </c>
      <c r="K685" s="30" t="n">
        <v>11</v>
      </c>
      <c r="L685" s="6" t="inlineStr">
        <is>
          <t>Psybeam</t>
        </is>
      </c>
      <c r="M685" s="30" t="n">
        <v>14</v>
      </c>
      <c r="N685" s="6" t="inlineStr">
        <is>
          <t>Swagger</t>
        </is>
      </c>
      <c r="O685" s="30" t="n">
        <v>17</v>
      </c>
      <c r="P685" s="6" t="inlineStr">
        <is>
          <t>Pluck</t>
        </is>
      </c>
      <c r="Q685" s="30" t="n">
        <v>20</v>
      </c>
      <c r="R685" s="6" t="inlineStr">
        <is>
          <t>Psycho Cut</t>
        </is>
      </c>
      <c r="S685" s="30" t="n">
        <v>23</v>
      </c>
      <c r="T685" s="6" t="inlineStr">
        <is>
          <t>Night Slash</t>
        </is>
      </c>
      <c r="U685" s="30" t="n">
        <v>26</v>
      </c>
      <c r="V685" s="6" t="inlineStr">
        <is>
          <t>Superpower</t>
        </is>
      </c>
      <c r="W685" s="30" t="n">
        <v>29</v>
      </c>
      <c r="X685" s="6" t="inlineStr">
        <is>
          <t>Topsy Turvy</t>
        </is>
      </c>
      <c r="Y685" s="30" t="n">
        <v>32</v>
      </c>
      <c r="Z685" s="6" t="inlineStr">
        <is>
          <t>Slash</t>
        </is>
      </c>
      <c r="AA685" s="30" t="n">
        <v>36</v>
      </c>
      <c r="AR685" s="31" t="n"/>
    </row>
    <row r="686">
      <c r="A686" s="7" t="inlineStr">
        <is>
          <t>MALAMAR</t>
        </is>
      </c>
      <c r="B686" s="6" t="inlineStr">
        <is>
          <t>Reversal</t>
        </is>
      </c>
      <c r="C686" s="30" t="inlineStr">
        <is>
          <t>Evo</t>
        </is>
      </c>
      <c r="D686" s="6" t="inlineStr">
        <is>
          <t>Tackle</t>
        </is>
      </c>
      <c r="E686" s="30" t="n">
        <v>1</v>
      </c>
      <c r="F686" s="6" t="inlineStr">
        <is>
          <t>Peck</t>
        </is>
      </c>
      <c r="G686" s="30" t="n">
        <v>1</v>
      </c>
      <c r="H686" s="6" t="inlineStr">
        <is>
          <t>Hypnosis</t>
        </is>
      </c>
      <c r="I686" s="30" t="n">
        <v>5</v>
      </c>
      <c r="J686" s="6" t="inlineStr">
        <is>
          <t>Foul Play</t>
        </is>
      </c>
      <c r="K686" s="30" t="n">
        <v>8</v>
      </c>
      <c r="L686" s="6" t="inlineStr">
        <is>
          <t>Reflect</t>
        </is>
      </c>
      <c r="M686" s="30" t="n">
        <v>11</v>
      </c>
      <c r="N686" s="6" t="inlineStr">
        <is>
          <t>Psybeam</t>
        </is>
      </c>
      <c r="O686" s="30" t="n">
        <v>14</v>
      </c>
      <c r="P686" s="6" t="inlineStr">
        <is>
          <t>Swagger</t>
        </is>
      </c>
      <c r="Q686" s="30" t="n">
        <v>17</v>
      </c>
      <c r="R686" s="6" t="inlineStr">
        <is>
          <t>Pluck</t>
        </is>
      </c>
      <c r="S686" s="30" t="n">
        <v>20</v>
      </c>
      <c r="T686" s="6" t="inlineStr">
        <is>
          <t>Psycho Cut</t>
        </is>
      </c>
      <c r="U686" s="30" t="n">
        <v>23</v>
      </c>
      <c r="V686" s="6" t="inlineStr">
        <is>
          <t>Night Slash</t>
        </is>
      </c>
      <c r="W686" s="30" t="n">
        <v>26</v>
      </c>
      <c r="X686" s="6" t="inlineStr">
        <is>
          <t>Superpower</t>
        </is>
      </c>
      <c r="Y686" s="30" t="n">
        <v>29</v>
      </c>
      <c r="Z686" s="6" t="inlineStr">
        <is>
          <t>Topsy Turvy</t>
        </is>
      </c>
      <c r="AA686" s="30" t="n">
        <v>32</v>
      </c>
      <c r="AB686" s="6" t="inlineStr">
        <is>
          <t>Slash</t>
        </is>
      </c>
      <c r="AC686" s="30" t="n">
        <v>36</v>
      </c>
      <c r="AD686" s="6" t="inlineStr">
        <is>
          <t>Knock Off</t>
        </is>
      </c>
      <c r="AE686" s="30" t="n">
        <v>40</v>
      </c>
      <c r="AR686" s="31" t="n"/>
    </row>
    <row r="687">
      <c r="A687" s="7" t="inlineStr">
        <is>
          <t>BINACLE</t>
        </is>
      </c>
      <c r="B687" s="6" t="inlineStr">
        <is>
          <t>Scratch</t>
        </is>
      </c>
      <c r="C687" s="30" t="n">
        <v>1</v>
      </c>
      <c r="D687" s="6" t="inlineStr">
        <is>
          <t>Sand Attack</t>
        </is>
      </c>
      <c r="E687" s="30" t="n">
        <v>1</v>
      </c>
      <c r="F687" s="6" t="inlineStr">
        <is>
          <t>Water Gun</t>
        </is>
      </c>
      <c r="G687" s="30" t="n">
        <v>5</v>
      </c>
      <c r="H687" s="6" t="inlineStr">
        <is>
          <t>Fury Swipes</t>
        </is>
      </c>
      <c r="I687" s="30" t="n">
        <v>8</v>
      </c>
      <c r="J687" s="6" t="inlineStr">
        <is>
          <t>Rock Throw</t>
        </is>
      </c>
      <c r="K687" s="30" t="n">
        <v>11</v>
      </c>
      <c r="L687" s="6" t="inlineStr">
        <is>
          <t>Slash</t>
        </is>
      </c>
      <c r="M687" s="30" t="n">
        <v>14</v>
      </c>
      <c r="N687" s="6" t="inlineStr">
        <is>
          <t>Razor Shell</t>
        </is>
      </c>
      <c r="O687" s="30" t="n">
        <v>17</v>
      </c>
      <c r="P687" s="6" t="inlineStr">
        <is>
          <t>Rock Tomb</t>
        </is>
      </c>
      <c r="Q687" s="30" t="n">
        <v>20</v>
      </c>
      <c r="R687" s="6" t="inlineStr">
        <is>
          <t>Hone Claws</t>
        </is>
      </c>
      <c r="S687" s="30" t="n">
        <v>23</v>
      </c>
      <c r="T687" s="6" t="inlineStr">
        <is>
          <t>Clamp</t>
        </is>
      </c>
      <c r="U687" s="30" t="n">
        <v>26</v>
      </c>
      <c r="V687" s="6" t="inlineStr">
        <is>
          <t>Rock Slide</t>
        </is>
      </c>
      <c r="W687" s="30" t="n">
        <v>29</v>
      </c>
      <c r="X687" s="6" t="inlineStr">
        <is>
          <t>Cross Chop</t>
        </is>
      </c>
      <c r="Y687" s="30" t="n">
        <v>32</v>
      </c>
      <c r="Z687" s="6" t="inlineStr">
        <is>
          <t>Shell Smash</t>
        </is>
      </c>
      <c r="AA687" s="30" t="n">
        <v>35</v>
      </c>
      <c r="AR687" s="31" t="n"/>
    </row>
    <row r="688">
      <c r="A688" s="7" t="inlineStr">
        <is>
          <t>BARBARACLE</t>
        </is>
      </c>
      <c r="B688" s="6" t="inlineStr">
        <is>
          <t>Scratch</t>
        </is>
      </c>
      <c r="C688" s="30" t="n">
        <v>1</v>
      </c>
      <c r="D688" s="6" t="inlineStr">
        <is>
          <t>Sand Attack</t>
        </is>
      </c>
      <c r="E688" s="30" t="n">
        <v>1</v>
      </c>
      <c r="F688" s="6" t="inlineStr">
        <is>
          <t>Water Gun</t>
        </is>
      </c>
      <c r="G688" s="30" t="n">
        <v>5</v>
      </c>
      <c r="H688" s="6" t="inlineStr">
        <is>
          <t>Fury Swipes</t>
        </is>
      </c>
      <c r="I688" s="30" t="n">
        <v>8</v>
      </c>
      <c r="J688" s="6" t="inlineStr">
        <is>
          <t>Rock Throw</t>
        </is>
      </c>
      <c r="K688" s="30" t="n">
        <v>11</v>
      </c>
      <c r="L688" s="6" t="inlineStr">
        <is>
          <t>Slash</t>
        </is>
      </c>
      <c r="M688" s="30" t="n">
        <v>14</v>
      </c>
      <c r="N688" s="6" t="inlineStr">
        <is>
          <t>Razor Shell</t>
        </is>
      </c>
      <c r="O688" s="30" t="n">
        <v>17</v>
      </c>
      <c r="P688" s="6" t="inlineStr">
        <is>
          <t>Rock Tomb</t>
        </is>
      </c>
      <c r="Q688" s="30" t="n">
        <v>20</v>
      </c>
      <c r="R688" s="6" t="inlineStr">
        <is>
          <t>Hone Claws</t>
        </is>
      </c>
      <c r="S688" s="30" t="n">
        <v>23</v>
      </c>
      <c r="T688" s="6" t="inlineStr">
        <is>
          <t>Clamp</t>
        </is>
      </c>
      <c r="U688" s="30" t="n">
        <v>26</v>
      </c>
      <c r="V688" s="6" t="inlineStr">
        <is>
          <t>Rock Slide</t>
        </is>
      </c>
      <c r="W688" s="30" t="n">
        <v>29</v>
      </c>
      <c r="X688" s="6" t="inlineStr">
        <is>
          <t>Cross Chop</t>
        </is>
      </c>
      <c r="Y688" s="30" t="n">
        <v>32</v>
      </c>
      <c r="Z688" s="6" t="inlineStr">
        <is>
          <t>Shell Smash</t>
        </is>
      </c>
      <c r="AA688" s="30" t="n">
        <v>35</v>
      </c>
      <c r="AB688" s="6" t="inlineStr">
        <is>
          <t>Stone Edge</t>
        </is>
      </c>
      <c r="AC688" s="30" t="n">
        <v>36</v>
      </c>
      <c r="AD688" s="6" t="inlineStr">
        <is>
          <t>Night Slash</t>
        </is>
      </c>
      <c r="AE688" s="30" t="n">
        <v>40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Pound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Mud Slap</t>
        </is>
      </c>
      <c r="K693" s="30" t="n">
        <v>11</v>
      </c>
      <c r="L693" s="6" t="inlineStr">
        <is>
          <t>Shock Wave</t>
        </is>
      </c>
      <c r="M693" s="30" t="n">
        <v>14</v>
      </c>
      <c r="N693" s="6" t="inlineStr">
        <is>
          <t>Charge</t>
        </is>
      </c>
      <c r="O693" s="30" t="n">
        <v>17</v>
      </c>
      <c r="P693" s="6" t="inlineStr">
        <is>
          <t>Volt Switch</t>
        </is>
      </c>
      <c r="Q693" s="30" t="n">
        <v>20</v>
      </c>
      <c r="R693" s="6" t="inlineStr">
        <is>
          <t>Parabolic Charge</t>
        </is>
      </c>
      <c r="S693" s="30" t="n">
        <v>23</v>
      </c>
      <c r="T693" s="6" t="inlineStr">
        <is>
          <t>Electro Ball</t>
        </is>
      </c>
      <c r="U693" s="30" t="n">
        <v>26</v>
      </c>
      <c r="V693" s="6" t="inlineStr">
        <is>
          <t>Bulldoze</t>
        </is>
      </c>
      <c r="W693" s="30" t="n">
        <v>29</v>
      </c>
      <c r="X693" s="6" t="inlineStr">
        <is>
          <t>Thunderbolt</t>
        </is>
      </c>
      <c r="Y693" s="30" t="n">
        <v>32</v>
      </c>
      <c r="Z693" s="6" t="inlineStr">
        <is>
          <t>Surf</t>
        </is>
      </c>
      <c r="AA693" s="30" t="n">
        <v>35</v>
      </c>
      <c r="AR693" s="31" t="n"/>
    </row>
    <row r="694">
      <c r="A694" s="7" t="inlineStr">
        <is>
          <t>HELIOLISK</t>
        </is>
      </c>
      <c r="B694" s="6" t="inlineStr">
        <is>
          <t>Pound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Mud Slap</t>
        </is>
      </c>
      <c r="K694" s="30" t="n">
        <v>1</v>
      </c>
      <c r="L694" s="6" t="inlineStr">
        <is>
          <t>Volt Switch</t>
        </is>
      </c>
      <c r="M694" s="30" t="n">
        <v>28</v>
      </c>
      <c r="N694" s="6" t="inlineStr">
        <is>
          <t>Thunderbolt</t>
        </is>
      </c>
      <c r="O694" s="30" t="n">
        <v>36</v>
      </c>
      <c r="P694" s="6" t="inlineStr">
        <is>
          <t>Surf</t>
        </is>
      </c>
      <c r="Q694" s="30" t="n">
        <v>44</v>
      </c>
      <c r="R694" s="6" t="inlineStr">
        <is>
          <t>Thunder</t>
        </is>
      </c>
      <c r="S694" s="30" t="n">
        <v>50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Special</t>
        </is>
      </c>
      <c r="D328" s="6" t="n">
        <v>255</v>
      </c>
      <c r="E328" s="6" t="n">
        <v>100</v>
      </c>
      <c r="F328" s="6" t="n">
        <v>10</v>
      </c>
      <c r="G328" s="6" t="inlineStr">
        <is>
          <t>Explosion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bp, Status -&gt; Special, Memento effect -&gt; Explosion effect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Quick Feet</t>
        </is>
      </c>
      <c r="G10" s="48" t="inlineStr">
        <is>
          <t>Adamant</t>
        </is>
      </c>
      <c r="H10" s="48" t="inlineStr">
        <is>
          <t>Vital Spirit</t>
        </is>
      </c>
      <c r="I10" s="48" t="inlineStr">
        <is>
          <t>Adamant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Unnerve</t>
        </is>
      </c>
      <c r="G20" s="48" t="inlineStr">
        <is>
          <t>Adamant</t>
        </is>
      </c>
      <c r="H20" s="48" t="inlineStr">
        <is>
          <t>Tinted Lens</t>
        </is>
      </c>
      <c r="I20" s="48" t="inlineStr">
        <is>
          <t>Adamant</t>
        </is>
      </c>
      <c r="J20" s="48" t="inlineStr">
        <is>
          <t>Shield Dust</t>
        </is>
      </c>
      <c r="K20" s="48" t="inlineStr">
        <is>
          <t>Adamant</t>
        </is>
      </c>
      <c r="L20" s="48" t="inlineStr">
        <is>
          <t>Swarm</t>
        </is>
      </c>
      <c r="M20" s="48" t="inlineStr">
        <is>
          <t>Adamant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Adamant</t>
        </is>
      </c>
      <c r="F31" s="48" t="inlineStr">
        <is>
          <t>Keen Eye</t>
        </is>
      </c>
      <c r="G31" s="48" t="inlineStr">
        <is>
          <t>Lonely</t>
        </is>
      </c>
      <c r="H31" s="48" t="inlineStr">
        <is>
          <t>Intimidate</t>
        </is>
      </c>
      <c r="I31" s="48" t="inlineStr">
        <is>
          <t>Lonely</t>
        </is>
      </c>
      <c r="J31" s="48" t="inlineStr">
        <is>
          <t>Huge Power</t>
        </is>
      </c>
      <c r="K31" s="48" t="inlineStr">
        <is>
          <t>Impish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Adamant</t>
        </is>
      </c>
      <c r="F41" s="48" t="inlineStr">
        <is>
          <t>Gluttony</t>
        </is>
      </c>
      <c r="G41" s="48" t="inlineStr">
        <is>
          <t>Adamant</t>
        </is>
      </c>
      <c r="H41" s="48" t="inlineStr">
        <is>
          <t>Adaptability</t>
        </is>
      </c>
      <c r="I41" s="48" t="inlineStr">
        <is>
          <t>Modest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Bold</t>
        </is>
      </c>
      <c r="F53" s="48" t="inlineStr">
        <is>
          <t>Water Absorb</t>
        </is>
      </c>
      <c r="G53" s="48" t="inlineStr">
        <is>
          <t>Adamant</t>
        </is>
      </c>
      <c r="H53" s="48" t="inlineStr">
        <is>
          <t>Sturdy</t>
        </is>
      </c>
      <c r="I53" s="48" t="inlineStr">
        <is>
          <t>Modest</t>
        </is>
      </c>
      <c r="J53" s="48" t="inlineStr">
        <is>
          <t>Swift Swim</t>
        </is>
      </c>
      <c r="K53" s="48" t="inlineStr">
        <is>
          <t>Naughty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Careful</t>
        </is>
      </c>
      <c r="F64" s="48" t="inlineStr">
        <is>
          <t>Insomnia</t>
        </is>
      </c>
      <c r="G64" s="48" t="inlineStr">
        <is>
          <t>Adamant</t>
        </is>
      </c>
      <c r="H64" s="48" t="inlineStr">
        <is>
          <t>Poison Point</t>
        </is>
      </c>
      <c r="I64" s="48" t="inlineStr">
        <is>
          <t>Adamant</t>
        </is>
      </c>
      <c r="J64" s="48" t="inlineStr">
        <is>
          <t>Iron Fist</t>
        </is>
      </c>
      <c r="K64" s="48" t="inlineStr">
        <is>
          <t>Rash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Modest</t>
        </is>
      </c>
      <c r="F75" s="48" t="inlineStr">
        <is>
          <t>Drought</t>
        </is>
      </c>
      <c r="G75" s="48" t="inlineStr">
        <is>
          <t>Adamant</t>
        </is>
      </c>
      <c r="H75" s="48" t="inlineStr">
        <is>
          <t>Simple</t>
        </is>
      </c>
      <c r="I75" s="48" t="inlineStr">
        <is>
          <t>Adamant</t>
        </is>
      </c>
      <c r="J75" s="48" t="inlineStr">
        <is>
          <t>Battle Armor</t>
        </is>
      </c>
      <c r="K75" s="48" t="inlineStr">
        <is>
          <t>Mild</t>
        </is>
      </c>
      <c r="L75" s="48" t="inlineStr">
        <is>
          <t>Flash Fire</t>
        </is>
      </c>
      <c r="M75" s="48" t="inlineStr">
        <is>
          <t>Adamant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Rash</t>
        </is>
      </c>
      <c r="F86" s="48" t="inlineStr">
        <is>
          <t>Drizzle</t>
        </is>
      </c>
      <c r="G86" s="48" t="inlineStr">
        <is>
          <t>Adamant</t>
        </is>
      </c>
      <c r="H86" s="48" t="inlineStr">
        <is>
          <t>Dry Skin</t>
        </is>
      </c>
      <c r="I86" s="48" t="inlineStr">
        <is>
          <t>Naughty</t>
        </is>
      </c>
      <c r="J86" s="48" t="inlineStr">
        <is>
          <t>Levitate</t>
        </is>
      </c>
      <c r="K86" s="48" t="inlineStr">
        <is>
          <t>Modest</t>
        </is>
      </c>
      <c r="L86" s="48" t="inlineStr">
        <is>
          <t>Dry Skin</t>
        </is>
      </c>
      <c r="M86" s="48" t="inlineStr">
        <is>
          <t>Adamant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Adamant</t>
        </is>
      </c>
      <c r="F99" s="48" t="inlineStr">
        <is>
          <t>Sturdy</t>
        </is>
      </c>
      <c r="G99" s="48" t="inlineStr">
        <is>
          <t>Rash</t>
        </is>
      </c>
      <c r="H99" s="48" t="inlineStr">
        <is>
          <t>Unnerve</t>
        </is>
      </c>
      <c r="I99" s="48" t="inlineStr">
        <is>
          <t>Adamant</t>
        </is>
      </c>
      <c r="J99" s="48" t="inlineStr">
        <is>
          <t>Poison Point</t>
        </is>
      </c>
      <c r="K99" s="48" t="inlineStr">
        <is>
          <t>Adamant</t>
        </is>
      </c>
      <c r="L99" s="48" t="inlineStr">
        <is>
          <t>Sturdy</t>
        </is>
      </c>
      <c r="M99" s="48" t="inlineStr">
        <is>
          <t>Adamant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Inner Focus</t>
        </is>
      </c>
      <c r="G110" s="48" t="inlineStr">
        <is>
          <t>Adamant</t>
        </is>
      </c>
      <c r="H110" s="48" t="inlineStr">
        <is>
          <t>Compound Eyes</t>
        </is>
      </c>
      <c r="I110" s="48" t="inlineStr">
        <is>
          <t>Adamant</t>
        </is>
      </c>
      <c r="J110" s="48" t="inlineStr">
        <is>
          <t>Poison Point</t>
        </is>
      </c>
      <c r="K110" s="48" t="inlineStr">
        <is>
          <t>Adamant</t>
        </is>
      </c>
      <c r="L110" s="48" t="inlineStr">
        <is>
          <t>Vital Spirit</t>
        </is>
      </c>
      <c r="M110" s="48" t="inlineStr">
        <is>
          <t>Adamant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Modest</t>
        </is>
      </c>
      <c r="F121" s="48" t="inlineStr">
        <is>
          <t>Synchronize</t>
        </is>
      </c>
      <c r="G121" s="48" t="inlineStr">
        <is>
          <t>Impish</t>
        </is>
      </c>
      <c r="H121" s="48" t="inlineStr">
        <is>
          <t>Contrary</t>
        </is>
      </c>
      <c r="I121" s="48" t="inlineStr">
        <is>
          <t>Adamant</t>
        </is>
      </c>
      <c r="J121" s="48" t="inlineStr">
        <is>
          <t>Thick Fat</t>
        </is>
      </c>
      <c r="K121" s="48" t="inlineStr">
        <is>
          <t>Adamant</t>
        </is>
      </c>
      <c r="L121" s="48" t="inlineStr">
        <is>
          <t>Shell Armor</t>
        </is>
      </c>
      <c r="M121" s="48" t="inlineStr">
        <is>
          <t>Adamant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Viridian Forest - Optional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Bug Catcher</t>
        </is>
      </c>
      <c r="C131" s="41" t="n"/>
      <c r="D131" s="41" t="n"/>
      <c r="E131" s="42" t="inlineStr">
        <is>
          <t>Bug Catcher Sammy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IFERROR(_xlfn.IMAGE("https://play.pokemonshowdown.com/sprites/gen5/pineco.png"),"")</f>
        <v/>
      </c>
      <c r="G132" s="43">
        <f>IFERROR(_xlfn.IMAGE("https://play.pokemonshowdown.com/sprites/gen5/karrablast.png"),"")</f>
        <v/>
      </c>
      <c r="I132" s="43">
        <f>IFERROR(_xlfn.IMAGE("https://play.pokemonshowdown.com/sprites/gen5/surskit.png"),"")</f>
        <v/>
      </c>
      <c r="K132" s="43">
        <f>IFERROR(_xlfn.IMAGE("https://play.pokemonshowdown.com/sprites/gen5/dwebble.png"),"")</f>
        <v/>
      </c>
      <c r="M132" s="43">
        <f>IFERROR(_xlfn.IMAGE("https://play.pokemonshowdown.com/sprites/gen5/vivillon.png"),"")</f>
        <v/>
      </c>
      <c r="Q132" s="44" t="inlineStr">
        <is>
          <t>Optional</t>
        </is>
      </c>
    </row>
    <row r="133">
      <c r="E133" s="45" t="inlineStr">
        <is>
          <t>Lv 11 Pineco</t>
        </is>
      </c>
      <c r="F133" s="46" t="n"/>
      <c r="G133" s="45" t="inlineStr">
        <is>
          <t>Lv 11 Karrablast</t>
        </is>
      </c>
      <c r="H133" s="46" t="n"/>
      <c r="I133" s="45" t="inlineStr">
        <is>
          <t>Lv 11 Surskit</t>
        </is>
      </c>
      <c r="J133" s="46" t="n"/>
      <c r="K133" s="45" t="inlineStr">
        <is>
          <t>Lv 11 Dwebble</t>
        </is>
      </c>
      <c r="L133" s="46" t="n"/>
      <c r="M133" s="45" t="inlineStr">
        <is>
          <t>Lv 11 Vivillon</t>
        </is>
      </c>
      <c r="N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Sturdy</t>
        </is>
      </c>
      <c r="G134" s="48" t="inlineStr">
        <is>
          <t>Adamant</t>
        </is>
      </c>
      <c r="H134" s="48" t="inlineStr">
        <is>
          <t>Swarm</t>
        </is>
      </c>
      <c r="I134" s="48" t="inlineStr">
        <is>
          <t>Mild</t>
        </is>
      </c>
      <c r="J134" s="48" t="inlineStr">
        <is>
          <t>Swift Swim</t>
        </is>
      </c>
      <c r="K134" s="48" t="inlineStr">
        <is>
          <t>Adamant</t>
        </is>
      </c>
      <c r="L134" s="48" t="inlineStr">
        <is>
          <t>Sturdy</t>
        </is>
      </c>
      <c r="M134" s="48" t="inlineStr">
        <is>
          <t>Modest</t>
        </is>
      </c>
      <c r="N134" s="48" t="inlineStr">
        <is>
          <t>Compound Eyes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Silver Powder</t>
        </is>
      </c>
      <c r="H135" s="46" t="n"/>
      <c r="I135" s="49" t="inlineStr">
        <is>
          <t>Mystic Water</t>
        </is>
      </c>
      <c r="J135" s="46" t="n"/>
      <c r="K135" s="49" t="inlineStr">
        <is>
          <t>Hard Stone</t>
        </is>
      </c>
      <c r="L135" s="46" t="n"/>
      <c r="M135" s="49" t="inlineStr">
        <is>
          <t>Charti Berry</t>
        </is>
      </c>
      <c r="N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3" t="inlineStr">
        <is>
          <t>Spikes</t>
        </is>
      </c>
      <c r="F136" s="46" t="n"/>
      <c r="G136" s="54" t="inlineStr">
        <is>
          <t>Bug Bite</t>
        </is>
      </c>
      <c r="H136" s="46" t="n"/>
      <c r="I136" s="61" t="inlineStr">
        <is>
          <t>Bubble Beam</t>
        </is>
      </c>
      <c r="J136" s="46" t="n"/>
      <c r="K136" s="62" t="inlineStr">
        <is>
          <t>Rock Tomb</t>
        </is>
      </c>
      <c r="L136" s="46" t="n"/>
      <c r="M136" s="59" t="inlineStr">
        <is>
          <t>Sleep Powder</t>
        </is>
      </c>
      <c r="N136" s="46" t="n"/>
      <c r="Q136" s="47" t="inlineStr">
        <is>
          <t>Moves</t>
        </is>
      </c>
    </row>
    <row r="137">
      <c r="E137" s="54" t="inlineStr">
        <is>
          <t>Bug Bite</t>
        </is>
      </c>
      <c r="F137" s="46" t="n"/>
      <c r="G137" s="60" t="inlineStr">
        <is>
          <t>Peck</t>
        </is>
      </c>
      <c r="H137" s="46" t="n"/>
      <c r="I137" s="54" t="inlineStr">
        <is>
          <t>Bug Bite</t>
        </is>
      </c>
      <c r="J137" s="46" t="n"/>
      <c r="K137" s="54" t="inlineStr">
        <is>
          <t>Bug Bite</t>
        </is>
      </c>
      <c r="L137" s="46" t="n"/>
      <c r="M137" s="59" t="inlineStr">
        <is>
          <t>Stun Spore</t>
        </is>
      </c>
      <c r="N137" s="46" t="n"/>
    </row>
    <row r="138">
      <c r="E138" s="62" t="inlineStr">
        <is>
          <t>Rock Throw</t>
        </is>
      </c>
      <c r="F138" s="46" t="n"/>
      <c r="G138" s="54" t="inlineStr">
        <is>
          <t>Fury Cutter</t>
        </is>
      </c>
      <c r="H138" s="46" t="n"/>
      <c r="I138" s="51" t="inlineStr">
        <is>
          <t>Quick Attack</t>
        </is>
      </c>
      <c r="J138" s="46" t="n"/>
      <c r="K138" s="53" t="inlineStr">
        <is>
          <t>Sand Attack</t>
        </is>
      </c>
      <c r="L138" s="46" t="n"/>
      <c r="M138" s="54" t="inlineStr">
        <is>
          <t>Bug Buzz</t>
        </is>
      </c>
      <c r="N138" s="46" t="n"/>
    </row>
    <row r="139">
      <c r="E139" s="51" t="inlineStr">
        <is>
          <t>Protect</t>
        </is>
      </c>
      <c r="F139" s="46" t="n"/>
      <c r="G139" s="51" t="inlineStr">
        <is>
          <t>Leer</t>
        </is>
      </c>
      <c r="H139" s="46" t="n"/>
      <c r="I139" s="51" t="inlineStr">
        <is>
          <t>Sweet Scent</t>
        </is>
      </c>
      <c r="J139" s="46" t="n"/>
      <c r="K139" s="62" t="inlineStr">
        <is>
          <t>Stealth Rock</t>
        </is>
      </c>
      <c r="L139" s="46" t="n"/>
      <c r="M139" s="60" t="inlineStr">
        <is>
          <t>Air Slash</t>
        </is>
      </c>
      <c r="N139" s="46" t="n"/>
    </row>
    <row r="140">
      <c r="E140" s="57" t="inlineStr">
        <is>
          <t>Note: Bug Catcher. Team finalized.</t>
        </is>
      </c>
    </row>
    <row r="142" ht="20" customHeight="1">
      <c r="B142" s="40" t="inlineStr">
        <is>
          <t>Youngster</t>
        </is>
      </c>
      <c r="C142" s="41" t="n"/>
      <c r="D142" s="41" t="n"/>
      <c r="E142" s="42" t="inlineStr">
        <is>
          <t>Youngster Joey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IFERROR(_xlfn.IMAGE("https://play.pokemonshowdown.com/sprites/gen5/abra.png"),"")</f>
        <v/>
      </c>
      <c r="G143" s="43">
        <f>IFERROR(_xlfn.IMAGE("https://play.pokemonshowdown.com/sprites/gen5/bulbasaur.png"),"")</f>
        <v/>
      </c>
      <c r="I143" s="43">
        <f>IFERROR(_xlfn.IMAGE("https://play.pokemonshowdown.com/sprites/gen5/charmander.png"),"")</f>
        <v/>
      </c>
      <c r="K143" s="43">
        <f>IFERROR(_xlfn.IMAGE("https://play.pokemonshowdown.com/sprites/gen5/squirtle.png"),"")</f>
        <v/>
      </c>
      <c r="M143" s="43">
        <f>IFERROR(_xlfn.IMAGE("https://play.pokemonshowdown.com/sprites/gen5/beedrill.png"),"")</f>
        <v/>
      </c>
      <c r="O143" s="43">
        <f>IFERROR(_xlfn.IMAGE("https://play.pokemonshowdown.com/sprites/gen5/pikachu.png"),"")</f>
        <v/>
      </c>
      <c r="Q143" s="44" t="inlineStr">
        <is>
          <t>Optional</t>
        </is>
      </c>
    </row>
    <row r="144">
      <c r="E144" s="45" t="inlineStr">
        <is>
          <t>Lv 11 Abra</t>
        </is>
      </c>
      <c r="F144" s="46" t="n"/>
      <c r="G144" s="45" t="inlineStr">
        <is>
          <t>Lv 11 Bulbasaur</t>
        </is>
      </c>
      <c r="H144" s="46" t="n"/>
      <c r="I144" s="45" t="inlineStr">
        <is>
          <t>Lv 11 Charmander</t>
        </is>
      </c>
      <c r="J144" s="46" t="n"/>
      <c r="K144" s="45" t="inlineStr">
        <is>
          <t>Lv 11 Squirtle</t>
        </is>
      </c>
      <c r="L144" s="46" t="n"/>
      <c r="M144" s="45" t="inlineStr">
        <is>
          <t>Lv 11 Beedrill</t>
        </is>
      </c>
      <c r="N144" s="46" t="n"/>
      <c r="O144" s="45" t="inlineStr">
        <is>
          <t>Lv 13 Pikachu</t>
        </is>
      </c>
      <c r="P144" s="46" t="n"/>
      <c r="Q144" s="47" t="inlineStr">
        <is>
          <t>Pokémon</t>
        </is>
      </c>
    </row>
    <row r="145">
      <c r="E145" s="48" t="inlineStr">
        <is>
          <t>Modest</t>
        </is>
      </c>
      <c r="F145" s="48" t="inlineStr">
        <is>
          <t>Magic Guard</t>
        </is>
      </c>
      <c r="G145" s="48" t="inlineStr">
        <is>
          <t>Modest</t>
        </is>
      </c>
      <c r="H145" s="48" t="inlineStr">
        <is>
          <t>Chlorophyll</t>
        </is>
      </c>
      <c r="I145" s="48" t="inlineStr">
        <is>
          <t>Mild</t>
        </is>
      </c>
      <c r="J145" s="48" t="inlineStr">
        <is>
          <t>Blaze</t>
        </is>
      </c>
      <c r="K145" s="48" t="inlineStr">
        <is>
          <t>Modest</t>
        </is>
      </c>
      <c r="L145" s="48" t="inlineStr">
        <is>
          <t>Torrent</t>
        </is>
      </c>
      <c r="M145" s="48" t="inlineStr">
        <is>
          <t>Adamant</t>
        </is>
      </c>
      <c r="N145" s="48" t="inlineStr">
        <is>
          <t>Swarm</t>
        </is>
      </c>
      <c r="O145" s="48" t="inlineStr">
        <is>
          <t>Modest</t>
        </is>
      </c>
      <c r="P145" s="48" t="inlineStr">
        <is>
          <t>Static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Light Clay</t>
        </is>
      </c>
      <c r="F146" s="46" t="n"/>
      <c r="G146" s="49" t="inlineStr">
        <is>
          <t>Eviolite</t>
        </is>
      </c>
      <c r="H146" s="46" t="n"/>
      <c r="I146" s="49" t="inlineStr">
        <is>
          <t>Charcoal</t>
        </is>
      </c>
      <c r="J146" s="46" t="n"/>
      <c r="K146" s="49" t="inlineStr">
        <is>
          <t>Eviolite</t>
        </is>
      </c>
      <c r="L146" s="46" t="n"/>
      <c r="M146" s="49" t="inlineStr">
        <is>
          <t>Oran Berry</t>
        </is>
      </c>
      <c r="N146" s="46" t="n"/>
      <c r="O146" s="49" t="inlineStr">
        <is>
          <t>Light Ball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63" t="inlineStr">
        <is>
          <t>Reflect</t>
        </is>
      </c>
      <c r="F147" s="46" t="n"/>
      <c r="G147" s="59" t="inlineStr">
        <is>
          <t>Giga Drain</t>
        </is>
      </c>
      <c r="H147" s="46" t="n"/>
      <c r="I147" s="58" t="inlineStr">
        <is>
          <t>Flame Charge</t>
        </is>
      </c>
      <c r="J147" s="46" t="n"/>
      <c r="K147" s="61" t="inlineStr">
        <is>
          <t>Scald</t>
        </is>
      </c>
      <c r="L147" s="46" t="n"/>
      <c r="M147" s="54" t="inlineStr">
        <is>
          <t>Leech Life</t>
        </is>
      </c>
      <c r="N147" s="46" t="n"/>
      <c r="O147" s="52" t="inlineStr">
        <is>
          <t>Shock Wave</t>
        </is>
      </c>
      <c r="P147" s="46" t="n"/>
      <c r="Q147" s="47" t="inlineStr">
        <is>
          <t>Moves</t>
        </is>
      </c>
    </row>
    <row r="148">
      <c r="E148" s="63" t="inlineStr">
        <is>
          <t>Light Screen</t>
        </is>
      </c>
      <c r="F148" s="46" t="n"/>
      <c r="G148" s="55" t="inlineStr">
        <is>
          <t>Sludge Bomb</t>
        </is>
      </c>
      <c r="H148" s="46" t="n"/>
      <c r="I148" s="58" t="inlineStr">
        <is>
          <t>Fire Fang</t>
        </is>
      </c>
      <c r="J148" s="46" t="n"/>
      <c r="K148" s="61" t="inlineStr">
        <is>
          <t>Aqua Jet</t>
        </is>
      </c>
      <c r="L148" s="46" t="n"/>
      <c r="M148" s="55" t="inlineStr">
        <is>
          <t>Poison Sting</t>
        </is>
      </c>
      <c r="N148" s="46" t="n"/>
      <c r="O148" s="61" t="inlineStr">
        <is>
          <t>Surf</t>
        </is>
      </c>
      <c r="P148" s="46" t="n"/>
    </row>
    <row r="149">
      <c r="E149" s="63" t="inlineStr">
        <is>
          <t>Psychic</t>
        </is>
      </c>
      <c r="F149" s="46" t="n"/>
      <c r="G149" s="59" t="inlineStr">
        <is>
          <t>Sleep Powder</t>
        </is>
      </c>
      <c r="H149" s="46" t="n"/>
      <c r="I149" s="68" t="inlineStr">
        <is>
          <t>Dragon Breath</t>
        </is>
      </c>
      <c r="J149" s="46" t="n"/>
      <c r="K149" s="64" t="inlineStr">
        <is>
          <t>Ice Beam</t>
        </is>
      </c>
      <c r="L149" s="46" t="n"/>
      <c r="M149" s="56" t="inlineStr">
        <is>
          <t>-</t>
        </is>
      </c>
      <c r="N149" s="46" t="n"/>
      <c r="O149" s="59" t="inlineStr">
        <is>
          <t>Grass Knot</t>
        </is>
      </c>
      <c r="P149" s="46" t="n"/>
    </row>
    <row r="150">
      <c r="E150" s="51" t="inlineStr">
        <is>
          <t>Encore</t>
        </is>
      </c>
      <c r="F150" s="46" t="n"/>
      <c r="G150" s="59" t="inlineStr">
        <is>
          <t>Leech Seed</t>
        </is>
      </c>
      <c r="H150" s="46" t="n"/>
      <c r="I150" s="58" t="inlineStr">
        <is>
          <t>Will-O-Wisp</t>
        </is>
      </c>
      <c r="J150" s="46" t="n"/>
      <c r="K150" s="51" t="inlineStr">
        <is>
          <t>Rapid Spin</t>
        </is>
      </c>
      <c r="L150" s="46" t="n"/>
      <c r="M150" s="56" t="inlineStr">
        <is>
          <t>-</t>
        </is>
      </c>
      <c r="N150" s="46" t="n"/>
      <c r="O150" s="52" t="inlineStr">
        <is>
          <t>Thunder Wave</t>
        </is>
      </c>
      <c r="P150" s="46" t="n"/>
    </row>
    <row r="151">
      <c r="E151" s="57" t="inlineStr">
        <is>
          <t>Note: Gen 1 specialist. Beedrill intentionally has only Leech Life + Poison Sting.</t>
        </is>
      </c>
    </row>
    <row r="153" ht="24" customHeight="1">
      <c r="B153" s="38" t="inlineStr">
        <is>
          <t>Petalburg City - Gym Entrance</t>
        </is>
      </c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</row>
    <row r="155" ht="20" customHeight="1">
      <c r="B155" s="40" t="inlineStr">
        <is>
          <t>Rival</t>
        </is>
      </c>
      <c r="C155" s="41" t="n"/>
      <c r="D155" s="41" t="n"/>
      <c r="E155" s="42" t="inlineStr">
        <is>
          <t>Rival Brendan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IFERROR(_xlfn.IMAGE("https://play.pokemonshowdown.com/sprites/gen5/espurr.png"),"")</f>
        <v/>
      </c>
      <c r="G156" s="43">
        <f>IFERROR(_xlfn.IMAGE("https://play.pokemonshowdown.com/sprites/gen5/chespin.png"),"")</f>
        <v/>
      </c>
      <c r="I156" s="43">
        <f>IFERROR(_xlfn.IMAGE("https://play.pokemonshowdown.com/sprites/gen5/fennekin.png"),"")</f>
        <v/>
      </c>
      <c r="K156" s="43">
        <f>IFERROR(_xlfn.IMAGE("https://play.pokemonshowdown.com/sprites/gen5/froakie.png"),"")</f>
        <v/>
      </c>
      <c r="M156" s="43">
        <f>IFERROR(_xlfn.IMAGE("https://play.pokemonshowdown.com/sprites/gen5/inkay.png"),"")</f>
        <v/>
      </c>
      <c r="O156" s="43">
        <f>IFERROR(_xlfn.IMAGE("https://play.pokemonshowdown.com/sprites/gen5/fletchling.png"),"")</f>
        <v/>
      </c>
      <c r="Q156" s="44" t="inlineStr">
        <is>
          <t>Mandatory</t>
        </is>
      </c>
    </row>
    <row r="157">
      <c r="E157" s="45" t="inlineStr">
        <is>
          <t>Lv 12 Espurr</t>
        </is>
      </c>
      <c r="F157" s="46" t="n"/>
      <c r="G157" s="45" t="inlineStr">
        <is>
          <t>Lv 13 Chespin</t>
        </is>
      </c>
      <c r="H157" s="46" t="n"/>
      <c r="I157" s="45" t="inlineStr">
        <is>
          <t>Lv 13 Fennekin</t>
        </is>
      </c>
      <c r="J157" s="46" t="n"/>
      <c r="K157" s="45" t="inlineStr">
        <is>
          <t>Lv 13 Froakie</t>
        </is>
      </c>
      <c r="L157" s="46" t="n"/>
      <c r="M157" s="45" t="inlineStr">
        <is>
          <t>Lv 13 Inkay</t>
        </is>
      </c>
      <c r="N157" s="46" t="n"/>
      <c r="O157" s="45" t="inlineStr">
        <is>
          <t>Lv 14 Fletchling</t>
        </is>
      </c>
      <c r="P157" s="46" t="n"/>
      <c r="Q157" s="47" t="inlineStr">
        <is>
          <t>Pokémon</t>
        </is>
      </c>
    </row>
    <row r="158">
      <c r="E158" s="48" t="inlineStr">
        <is>
          <t>Mild</t>
        </is>
      </c>
      <c r="F158" s="48" t="inlineStr">
        <is>
          <t>Infiltrator</t>
        </is>
      </c>
      <c r="G158" s="48" t="inlineStr">
        <is>
          <t>Adamant</t>
        </is>
      </c>
      <c r="H158" s="48" t="inlineStr">
        <is>
          <t>Bulletproof</t>
        </is>
      </c>
      <c r="I158" s="48" t="inlineStr">
        <is>
          <t>Mild</t>
        </is>
      </c>
      <c r="J158" s="48" t="inlineStr">
        <is>
          <t>Blaze</t>
        </is>
      </c>
      <c r="K158" s="48" t="inlineStr">
        <is>
          <t>Mild</t>
        </is>
      </c>
      <c r="L158" s="48" t="inlineStr">
        <is>
          <t>Protean</t>
        </is>
      </c>
      <c r="M158" s="48" t="inlineStr">
        <is>
          <t>Naughty</t>
        </is>
      </c>
      <c r="N158" s="48" t="inlineStr">
        <is>
          <t>Contrary</t>
        </is>
      </c>
      <c r="O158" s="48" t="inlineStr">
        <is>
          <t>Adamant</t>
        </is>
      </c>
      <c r="P158" s="48" t="inlineStr">
        <is>
          <t>Gale Wings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Oran Berry</t>
        </is>
      </c>
      <c r="F159" s="46" t="n"/>
      <c r="G159" s="49" t="inlineStr">
        <is>
          <t>Miracle Seed</t>
        </is>
      </c>
      <c r="H159" s="46" t="n"/>
      <c r="I159" s="49" t="inlineStr">
        <is>
          <t>Charcoal</t>
        </is>
      </c>
      <c r="J159" s="46" t="n"/>
      <c r="K159" s="49" t="inlineStr">
        <is>
          <t>Mystic Water</t>
        </is>
      </c>
      <c r="L159" s="46" t="n"/>
      <c r="M159" s="49" t="inlineStr">
        <is>
          <t>Oran Berry</t>
        </is>
      </c>
      <c r="N159" s="46" t="n"/>
      <c r="O159" s="49" t="inlineStr">
        <is>
          <t>Sharp Beak</t>
        </is>
      </c>
      <c r="P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Fake Out</t>
        </is>
      </c>
      <c r="F160" s="46" t="n"/>
      <c r="G160" s="59" t="inlineStr">
        <is>
          <t>Seed Bomb</t>
        </is>
      </c>
      <c r="H160" s="46" t="n"/>
      <c r="I160" s="58" t="inlineStr">
        <is>
          <t>Flame Charge</t>
        </is>
      </c>
      <c r="J160" s="46" t="n"/>
      <c r="K160" s="61" t="inlineStr">
        <is>
          <t>Water Pulse</t>
        </is>
      </c>
      <c r="L160" s="46" t="n"/>
      <c r="M160" s="50" t="inlineStr">
        <is>
          <t>Topsy-Turvy</t>
        </is>
      </c>
      <c r="N160" s="46" t="n"/>
      <c r="O160" s="60" t="inlineStr">
        <is>
          <t>Acrobatics</t>
        </is>
      </c>
      <c r="P160" s="46" t="n"/>
      <c r="Q160" s="47" t="inlineStr">
        <is>
          <t>Moves</t>
        </is>
      </c>
    </row>
    <row r="161">
      <c r="E161" s="63" t="inlineStr">
        <is>
          <t>Confusion</t>
        </is>
      </c>
      <c r="F161" s="46" t="n"/>
      <c r="G161" s="62" t="inlineStr">
        <is>
          <t>Rollout</t>
        </is>
      </c>
      <c r="H161" s="46" t="n"/>
      <c r="I161" s="63" t="inlineStr">
        <is>
          <t>Psybeam</t>
        </is>
      </c>
      <c r="J161" s="46" t="n"/>
      <c r="K161" s="51" t="inlineStr">
        <is>
          <t>Quick Attack</t>
        </is>
      </c>
      <c r="L161" s="46" t="n"/>
      <c r="M161" s="63" t="inlineStr">
        <is>
          <t>Psybeam</t>
        </is>
      </c>
      <c r="N161" s="46" t="n"/>
      <c r="O161" s="58" t="inlineStr">
        <is>
          <t>Flame Charge</t>
        </is>
      </c>
      <c r="P161" s="46" t="n"/>
    </row>
    <row r="162">
      <c r="E162" s="63" t="inlineStr">
        <is>
          <t>Light Screen</t>
        </is>
      </c>
      <c r="F162" s="46" t="n"/>
      <c r="G162" s="59" t="inlineStr">
        <is>
          <t>Leech Seed</t>
        </is>
      </c>
      <c r="H162" s="46" t="n"/>
      <c r="I162" s="58" t="inlineStr">
        <is>
          <t>Will-O-Wisp</t>
        </is>
      </c>
      <c r="J162" s="46" t="n"/>
      <c r="K162" s="67" t="inlineStr">
        <is>
          <t>Lick</t>
        </is>
      </c>
      <c r="L162" s="46" t="n"/>
      <c r="M162" s="50" t="inlineStr">
        <is>
          <t>Foul Play</t>
        </is>
      </c>
      <c r="N162" s="46" t="n"/>
      <c r="O162" s="51" t="inlineStr">
        <is>
          <t>Quick Attack</t>
        </is>
      </c>
      <c r="P162" s="46" t="n"/>
    </row>
    <row r="163">
      <c r="E163" s="51" t="inlineStr">
        <is>
          <t>Covet</t>
        </is>
      </c>
      <c r="F163" s="46" t="n"/>
      <c r="G163" s="50" t="inlineStr">
        <is>
          <t>Bite</t>
        </is>
      </c>
      <c r="H163" s="46" t="n"/>
      <c r="I163" s="51" t="inlineStr">
        <is>
          <t>Quick Attack</t>
        </is>
      </c>
      <c r="J163" s="46" t="n"/>
      <c r="K163" s="62" t="inlineStr">
        <is>
          <t>Rock Tomb</t>
        </is>
      </c>
      <c r="L163" s="46" t="n"/>
      <c r="M163" s="62" t="inlineStr">
        <is>
          <t>Rock Tomb</t>
        </is>
      </c>
      <c r="N163" s="46" t="n"/>
      <c r="O163" s="60" t="inlineStr">
        <is>
          <t>Roost</t>
        </is>
      </c>
      <c r="P163" s="46" t="n"/>
    </row>
    <row r="164">
      <c r="E164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66" ht="20" customHeight="1">
      <c r="B166" s="40" t="inlineStr">
        <is>
          <t>Rival</t>
        </is>
      </c>
      <c r="C166" s="41" t="n"/>
      <c r="D166" s="41" t="n"/>
      <c r="E166" s="42" t="inlineStr">
        <is>
          <t>Rival Brendan</t>
        </is>
      </c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</row>
    <row r="167" ht="69" customHeight="1">
      <c r="E167" s="43">
        <f>IFERROR(_xlfn.IMAGE("https://play.pokemonshowdown.com/sprites/gen5/espurr.png"),"")</f>
        <v/>
      </c>
      <c r="G167" s="43">
        <f>IFERROR(_xlfn.IMAGE("https://play.pokemonshowdown.com/sprites/gen5/chespin.png"),"")</f>
        <v/>
      </c>
      <c r="I167" s="43">
        <f>IFERROR(_xlfn.IMAGE("https://play.pokemonshowdown.com/sprites/gen5/fennekin.png"),"")</f>
        <v/>
      </c>
      <c r="K167" s="43">
        <f>IFERROR(_xlfn.IMAGE("https://play.pokemonshowdown.com/sprites/gen5/froakie.png"),"")</f>
        <v/>
      </c>
      <c r="M167" s="43">
        <f>IFERROR(_xlfn.IMAGE("https://play.pokemonshowdown.com/sprites/gen5/inkay.png"),"")</f>
        <v/>
      </c>
      <c r="O167" s="43">
        <f>IFERROR(_xlfn.IMAGE("https://play.pokemonshowdown.com/sprites/gen5/fletchling.png"),"")</f>
        <v/>
      </c>
      <c r="Q167" s="44" t="inlineStr">
        <is>
          <t>Mandatory</t>
        </is>
      </c>
    </row>
    <row r="168">
      <c r="E168" s="45" t="inlineStr">
        <is>
          <t>Lv 12 Espurr</t>
        </is>
      </c>
      <c r="F168" s="46" t="n"/>
      <c r="G168" s="45" t="inlineStr">
        <is>
          <t>Lv 13 Chespin</t>
        </is>
      </c>
      <c r="H168" s="46" t="n"/>
      <c r="I168" s="45" t="inlineStr">
        <is>
          <t>Lv 13 Fennekin</t>
        </is>
      </c>
      <c r="J168" s="46" t="n"/>
      <c r="K168" s="45" t="inlineStr">
        <is>
          <t>Lv 13 Froakie</t>
        </is>
      </c>
      <c r="L168" s="46" t="n"/>
      <c r="M168" s="45" t="inlineStr">
        <is>
          <t>Lv 13 Inkay</t>
        </is>
      </c>
      <c r="N168" s="46" t="n"/>
      <c r="O168" s="45" t="inlineStr">
        <is>
          <t>Lv 14 Fletchling</t>
        </is>
      </c>
      <c r="P168" s="46" t="n"/>
      <c r="Q168" s="47" t="inlineStr">
        <is>
          <t>Pokémon</t>
        </is>
      </c>
    </row>
    <row r="169">
      <c r="E169" s="48" t="inlineStr">
        <is>
          <t>Mild</t>
        </is>
      </c>
      <c r="F169" s="48" t="inlineStr">
        <is>
          <t>Infiltrator</t>
        </is>
      </c>
      <c r="G169" s="48" t="inlineStr">
        <is>
          <t>Adamant</t>
        </is>
      </c>
      <c r="H169" s="48" t="inlineStr">
        <is>
          <t>Bulletproof</t>
        </is>
      </c>
      <c r="I169" s="48" t="inlineStr">
        <is>
          <t>Mild</t>
        </is>
      </c>
      <c r="J169" s="48" t="inlineStr">
        <is>
          <t>Blaze</t>
        </is>
      </c>
      <c r="K169" s="48" t="inlineStr">
        <is>
          <t>Mild</t>
        </is>
      </c>
      <c r="L169" s="48" t="inlineStr">
        <is>
          <t>Protean</t>
        </is>
      </c>
      <c r="M169" s="48" t="inlineStr">
        <is>
          <t>Naughty</t>
        </is>
      </c>
      <c r="N169" s="48" t="inlineStr">
        <is>
          <t>Contrary</t>
        </is>
      </c>
      <c r="O169" s="48" t="inlineStr">
        <is>
          <t>Adamant</t>
        </is>
      </c>
      <c r="P169" s="48" t="inlineStr">
        <is>
          <t>Gale Wings</t>
        </is>
      </c>
      <c r="Q169" s="47" t="inlineStr">
        <is>
          <t>Nature / Ability</t>
        </is>
      </c>
    </row>
    <row r="170">
      <c r="B170" s="47" t="inlineStr">
        <is>
          <t>AI Flags:</t>
        </is>
      </c>
      <c r="E170" s="49" t="inlineStr">
        <is>
          <t>Oran Berry</t>
        </is>
      </c>
      <c r="F170" s="46" t="n"/>
      <c r="G170" s="49" t="inlineStr">
        <is>
          <t>Miracle Seed</t>
        </is>
      </c>
      <c r="H170" s="46" t="n"/>
      <c r="I170" s="49" t="inlineStr">
        <is>
          <t>Charcoal</t>
        </is>
      </c>
      <c r="J170" s="46" t="n"/>
      <c r="K170" s="49" t="inlineStr">
        <is>
          <t>Mystic Water</t>
        </is>
      </c>
      <c r="L170" s="46" t="n"/>
      <c r="M170" s="49" t="inlineStr">
        <is>
          <t>Oran Berry</t>
        </is>
      </c>
      <c r="N170" s="46" t="n"/>
      <c r="O170" s="49" t="inlineStr">
        <is>
          <t>Sharp Beak</t>
        </is>
      </c>
      <c r="P170" s="46" t="n"/>
      <c r="Q170" s="47" t="inlineStr">
        <is>
          <t>Item</t>
        </is>
      </c>
    </row>
    <row r="171">
      <c r="B171" s="44" t="inlineStr">
        <is>
          <t>Smart Trainer</t>
        </is>
      </c>
      <c r="E171" s="51" t="inlineStr">
        <is>
          <t>Fake Out</t>
        </is>
      </c>
      <c r="F171" s="46" t="n"/>
      <c r="G171" s="59" t="inlineStr">
        <is>
          <t>Seed Bomb</t>
        </is>
      </c>
      <c r="H171" s="46" t="n"/>
      <c r="I171" s="58" t="inlineStr">
        <is>
          <t>Flame Charge</t>
        </is>
      </c>
      <c r="J171" s="46" t="n"/>
      <c r="K171" s="61" t="inlineStr">
        <is>
          <t>Water Pulse</t>
        </is>
      </c>
      <c r="L171" s="46" t="n"/>
      <c r="M171" s="50" t="inlineStr">
        <is>
          <t>Topsy-Turvy</t>
        </is>
      </c>
      <c r="N171" s="46" t="n"/>
      <c r="O171" s="60" t="inlineStr">
        <is>
          <t>Acrobatics</t>
        </is>
      </c>
      <c r="P171" s="46" t="n"/>
      <c r="Q171" s="47" t="inlineStr">
        <is>
          <t>Moves</t>
        </is>
      </c>
    </row>
    <row r="172">
      <c r="E172" s="63" t="inlineStr">
        <is>
          <t>Confusion</t>
        </is>
      </c>
      <c r="F172" s="46" t="n"/>
      <c r="G172" s="62" t="inlineStr">
        <is>
          <t>Rollout</t>
        </is>
      </c>
      <c r="H172" s="46" t="n"/>
      <c r="I172" s="63" t="inlineStr">
        <is>
          <t>Psybeam</t>
        </is>
      </c>
      <c r="J172" s="46" t="n"/>
      <c r="K172" s="51" t="inlineStr">
        <is>
          <t>Quick Attack</t>
        </is>
      </c>
      <c r="L172" s="46" t="n"/>
      <c r="M172" s="63" t="inlineStr">
        <is>
          <t>Psybeam</t>
        </is>
      </c>
      <c r="N172" s="46" t="n"/>
      <c r="O172" s="58" t="inlineStr">
        <is>
          <t>Flame Charge</t>
        </is>
      </c>
      <c r="P172" s="46" t="n"/>
    </row>
    <row r="173">
      <c r="E173" s="63" t="inlineStr">
        <is>
          <t>Light Screen</t>
        </is>
      </c>
      <c r="F173" s="46" t="n"/>
      <c r="G173" s="59" t="inlineStr">
        <is>
          <t>Leech Seed</t>
        </is>
      </c>
      <c r="H173" s="46" t="n"/>
      <c r="I173" s="58" t="inlineStr">
        <is>
          <t>Will-O-Wisp</t>
        </is>
      </c>
      <c r="J173" s="46" t="n"/>
      <c r="K173" s="67" t="inlineStr">
        <is>
          <t>Lick</t>
        </is>
      </c>
      <c r="L173" s="46" t="n"/>
      <c r="M173" s="50" t="inlineStr">
        <is>
          <t>Foul Play</t>
        </is>
      </c>
      <c r="N173" s="46" t="n"/>
      <c r="O173" s="51" t="inlineStr">
        <is>
          <t>Quick Attack</t>
        </is>
      </c>
      <c r="P173" s="46" t="n"/>
    </row>
    <row r="174">
      <c r="E174" s="51" t="inlineStr">
        <is>
          <t>Covet</t>
        </is>
      </c>
      <c r="F174" s="46" t="n"/>
      <c r="G174" s="50" t="inlineStr">
        <is>
          <t>Bite</t>
        </is>
      </c>
      <c r="H174" s="46" t="n"/>
      <c r="I174" s="51" t="inlineStr">
        <is>
          <t>Quick Attack</t>
        </is>
      </c>
      <c r="J174" s="46" t="n"/>
      <c r="K174" s="62" t="inlineStr">
        <is>
          <t>Rock Tomb</t>
        </is>
      </c>
      <c r="L174" s="46" t="n"/>
      <c r="M174" s="62" t="inlineStr">
        <is>
          <t>Rock Tomb</t>
        </is>
      </c>
      <c r="N174" s="46" t="n"/>
      <c r="O174" s="60" t="inlineStr">
        <is>
          <t>Roost</t>
        </is>
      </c>
      <c r="P174" s="46" t="n"/>
    </row>
    <row r="175">
      <c r="E175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77" ht="20" customHeight="1">
      <c r="B177" s="40" t="inlineStr">
        <is>
          <t>Rival</t>
        </is>
      </c>
      <c r="C177" s="41" t="n"/>
      <c r="D177" s="41" t="n"/>
      <c r="E177" s="42" t="inlineStr">
        <is>
          <t>Rival Brendan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IFERROR(_xlfn.IMAGE("https://play.pokemonshowdown.com/sprites/gen5/espurr.png"),"")</f>
        <v/>
      </c>
      <c r="G178" s="43">
        <f>IFERROR(_xlfn.IMAGE("https://play.pokemonshowdown.com/sprites/gen5/chespin.png"),"")</f>
        <v/>
      </c>
      <c r="I178" s="43">
        <f>IFERROR(_xlfn.IMAGE("https://play.pokemonshowdown.com/sprites/gen5/fennekin.png"),"")</f>
        <v/>
      </c>
      <c r="K178" s="43">
        <f>IFERROR(_xlfn.IMAGE("https://play.pokemonshowdown.com/sprites/gen5/froakie.png"),"")</f>
        <v/>
      </c>
      <c r="M178" s="43">
        <f>IFERROR(_xlfn.IMAGE("https://play.pokemonshowdown.com/sprites/gen5/inkay.png"),"")</f>
        <v/>
      </c>
      <c r="O178" s="43">
        <f>IFERROR(_xlfn.IMAGE("https://play.pokemonshowdown.com/sprites/gen5/fletchling.png"),"")</f>
        <v/>
      </c>
      <c r="Q178" s="44" t="inlineStr">
        <is>
          <t>Mandatory</t>
        </is>
      </c>
    </row>
    <row r="179">
      <c r="E179" s="45" t="inlineStr">
        <is>
          <t>Lv 12 Espurr</t>
        </is>
      </c>
      <c r="F179" s="46" t="n"/>
      <c r="G179" s="45" t="inlineStr">
        <is>
          <t>Lv 13 Chespin</t>
        </is>
      </c>
      <c r="H179" s="46" t="n"/>
      <c r="I179" s="45" t="inlineStr">
        <is>
          <t>Lv 13 Fennekin</t>
        </is>
      </c>
      <c r="J179" s="46" t="n"/>
      <c r="K179" s="45" t="inlineStr">
        <is>
          <t>Lv 13 Froakie</t>
        </is>
      </c>
      <c r="L179" s="46" t="n"/>
      <c r="M179" s="45" t="inlineStr">
        <is>
          <t>Lv 13 Inkay</t>
        </is>
      </c>
      <c r="N179" s="46" t="n"/>
      <c r="O179" s="45" t="inlineStr">
        <is>
          <t>Lv 14 Fletchling</t>
        </is>
      </c>
      <c r="P179" s="46" t="n"/>
      <c r="Q179" s="47" t="inlineStr">
        <is>
          <t>Pokémon</t>
        </is>
      </c>
    </row>
    <row r="180">
      <c r="E180" s="48" t="inlineStr">
        <is>
          <t>Mild</t>
        </is>
      </c>
      <c r="F180" s="48" t="inlineStr">
        <is>
          <t>Infiltrator</t>
        </is>
      </c>
      <c r="G180" s="48" t="inlineStr">
        <is>
          <t>Adamant</t>
        </is>
      </c>
      <c r="H180" s="48" t="inlineStr">
        <is>
          <t>Bulletproof</t>
        </is>
      </c>
      <c r="I180" s="48" t="inlineStr">
        <is>
          <t>Mild</t>
        </is>
      </c>
      <c r="J180" s="48" t="inlineStr">
        <is>
          <t>Blaze</t>
        </is>
      </c>
      <c r="K180" s="48" t="inlineStr">
        <is>
          <t>Mild</t>
        </is>
      </c>
      <c r="L180" s="48" t="inlineStr">
        <is>
          <t>Protean</t>
        </is>
      </c>
      <c r="M180" s="48" t="inlineStr">
        <is>
          <t>Naughty</t>
        </is>
      </c>
      <c r="N180" s="48" t="inlineStr">
        <is>
          <t>Contrary</t>
        </is>
      </c>
      <c r="O180" s="48" t="inlineStr">
        <is>
          <t>Adamant</t>
        </is>
      </c>
      <c r="P180" s="48" t="inlineStr">
        <is>
          <t>Gale Wings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Miracle Seed</t>
        </is>
      </c>
      <c r="H181" s="46" t="n"/>
      <c r="I181" s="49" t="inlineStr">
        <is>
          <t>Charcoal</t>
        </is>
      </c>
      <c r="J181" s="46" t="n"/>
      <c r="K181" s="49" t="inlineStr">
        <is>
          <t>Mystic Water</t>
        </is>
      </c>
      <c r="L181" s="46" t="n"/>
      <c r="M181" s="49" t="inlineStr">
        <is>
          <t>Oran Berry</t>
        </is>
      </c>
      <c r="N181" s="46" t="n"/>
      <c r="O181" s="49" t="inlineStr">
        <is>
          <t>Sharp Beak</t>
        </is>
      </c>
      <c r="P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Fake Out</t>
        </is>
      </c>
      <c r="F182" s="46" t="n"/>
      <c r="G182" s="59" t="inlineStr">
        <is>
          <t>Seed Bomb</t>
        </is>
      </c>
      <c r="H182" s="46" t="n"/>
      <c r="I182" s="58" t="inlineStr">
        <is>
          <t>Flame Charge</t>
        </is>
      </c>
      <c r="J182" s="46" t="n"/>
      <c r="K182" s="61" t="inlineStr">
        <is>
          <t>Water Pulse</t>
        </is>
      </c>
      <c r="L182" s="46" t="n"/>
      <c r="M182" s="50" t="inlineStr">
        <is>
          <t>Topsy-Turvy</t>
        </is>
      </c>
      <c r="N182" s="46" t="n"/>
      <c r="O182" s="60" t="inlineStr">
        <is>
          <t>Acrobatics</t>
        </is>
      </c>
      <c r="P182" s="46" t="n"/>
      <c r="Q182" s="47" t="inlineStr">
        <is>
          <t>Moves</t>
        </is>
      </c>
    </row>
    <row r="183">
      <c r="E183" s="63" t="inlineStr">
        <is>
          <t>Confusion</t>
        </is>
      </c>
      <c r="F183" s="46" t="n"/>
      <c r="G183" s="62" t="inlineStr">
        <is>
          <t>Rollout</t>
        </is>
      </c>
      <c r="H183" s="46" t="n"/>
      <c r="I183" s="63" t="inlineStr">
        <is>
          <t>Psybeam</t>
        </is>
      </c>
      <c r="J183" s="46" t="n"/>
      <c r="K183" s="51" t="inlineStr">
        <is>
          <t>Quick Attack</t>
        </is>
      </c>
      <c r="L183" s="46" t="n"/>
      <c r="M183" s="63" t="inlineStr">
        <is>
          <t>Psybeam</t>
        </is>
      </c>
      <c r="N183" s="46" t="n"/>
      <c r="O183" s="58" t="inlineStr">
        <is>
          <t>Flame Charge</t>
        </is>
      </c>
      <c r="P183" s="46" t="n"/>
    </row>
    <row r="184">
      <c r="E184" s="63" t="inlineStr">
        <is>
          <t>Light Screen</t>
        </is>
      </c>
      <c r="F184" s="46" t="n"/>
      <c r="G184" s="59" t="inlineStr">
        <is>
          <t>Leech Seed</t>
        </is>
      </c>
      <c r="H184" s="46" t="n"/>
      <c r="I184" s="58" t="inlineStr">
        <is>
          <t>Will-O-Wisp</t>
        </is>
      </c>
      <c r="J184" s="46" t="n"/>
      <c r="K184" s="67" t="inlineStr">
        <is>
          <t>Lick</t>
        </is>
      </c>
      <c r="L184" s="46" t="n"/>
      <c r="M184" s="50" t="inlineStr">
        <is>
          <t>Foul Play</t>
        </is>
      </c>
      <c r="N184" s="46" t="n"/>
      <c r="O184" s="51" t="inlineStr">
        <is>
          <t>Quick Attack</t>
        </is>
      </c>
      <c r="P184" s="46" t="n"/>
    </row>
    <row r="185">
      <c r="E185" s="51" t="inlineStr">
        <is>
          <t>Covet</t>
        </is>
      </c>
      <c r="F185" s="46" t="n"/>
      <c r="G185" s="50" t="inlineStr">
        <is>
          <t>Bite</t>
        </is>
      </c>
      <c r="H185" s="46" t="n"/>
      <c r="I185" s="51" t="inlineStr">
        <is>
          <t>Quick Attack</t>
        </is>
      </c>
      <c r="J185" s="46" t="n"/>
      <c r="K185" s="62" t="inlineStr">
        <is>
          <t>Rock Tomb</t>
        </is>
      </c>
      <c r="L185" s="46" t="n"/>
      <c r="M185" s="62" t="inlineStr">
        <is>
          <t>Rock Tomb</t>
        </is>
      </c>
      <c r="N185" s="46" t="n"/>
      <c r="O185" s="60" t="inlineStr">
        <is>
          <t>Roost</t>
        </is>
      </c>
      <c r="P185" s="46" t="n"/>
    </row>
    <row r="186">
      <c r="E186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88" ht="20" customHeight="1">
      <c r="B188" s="40" t="inlineStr">
        <is>
          <t>Rival</t>
        </is>
      </c>
      <c r="C188" s="41" t="n"/>
      <c r="D188" s="41" t="n"/>
      <c r="E188" s="42" t="inlineStr">
        <is>
          <t>Rival May</t>
        </is>
      </c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</row>
    <row r="189" ht="69" customHeight="1">
      <c r="E189" s="43">
        <f>IFERROR(_xlfn.IMAGE("https://play.pokemonshowdown.com/sprites/gen5/espurr.png"),"")</f>
        <v/>
      </c>
      <c r="G189" s="43">
        <f>IFERROR(_xlfn.IMAGE("https://play.pokemonshowdown.com/sprites/gen5/chespin.png"),"")</f>
        <v/>
      </c>
      <c r="I189" s="43">
        <f>IFERROR(_xlfn.IMAGE("https://play.pokemonshowdown.com/sprites/gen5/fennekin.png"),"")</f>
        <v/>
      </c>
      <c r="K189" s="43">
        <f>IFERROR(_xlfn.IMAGE("https://play.pokemonshowdown.com/sprites/gen5/froakie.png"),"")</f>
        <v/>
      </c>
      <c r="M189" s="43">
        <f>IFERROR(_xlfn.IMAGE("https://play.pokemonshowdown.com/sprites/gen5/inkay.png"),"")</f>
        <v/>
      </c>
      <c r="O189" s="43">
        <f>IFERROR(_xlfn.IMAGE("https://play.pokemonshowdown.com/sprites/gen5/fletchling.png"),"")</f>
        <v/>
      </c>
      <c r="Q189" s="44" t="inlineStr">
        <is>
          <t>Mandatory</t>
        </is>
      </c>
    </row>
    <row r="190">
      <c r="E190" s="45" t="inlineStr">
        <is>
          <t>Lv 12 Espurr</t>
        </is>
      </c>
      <c r="F190" s="46" t="n"/>
      <c r="G190" s="45" t="inlineStr">
        <is>
          <t>Lv 13 Chespin</t>
        </is>
      </c>
      <c r="H190" s="46" t="n"/>
      <c r="I190" s="45" t="inlineStr">
        <is>
          <t>Lv 13 Fennekin</t>
        </is>
      </c>
      <c r="J190" s="46" t="n"/>
      <c r="K190" s="45" t="inlineStr">
        <is>
          <t>Lv 13 Froakie</t>
        </is>
      </c>
      <c r="L190" s="46" t="n"/>
      <c r="M190" s="45" t="inlineStr">
        <is>
          <t>Lv 13 Inkay</t>
        </is>
      </c>
      <c r="N190" s="46" t="n"/>
      <c r="O190" s="45" t="inlineStr">
        <is>
          <t>Lv 14 Fletchling</t>
        </is>
      </c>
      <c r="P190" s="46" t="n"/>
      <c r="Q190" s="47" t="inlineStr">
        <is>
          <t>Pokémon</t>
        </is>
      </c>
    </row>
    <row r="191">
      <c r="E191" s="48" t="inlineStr">
        <is>
          <t>Mild</t>
        </is>
      </c>
      <c r="F191" s="48" t="inlineStr">
        <is>
          <t>Infiltrator</t>
        </is>
      </c>
      <c r="G191" s="48" t="inlineStr">
        <is>
          <t>Adamant</t>
        </is>
      </c>
      <c r="H191" s="48" t="inlineStr">
        <is>
          <t>Bulletproof</t>
        </is>
      </c>
      <c r="I191" s="48" t="inlineStr">
        <is>
          <t>Mild</t>
        </is>
      </c>
      <c r="J191" s="48" t="inlineStr">
        <is>
          <t>Blaze</t>
        </is>
      </c>
      <c r="K191" s="48" t="inlineStr">
        <is>
          <t>Mild</t>
        </is>
      </c>
      <c r="L191" s="48" t="inlineStr">
        <is>
          <t>Protean</t>
        </is>
      </c>
      <c r="M191" s="48" t="inlineStr">
        <is>
          <t>Naughty</t>
        </is>
      </c>
      <c r="N191" s="48" t="inlineStr">
        <is>
          <t>Contrary</t>
        </is>
      </c>
      <c r="O191" s="48" t="inlineStr">
        <is>
          <t>Adamant</t>
        </is>
      </c>
      <c r="P191" s="48" t="inlineStr">
        <is>
          <t>Gale Wings</t>
        </is>
      </c>
      <c r="Q191" s="47" t="inlineStr">
        <is>
          <t>Nature / Ability</t>
        </is>
      </c>
    </row>
    <row r="192">
      <c r="B192" s="47" t="inlineStr">
        <is>
          <t>AI Flags:</t>
        </is>
      </c>
      <c r="E192" s="49" t="inlineStr">
        <is>
          <t>Oran Berry</t>
        </is>
      </c>
      <c r="F192" s="46" t="n"/>
      <c r="G192" s="49" t="inlineStr">
        <is>
          <t>Miracle Seed</t>
        </is>
      </c>
      <c r="H192" s="46" t="n"/>
      <c r="I192" s="49" t="inlineStr">
        <is>
          <t>Charcoal</t>
        </is>
      </c>
      <c r="J192" s="46" t="n"/>
      <c r="K192" s="49" t="inlineStr">
        <is>
          <t>Mystic Water</t>
        </is>
      </c>
      <c r="L192" s="46" t="n"/>
      <c r="M192" s="49" t="inlineStr">
        <is>
          <t>Oran Berry</t>
        </is>
      </c>
      <c r="N192" s="46" t="n"/>
      <c r="O192" s="49" t="inlineStr">
        <is>
          <t>Sharp Beak</t>
        </is>
      </c>
      <c r="P192" s="46" t="n"/>
      <c r="Q192" s="47" t="inlineStr">
        <is>
          <t>Item</t>
        </is>
      </c>
    </row>
    <row r="193">
      <c r="B193" s="44" t="inlineStr">
        <is>
          <t>Smart Trainer</t>
        </is>
      </c>
      <c r="E193" s="51" t="inlineStr">
        <is>
          <t>Fake Out</t>
        </is>
      </c>
      <c r="F193" s="46" t="n"/>
      <c r="G193" s="59" t="inlineStr">
        <is>
          <t>Seed Bomb</t>
        </is>
      </c>
      <c r="H193" s="46" t="n"/>
      <c r="I193" s="58" t="inlineStr">
        <is>
          <t>Flame Charge</t>
        </is>
      </c>
      <c r="J193" s="46" t="n"/>
      <c r="K193" s="61" t="inlineStr">
        <is>
          <t>Water Pulse</t>
        </is>
      </c>
      <c r="L193" s="46" t="n"/>
      <c r="M193" s="50" t="inlineStr">
        <is>
          <t>Topsy-Turvy</t>
        </is>
      </c>
      <c r="N193" s="46" t="n"/>
      <c r="O193" s="60" t="inlineStr">
        <is>
          <t>Acrobatics</t>
        </is>
      </c>
      <c r="P193" s="46" t="n"/>
      <c r="Q193" s="47" t="inlineStr">
        <is>
          <t>Moves</t>
        </is>
      </c>
    </row>
    <row r="194">
      <c r="E194" s="63" t="inlineStr">
        <is>
          <t>Confusion</t>
        </is>
      </c>
      <c r="F194" s="46" t="n"/>
      <c r="G194" s="62" t="inlineStr">
        <is>
          <t>Rollout</t>
        </is>
      </c>
      <c r="H194" s="46" t="n"/>
      <c r="I194" s="63" t="inlineStr">
        <is>
          <t>Psybeam</t>
        </is>
      </c>
      <c r="J194" s="46" t="n"/>
      <c r="K194" s="51" t="inlineStr">
        <is>
          <t>Quick Attack</t>
        </is>
      </c>
      <c r="L194" s="46" t="n"/>
      <c r="M194" s="63" t="inlineStr">
        <is>
          <t>Psybeam</t>
        </is>
      </c>
      <c r="N194" s="46" t="n"/>
      <c r="O194" s="58" t="inlineStr">
        <is>
          <t>Flame Charge</t>
        </is>
      </c>
      <c r="P194" s="46" t="n"/>
    </row>
    <row r="195">
      <c r="E195" s="63" t="inlineStr">
        <is>
          <t>Light Screen</t>
        </is>
      </c>
      <c r="F195" s="46" t="n"/>
      <c r="G195" s="59" t="inlineStr">
        <is>
          <t>Leech Seed</t>
        </is>
      </c>
      <c r="H195" s="46" t="n"/>
      <c r="I195" s="58" t="inlineStr">
        <is>
          <t>Will-O-Wisp</t>
        </is>
      </c>
      <c r="J195" s="46" t="n"/>
      <c r="K195" s="67" t="inlineStr">
        <is>
          <t>Lick</t>
        </is>
      </c>
      <c r="L195" s="46" t="n"/>
      <c r="M195" s="50" t="inlineStr">
        <is>
          <t>Foul Play</t>
        </is>
      </c>
      <c r="N195" s="46" t="n"/>
      <c r="O195" s="51" t="inlineStr">
        <is>
          <t>Quick Attack</t>
        </is>
      </c>
      <c r="P195" s="46" t="n"/>
    </row>
    <row r="196">
      <c r="E196" s="51" t="inlineStr">
        <is>
          <t>Covet</t>
        </is>
      </c>
      <c r="F196" s="46" t="n"/>
      <c r="G196" s="50" t="inlineStr">
        <is>
          <t>Bite</t>
        </is>
      </c>
      <c r="H196" s="46" t="n"/>
      <c r="I196" s="51" t="inlineStr">
        <is>
          <t>Quick Attack</t>
        </is>
      </c>
      <c r="J196" s="46" t="n"/>
      <c r="K196" s="62" t="inlineStr">
        <is>
          <t>Rock Tomb</t>
        </is>
      </c>
      <c r="L196" s="46" t="n"/>
      <c r="M196" s="62" t="inlineStr">
        <is>
          <t>Rock Tomb</t>
        </is>
      </c>
      <c r="N196" s="46" t="n"/>
      <c r="O196" s="60" t="inlineStr">
        <is>
          <t>Roost</t>
        </is>
      </c>
      <c r="P196" s="46" t="n"/>
    </row>
    <row r="197">
      <c r="E197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99" ht="20" customHeight="1">
      <c r="B199" s="40" t="inlineStr">
        <is>
          <t>Rival</t>
        </is>
      </c>
      <c r="C199" s="41" t="n"/>
      <c r="D199" s="41" t="n"/>
      <c r="E199" s="42" t="inlineStr">
        <is>
          <t>Rival May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IFERROR(_xlfn.IMAGE("https://play.pokemonshowdown.com/sprites/gen5/espurr.png"),"")</f>
        <v/>
      </c>
      <c r="G200" s="43">
        <f>IFERROR(_xlfn.IMAGE("https://play.pokemonshowdown.com/sprites/gen5/chespin.png"),"")</f>
        <v/>
      </c>
      <c r="I200" s="43">
        <f>IFERROR(_xlfn.IMAGE("https://play.pokemonshowdown.com/sprites/gen5/fennekin.png"),"")</f>
        <v/>
      </c>
      <c r="K200" s="43">
        <f>IFERROR(_xlfn.IMAGE("https://play.pokemonshowdown.com/sprites/gen5/froakie.png"),"")</f>
        <v/>
      </c>
      <c r="M200" s="43">
        <f>IFERROR(_xlfn.IMAGE("https://play.pokemonshowdown.com/sprites/gen5/inkay.png"),"")</f>
        <v/>
      </c>
      <c r="O200" s="43">
        <f>IFERROR(_xlfn.IMAGE("https://play.pokemonshowdown.com/sprites/gen5/fletchling.png"),"")</f>
        <v/>
      </c>
      <c r="Q200" s="44" t="inlineStr">
        <is>
          <t>Mandatory</t>
        </is>
      </c>
    </row>
    <row r="201">
      <c r="E201" s="45" t="inlineStr">
        <is>
          <t>Lv 12 Espurr</t>
        </is>
      </c>
      <c r="F201" s="46" t="n"/>
      <c r="G201" s="45" t="inlineStr">
        <is>
          <t>Lv 13 Chespin</t>
        </is>
      </c>
      <c r="H201" s="46" t="n"/>
      <c r="I201" s="45" t="inlineStr">
        <is>
          <t>Lv 13 Fennekin</t>
        </is>
      </c>
      <c r="J201" s="46" t="n"/>
      <c r="K201" s="45" t="inlineStr">
        <is>
          <t>Lv 13 Froakie</t>
        </is>
      </c>
      <c r="L201" s="46" t="n"/>
      <c r="M201" s="45" t="inlineStr">
        <is>
          <t>Lv 13 Inkay</t>
        </is>
      </c>
      <c r="N201" s="46" t="n"/>
      <c r="O201" s="45" t="inlineStr">
        <is>
          <t>Lv 14 Fletchling</t>
        </is>
      </c>
      <c r="P201" s="46" t="n"/>
      <c r="Q201" s="47" t="inlineStr">
        <is>
          <t>Pokémon</t>
        </is>
      </c>
    </row>
    <row r="202">
      <c r="E202" s="48" t="inlineStr">
        <is>
          <t>Mild</t>
        </is>
      </c>
      <c r="F202" s="48" t="inlineStr">
        <is>
          <t>Infiltrator</t>
        </is>
      </c>
      <c r="G202" s="48" t="inlineStr">
        <is>
          <t>Adamant</t>
        </is>
      </c>
      <c r="H202" s="48" t="inlineStr">
        <is>
          <t>Bulletproof</t>
        </is>
      </c>
      <c r="I202" s="48" t="inlineStr">
        <is>
          <t>Mild</t>
        </is>
      </c>
      <c r="J202" s="48" t="inlineStr">
        <is>
          <t>Blaze</t>
        </is>
      </c>
      <c r="K202" s="48" t="inlineStr">
        <is>
          <t>Mild</t>
        </is>
      </c>
      <c r="L202" s="48" t="inlineStr">
        <is>
          <t>Protean</t>
        </is>
      </c>
      <c r="M202" s="48" t="inlineStr">
        <is>
          <t>Naughty</t>
        </is>
      </c>
      <c r="N202" s="48" t="inlineStr">
        <is>
          <t>Contrary</t>
        </is>
      </c>
      <c r="O202" s="48" t="inlineStr">
        <is>
          <t>Adamant</t>
        </is>
      </c>
      <c r="P202" s="48" t="inlineStr">
        <is>
          <t>Gale Wings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Oran Berry</t>
        </is>
      </c>
      <c r="F203" s="46" t="n"/>
      <c r="G203" s="49" t="inlineStr">
        <is>
          <t>Miracle Seed</t>
        </is>
      </c>
      <c r="H203" s="46" t="n"/>
      <c r="I203" s="49" t="inlineStr">
        <is>
          <t>Charcoal</t>
        </is>
      </c>
      <c r="J203" s="46" t="n"/>
      <c r="K203" s="49" t="inlineStr">
        <is>
          <t>Mystic Water</t>
        </is>
      </c>
      <c r="L203" s="46" t="n"/>
      <c r="M203" s="49" t="inlineStr">
        <is>
          <t>Oran Berry</t>
        </is>
      </c>
      <c r="N203" s="46" t="n"/>
      <c r="O203" s="49" t="inlineStr">
        <is>
          <t>Sharp Beak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9" t="inlineStr">
        <is>
          <t>Seed Bomb</t>
        </is>
      </c>
      <c r="H204" s="46" t="n"/>
      <c r="I204" s="58" t="inlineStr">
        <is>
          <t>Flame Charge</t>
        </is>
      </c>
      <c r="J204" s="46" t="n"/>
      <c r="K204" s="61" t="inlineStr">
        <is>
          <t>Water Pulse</t>
        </is>
      </c>
      <c r="L204" s="46" t="n"/>
      <c r="M204" s="50" t="inlineStr">
        <is>
          <t>Topsy-Turvy</t>
        </is>
      </c>
      <c r="N204" s="46" t="n"/>
      <c r="O204" s="60" t="inlineStr">
        <is>
          <t>Acrobatics</t>
        </is>
      </c>
      <c r="P204" s="46" t="n"/>
      <c r="Q204" s="47" t="inlineStr">
        <is>
          <t>Moves</t>
        </is>
      </c>
    </row>
    <row r="205">
      <c r="E205" s="63" t="inlineStr">
        <is>
          <t>Confusion</t>
        </is>
      </c>
      <c r="F205" s="46" t="n"/>
      <c r="G205" s="62" t="inlineStr">
        <is>
          <t>Rollout</t>
        </is>
      </c>
      <c r="H205" s="46" t="n"/>
      <c r="I205" s="63" t="inlineStr">
        <is>
          <t>Psybeam</t>
        </is>
      </c>
      <c r="J205" s="46" t="n"/>
      <c r="K205" s="51" t="inlineStr">
        <is>
          <t>Quick Attack</t>
        </is>
      </c>
      <c r="L205" s="46" t="n"/>
      <c r="M205" s="63" t="inlineStr">
        <is>
          <t>Psybeam</t>
        </is>
      </c>
      <c r="N205" s="46" t="n"/>
      <c r="O205" s="58" t="inlineStr">
        <is>
          <t>Flame Charge</t>
        </is>
      </c>
      <c r="P205" s="46" t="n"/>
    </row>
    <row r="206">
      <c r="E206" s="63" t="inlineStr">
        <is>
          <t>Light Screen</t>
        </is>
      </c>
      <c r="F206" s="46" t="n"/>
      <c r="G206" s="59" t="inlineStr">
        <is>
          <t>Leech Seed</t>
        </is>
      </c>
      <c r="H206" s="46" t="n"/>
      <c r="I206" s="58" t="inlineStr">
        <is>
          <t>Will-O-Wisp</t>
        </is>
      </c>
      <c r="J206" s="46" t="n"/>
      <c r="K206" s="67" t="inlineStr">
        <is>
          <t>Lick</t>
        </is>
      </c>
      <c r="L206" s="46" t="n"/>
      <c r="M206" s="50" t="inlineStr">
        <is>
          <t>Foul Play</t>
        </is>
      </c>
      <c r="N206" s="46" t="n"/>
      <c r="O206" s="51" t="inlineStr">
        <is>
          <t>Quick Attack</t>
        </is>
      </c>
      <c r="P206" s="46" t="n"/>
    </row>
    <row r="207">
      <c r="E207" s="51" t="inlineStr">
        <is>
          <t>Covet</t>
        </is>
      </c>
      <c r="F207" s="46" t="n"/>
      <c r="G207" s="50" t="inlineStr">
        <is>
          <t>Bite</t>
        </is>
      </c>
      <c r="H207" s="46" t="n"/>
      <c r="I207" s="51" t="inlineStr">
        <is>
          <t>Quick Attack</t>
        </is>
      </c>
      <c r="J207" s="46" t="n"/>
      <c r="K207" s="62" t="inlineStr">
        <is>
          <t>Rock Tomb</t>
        </is>
      </c>
      <c r="L207" s="46" t="n"/>
      <c r="M207" s="62" t="inlineStr">
        <is>
          <t>Rock Tomb</t>
        </is>
      </c>
      <c r="N207" s="46" t="n"/>
      <c r="O207" s="60" t="inlineStr">
        <is>
          <t>Roost</t>
        </is>
      </c>
      <c r="P207" s="46" t="n"/>
    </row>
    <row r="208">
      <c r="E208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210" ht="20" customHeight="1">
      <c r="B210" s="40" t="inlineStr">
        <is>
          <t>Rival</t>
        </is>
      </c>
      <c r="C210" s="41" t="n"/>
      <c r="D210" s="41" t="n"/>
      <c r="E210" s="42" t="inlineStr">
        <is>
          <t>Rival May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IFERROR(_xlfn.IMAGE("https://play.pokemonshowdown.com/sprites/gen5/espurr.png"),"")</f>
        <v/>
      </c>
      <c r="G211" s="43">
        <f>IFERROR(_xlfn.IMAGE("https://play.pokemonshowdown.com/sprites/gen5/chespin.png"),"")</f>
        <v/>
      </c>
      <c r="I211" s="43">
        <f>IFERROR(_xlfn.IMAGE("https://play.pokemonshowdown.com/sprites/gen5/fennekin.png"),"")</f>
        <v/>
      </c>
      <c r="K211" s="43">
        <f>IFERROR(_xlfn.IMAGE("https://play.pokemonshowdown.com/sprites/gen5/froakie.png"),"")</f>
        <v/>
      </c>
      <c r="M211" s="43">
        <f>IFERROR(_xlfn.IMAGE("https://play.pokemonshowdown.com/sprites/gen5/inkay.png"),"")</f>
        <v/>
      </c>
      <c r="O211" s="43">
        <f>IFERROR(_xlfn.IMAGE("https://play.pokemonshowdown.com/sprites/gen5/fletchling.png"),"")</f>
        <v/>
      </c>
      <c r="Q211" s="44" t="inlineStr">
        <is>
          <t>Mandatory</t>
        </is>
      </c>
    </row>
    <row r="212">
      <c r="E212" s="45" t="inlineStr">
        <is>
          <t>Lv 12 Espurr</t>
        </is>
      </c>
      <c r="F212" s="46" t="n"/>
      <c r="G212" s="45" t="inlineStr">
        <is>
          <t>Lv 13 Chespin</t>
        </is>
      </c>
      <c r="H212" s="46" t="n"/>
      <c r="I212" s="45" t="inlineStr">
        <is>
          <t>Lv 13 Fennekin</t>
        </is>
      </c>
      <c r="J212" s="46" t="n"/>
      <c r="K212" s="45" t="inlineStr">
        <is>
          <t>Lv 13 Froakie</t>
        </is>
      </c>
      <c r="L212" s="46" t="n"/>
      <c r="M212" s="45" t="inlineStr">
        <is>
          <t>Lv 13 Inkay</t>
        </is>
      </c>
      <c r="N212" s="46" t="n"/>
      <c r="O212" s="45" t="inlineStr">
        <is>
          <t>Lv 14 Fletchling</t>
        </is>
      </c>
      <c r="P212" s="46" t="n"/>
      <c r="Q212" s="47" t="inlineStr">
        <is>
          <t>Pokémon</t>
        </is>
      </c>
    </row>
    <row r="213">
      <c r="E213" s="48" t="inlineStr">
        <is>
          <t>Mild</t>
        </is>
      </c>
      <c r="F213" s="48" t="inlineStr">
        <is>
          <t>Infiltrator</t>
        </is>
      </c>
      <c r="G213" s="48" t="inlineStr">
        <is>
          <t>Adamant</t>
        </is>
      </c>
      <c r="H213" s="48" t="inlineStr">
        <is>
          <t>Bulletproof</t>
        </is>
      </c>
      <c r="I213" s="48" t="inlineStr">
        <is>
          <t>Mild</t>
        </is>
      </c>
      <c r="J213" s="48" t="inlineStr">
        <is>
          <t>Blaze</t>
        </is>
      </c>
      <c r="K213" s="48" t="inlineStr">
        <is>
          <t>Mild</t>
        </is>
      </c>
      <c r="L213" s="48" t="inlineStr">
        <is>
          <t>Protean</t>
        </is>
      </c>
      <c r="M213" s="48" t="inlineStr">
        <is>
          <t>Naughty</t>
        </is>
      </c>
      <c r="N213" s="48" t="inlineStr">
        <is>
          <t>Contrary</t>
        </is>
      </c>
      <c r="O213" s="48" t="inlineStr">
        <is>
          <t>Adamant</t>
        </is>
      </c>
      <c r="P213" s="48" t="inlineStr">
        <is>
          <t>Gale Wings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Oran Berry</t>
        </is>
      </c>
      <c r="F214" s="46" t="n"/>
      <c r="G214" s="49" t="inlineStr">
        <is>
          <t>Miracle Seed</t>
        </is>
      </c>
      <c r="H214" s="46" t="n"/>
      <c r="I214" s="49" t="inlineStr">
        <is>
          <t>Charcoal</t>
        </is>
      </c>
      <c r="J214" s="46" t="n"/>
      <c r="K214" s="49" t="inlineStr">
        <is>
          <t>Mystic Water</t>
        </is>
      </c>
      <c r="L214" s="46" t="n"/>
      <c r="M214" s="49" t="inlineStr">
        <is>
          <t>Oran Berry</t>
        </is>
      </c>
      <c r="N214" s="46" t="n"/>
      <c r="O214" s="49" t="inlineStr">
        <is>
          <t>Sharp Beak</t>
        </is>
      </c>
      <c r="P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59" t="inlineStr">
        <is>
          <t>Seed Bomb</t>
        </is>
      </c>
      <c r="H215" s="46" t="n"/>
      <c r="I215" s="58" t="inlineStr">
        <is>
          <t>Flame Charge</t>
        </is>
      </c>
      <c r="J215" s="46" t="n"/>
      <c r="K215" s="61" t="inlineStr">
        <is>
          <t>Water Pulse</t>
        </is>
      </c>
      <c r="L215" s="46" t="n"/>
      <c r="M215" s="50" t="inlineStr">
        <is>
          <t>Topsy-Turvy</t>
        </is>
      </c>
      <c r="N215" s="46" t="n"/>
      <c r="O215" s="60" t="inlineStr">
        <is>
          <t>Acrobatics</t>
        </is>
      </c>
      <c r="P215" s="46" t="n"/>
      <c r="Q215" s="47" t="inlineStr">
        <is>
          <t>Moves</t>
        </is>
      </c>
    </row>
    <row r="216">
      <c r="E216" s="63" t="inlineStr">
        <is>
          <t>Confusion</t>
        </is>
      </c>
      <c r="F216" s="46" t="n"/>
      <c r="G216" s="62" t="inlineStr">
        <is>
          <t>Rollout</t>
        </is>
      </c>
      <c r="H216" s="46" t="n"/>
      <c r="I216" s="63" t="inlineStr">
        <is>
          <t>Psybeam</t>
        </is>
      </c>
      <c r="J216" s="46" t="n"/>
      <c r="K216" s="51" t="inlineStr">
        <is>
          <t>Quick Attack</t>
        </is>
      </c>
      <c r="L216" s="46" t="n"/>
      <c r="M216" s="63" t="inlineStr">
        <is>
          <t>Psybeam</t>
        </is>
      </c>
      <c r="N216" s="46" t="n"/>
      <c r="O216" s="58" t="inlineStr">
        <is>
          <t>Flame Charge</t>
        </is>
      </c>
      <c r="P216" s="46" t="n"/>
    </row>
    <row r="217">
      <c r="E217" s="63" t="inlineStr">
        <is>
          <t>Light Screen</t>
        </is>
      </c>
      <c r="F217" s="46" t="n"/>
      <c r="G217" s="59" t="inlineStr">
        <is>
          <t>Leech Seed</t>
        </is>
      </c>
      <c r="H217" s="46" t="n"/>
      <c r="I217" s="58" t="inlineStr">
        <is>
          <t>Will-O-Wisp</t>
        </is>
      </c>
      <c r="J217" s="46" t="n"/>
      <c r="K217" s="67" t="inlineStr">
        <is>
          <t>Lick</t>
        </is>
      </c>
      <c r="L217" s="46" t="n"/>
      <c r="M217" s="50" t="inlineStr">
        <is>
          <t>Foul Play</t>
        </is>
      </c>
      <c r="N217" s="46" t="n"/>
      <c r="O217" s="51" t="inlineStr">
        <is>
          <t>Quick Attack</t>
        </is>
      </c>
      <c r="P217" s="46" t="n"/>
    </row>
    <row r="218">
      <c r="E218" s="51" t="inlineStr">
        <is>
          <t>Covet</t>
        </is>
      </c>
      <c r="F218" s="46" t="n"/>
      <c r="G218" s="50" t="inlineStr">
        <is>
          <t>Bite</t>
        </is>
      </c>
      <c r="H218" s="46" t="n"/>
      <c r="I218" s="51" t="inlineStr">
        <is>
          <t>Quick Attack</t>
        </is>
      </c>
      <c r="J218" s="46" t="n"/>
      <c r="K218" s="62" t="inlineStr">
        <is>
          <t>Rock Tomb</t>
        </is>
      </c>
      <c r="L218" s="46" t="n"/>
      <c r="M218" s="62" t="inlineStr">
        <is>
          <t>Rock Tomb</t>
        </is>
      </c>
      <c r="N218" s="46" t="n"/>
      <c r="O218" s="60" t="inlineStr">
        <is>
          <t>Roost</t>
        </is>
      </c>
      <c r="P218" s="46" t="n"/>
    </row>
    <row r="219">
      <c r="E219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221" ht="24" customHeight="1">
      <c r="B221" s="38" t="inlineStr">
        <is>
          <t>Petalburg City - Gym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Youngster</t>
        </is>
      </c>
      <c r="C223" s="41" t="n"/>
      <c r="D223" s="41" t="n"/>
      <c r="E223" s="42" t="inlineStr">
        <is>
          <t>Youngster Randall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IFERROR(_xlfn.IMAGE("https://play.pokemonshowdown.com/sprites/gen5/aipom.png"),"")</f>
        <v/>
      </c>
      <c r="G224" s="43">
        <f>IFERROR(_xlfn.IMAGE("https://play.pokemonshowdown.com/sprites/gen5/minccino.png"),"")</f>
        <v/>
      </c>
      <c r="I224" s="43">
        <f>IFERROR(_xlfn.IMAGE("https://play.pokemonshowdown.com/sprites/gen5/whismur.png"),"")</f>
        <v/>
      </c>
      <c r="K224" s="43">
        <f>IFERROR(_xlfn.IMAGE("https://play.pokemonshowdown.com/sprites/gen5/teddiursa.png"),"")</f>
        <v/>
      </c>
      <c r="Q224" s="44" t="inlineStr">
        <is>
          <t>Mandatory
Items: Potion</t>
        </is>
      </c>
    </row>
    <row r="225">
      <c r="E225" s="45" t="inlineStr">
        <is>
          <t>Lv 13 Aipom</t>
        </is>
      </c>
      <c r="F225" s="46" t="n"/>
      <c r="G225" s="45" t="inlineStr">
        <is>
          <t>Lv 12 Minccino</t>
        </is>
      </c>
      <c r="H225" s="46" t="n"/>
      <c r="I225" s="45" t="inlineStr">
        <is>
          <t>Lv 13 Whismur</t>
        </is>
      </c>
      <c r="J225" s="46" t="n"/>
      <c r="K225" s="45" t="inlineStr">
        <is>
          <t>Lv 13 Teddiursa</t>
        </is>
      </c>
      <c r="L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Technician</t>
        </is>
      </c>
      <c r="G226" s="48" t="inlineStr">
        <is>
          <t>Adamant</t>
        </is>
      </c>
      <c r="H226" s="48" t="inlineStr">
        <is>
          <t>Skill Link</t>
        </is>
      </c>
      <c r="I226" s="48" t="inlineStr">
        <is>
          <t>Naughty</t>
        </is>
      </c>
      <c r="J226" s="48" t="inlineStr">
        <is>
          <t>Soundproof</t>
        </is>
      </c>
      <c r="K226" s="48" t="inlineStr">
        <is>
          <t>Adamant</t>
        </is>
      </c>
      <c r="L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Silk Scarf</t>
        </is>
      </c>
      <c r="F227" s="46" t="n"/>
      <c r="G227" s="49" t="inlineStr">
        <is>
          <t>Oran Berry</t>
        </is>
      </c>
      <c r="H227" s="46" t="n"/>
      <c r="I227" s="49" t="inlineStr">
        <is>
          <t>Sitrus Berry</t>
        </is>
      </c>
      <c r="J227" s="46" t="n"/>
      <c r="K227" s="49" t="inlineStr">
        <is>
          <t>Toxic Orb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Fake Out</t>
        </is>
      </c>
      <c r="F228" s="46" t="n"/>
      <c r="G228" s="51" t="inlineStr">
        <is>
          <t>Tail Slap</t>
        </is>
      </c>
      <c r="H228" s="46" t="n"/>
      <c r="I228" s="51" t="inlineStr">
        <is>
          <t>Hyper Voice</t>
        </is>
      </c>
      <c r="J228" s="46" t="n"/>
      <c r="K228" s="51" t="inlineStr">
        <is>
          <t>Slash</t>
        </is>
      </c>
      <c r="L228" s="46" t="n"/>
      <c r="Q228" s="47" t="inlineStr">
        <is>
          <t>Moves</t>
        </is>
      </c>
    </row>
    <row r="229">
      <c r="E229" s="51" t="inlineStr">
        <is>
          <t>Quick Attack</t>
        </is>
      </c>
      <c r="F229" s="46" t="n"/>
      <c r="G229" s="59" t="inlineStr">
        <is>
          <t>Bullet Seed</t>
        </is>
      </c>
      <c r="H229" s="46" t="n"/>
      <c r="I229" s="51" t="inlineStr">
        <is>
          <t>Echoed Voice</t>
        </is>
      </c>
      <c r="J229" s="46" t="n"/>
      <c r="K229" s="67" t="inlineStr">
        <is>
          <t>Shadow Claw</t>
        </is>
      </c>
      <c r="L229" s="46" t="n"/>
    </row>
    <row r="230">
      <c r="E230" s="54" t="inlineStr">
        <is>
          <t>U-turn</t>
        </is>
      </c>
      <c r="F230" s="46" t="n"/>
      <c r="G230" s="62" t="inlineStr">
        <is>
          <t>Rock Blast</t>
        </is>
      </c>
      <c r="H230" s="46" t="n"/>
      <c r="I230" s="50" t="inlineStr">
        <is>
          <t>Bite</t>
        </is>
      </c>
      <c r="J230" s="46" t="n"/>
      <c r="K230" s="62" t="inlineStr">
        <is>
          <t>Rock Tomb</t>
        </is>
      </c>
      <c r="L230" s="46" t="n"/>
    </row>
    <row r="231">
      <c r="E231" s="50" t="inlineStr">
        <is>
          <t>Pursuit</t>
        </is>
      </c>
      <c r="F231" s="46" t="n"/>
      <c r="G231" s="51" t="inlineStr">
        <is>
          <t>Encore</t>
        </is>
      </c>
      <c r="H231" s="46" t="n"/>
      <c r="I231" s="51" t="inlineStr">
        <is>
          <t>Supersonic</t>
        </is>
      </c>
      <c r="J231" s="46" t="n"/>
      <c r="K231" s="51" t="inlineStr">
        <is>
          <t>Protect</t>
        </is>
      </c>
      <c r="L231" s="46" t="n"/>
    </row>
    <row r="232">
      <c r="E232" s="57" t="inlineStr">
        <is>
          <t>Note: Gym Youngster. Rooms unlock in order Randall -&gt; Alexia -&gt; Jody; Norman checks all three.</t>
        </is>
      </c>
    </row>
    <row r="234" ht="20" customHeight="1">
      <c r="B234" s="40" t="inlineStr">
        <is>
          <t>Cooltrainer</t>
        </is>
      </c>
      <c r="C234" s="41" t="n"/>
      <c r="D234" s="41" t="n"/>
      <c r="E234" s="42" t="inlineStr">
        <is>
          <t>Cooltrainer Alexia</t>
        </is>
      </c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</row>
    <row r="235" ht="69" customHeight="1">
      <c r="E235" s="43">
        <f>IFERROR(_xlfn.IMAGE("https://play.pokemonshowdown.com/sprites/gen5/buneary.png"),"")</f>
        <v/>
      </c>
      <c r="G235" s="43">
        <f>IFERROR(_xlfn.IMAGE("https://play.pokemonshowdown.com/sprites/gen5/chansey.png"),"")</f>
        <v/>
      </c>
      <c r="I235" s="43">
        <f>IFERROR(_xlfn.IMAGE("https://play.pokemonshowdown.com/sprites/gen5/solosis.png"),"")</f>
        <v/>
      </c>
      <c r="K235" s="43">
        <f>IFERROR(_xlfn.IMAGE("https://play.pokemonshowdown.com/sprites/gen5/vullaby.png"),"")</f>
        <v/>
      </c>
      <c r="M235" s="43">
        <f>IFERROR(_xlfn.IMAGE("https://play.pokemonshowdown.com/sprites/gen5/deerling.png"),"")</f>
        <v/>
      </c>
      <c r="Q235" s="44" t="inlineStr">
        <is>
          <t>Mandatory
Items: Potion</t>
        </is>
      </c>
    </row>
    <row r="236">
      <c r="E236" s="45" t="inlineStr">
        <is>
          <t>Lv 12 Buneary</t>
        </is>
      </c>
      <c r="F236" s="46" t="n"/>
      <c r="G236" s="45" t="inlineStr">
        <is>
          <t>Lv 12 Chansey</t>
        </is>
      </c>
      <c r="H236" s="46" t="n"/>
      <c r="I236" s="45" t="inlineStr">
        <is>
          <t>Lv 12 Solosis</t>
        </is>
      </c>
      <c r="J236" s="46" t="n"/>
      <c r="K236" s="45" t="inlineStr">
        <is>
          <t>Lv 12 Vullaby</t>
        </is>
      </c>
      <c r="L236" s="46" t="n"/>
      <c r="M236" s="45" t="inlineStr">
        <is>
          <t>Lv 12 Deerling</t>
        </is>
      </c>
      <c r="N236" s="46" t="n"/>
      <c r="Q236" s="47" t="inlineStr">
        <is>
          <t>Pokémon</t>
        </is>
      </c>
    </row>
    <row r="237">
      <c r="E237" s="48" t="inlineStr">
        <is>
          <t>Adamant</t>
        </is>
      </c>
      <c r="F237" s="48" t="inlineStr">
        <is>
          <t>Limber</t>
        </is>
      </c>
      <c r="G237" s="48" t="inlineStr">
        <is>
          <t>Careful</t>
        </is>
      </c>
      <c r="H237" s="48" t="inlineStr">
        <is>
          <t>Natural Cure</t>
        </is>
      </c>
      <c r="I237" s="48" t="inlineStr">
        <is>
          <t>Modest</t>
        </is>
      </c>
      <c r="J237" s="48" t="inlineStr">
        <is>
          <t>Magic Guard</t>
        </is>
      </c>
      <c r="K237" s="48" t="inlineStr">
        <is>
          <t>Impish</t>
        </is>
      </c>
      <c r="L237" s="48" t="inlineStr">
        <is>
          <t>Overcoat</t>
        </is>
      </c>
      <c r="M237" s="48" t="inlineStr">
        <is>
          <t>Adamant</t>
        </is>
      </c>
      <c r="N237" s="48" t="inlineStr">
        <is>
          <t>Sap Sipper</t>
        </is>
      </c>
      <c r="Q237" s="47" t="inlineStr">
        <is>
          <t>Nature / Ability</t>
        </is>
      </c>
    </row>
    <row r="238">
      <c r="B238" s="47" t="inlineStr">
        <is>
          <t>AI Flags:</t>
        </is>
      </c>
      <c r="E238" s="49" t="inlineStr">
        <is>
          <t>Silk Scarf</t>
        </is>
      </c>
      <c r="F238" s="46" t="n"/>
      <c r="G238" s="49" t="inlineStr">
        <is>
          <t>Oran Berry</t>
        </is>
      </c>
      <c r="H238" s="46" t="n"/>
      <c r="I238" s="49" t="inlineStr">
        <is>
          <t>Eviolite</t>
        </is>
      </c>
      <c r="J238" s="46" t="n"/>
      <c r="K238" s="49" t="inlineStr">
        <is>
          <t>Oran Berry</t>
        </is>
      </c>
      <c r="L238" s="46" t="n"/>
      <c r="M238" s="49" t="inlineStr">
        <is>
          <t>Sitrus Berry</t>
        </is>
      </c>
      <c r="N238" s="46" t="n"/>
      <c r="Q238" s="47" t="inlineStr">
        <is>
          <t>Item</t>
        </is>
      </c>
    </row>
    <row r="239">
      <c r="B239" s="44" t="inlineStr">
        <is>
          <t>Smart Trainer</t>
        </is>
      </c>
      <c r="E239" s="51" t="inlineStr">
        <is>
          <t>Fake Out</t>
        </is>
      </c>
      <c r="F239" s="46" t="n"/>
      <c r="G239" s="65" t="inlineStr">
        <is>
          <t>Seismic Toss</t>
        </is>
      </c>
      <c r="H239" s="46" t="n"/>
      <c r="I239" s="63" t="inlineStr">
        <is>
          <t>Psybeam</t>
        </is>
      </c>
      <c r="J239" s="46" t="n"/>
      <c r="K239" s="60" t="inlineStr">
        <is>
          <t>Pluck</t>
        </is>
      </c>
      <c r="L239" s="46" t="n"/>
      <c r="M239" s="59" t="inlineStr">
        <is>
          <t>Horn Leech</t>
        </is>
      </c>
      <c r="N239" s="46" t="n"/>
      <c r="Q239" s="47" t="inlineStr">
        <is>
          <t>Moves</t>
        </is>
      </c>
    </row>
    <row r="240">
      <c r="E240" s="51" t="inlineStr">
        <is>
          <t>Quick Attack</t>
        </is>
      </c>
      <c r="F240" s="46" t="n"/>
      <c r="G240" s="52" t="inlineStr">
        <is>
          <t>Thunder Wave</t>
        </is>
      </c>
      <c r="H240" s="46" t="n"/>
      <c r="I240" s="51" t="inlineStr">
        <is>
          <t>Recover</t>
        </is>
      </c>
      <c r="J240" s="46" t="n"/>
      <c r="K240" s="50" t="inlineStr">
        <is>
          <t>Foul Play</t>
        </is>
      </c>
      <c r="L240" s="46" t="n"/>
      <c r="M240" s="51" t="inlineStr">
        <is>
          <t>Headbutt</t>
        </is>
      </c>
      <c r="N240" s="46" t="n"/>
    </row>
    <row r="241">
      <c r="E241" s="65" t="inlineStr">
        <is>
          <t>Low Sweep</t>
        </is>
      </c>
      <c r="F241" s="46" t="n"/>
      <c r="G241" s="51" t="inlineStr">
        <is>
          <t>Soft-Boiled</t>
        </is>
      </c>
      <c r="H241" s="46" t="n"/>
      <c r="I241" s="51" t="inlineStr">
        <is>
          <t>Hidden Power</t>
        </is>
      </c>
      <c r="J241" s="46" t="n"/>
      <c r="K241" s="60" t="inlineStr">
        <is>
          <t>Roost</t>
        </is>
      </c>
      <c r="L241" s="46" t="n"/>
      <c r="M241" s="65" t="inlineStr">
        <is>
          <t>Jump Kick</t>
        </is>
      </c>
      <c r="N241" s="46" t="n"/>
    </row>
    <row r="242">
      <c r="E242" s="52" t="inlineStr">
        <is>
          <t>Thunder Wave</t>
        </is>
      </c>
      <c r="F242" s="46" t="n"/>
      <c r="G242" s="65" t="inlineStr">
        <is>
          <t>Counter</t>
        </is>
      </c>
      <c r="H242" s="46" t="n"/>
      <c r="I242" s="52" t="inlineStr">
        <is>
          <t>Thunder Wave</t>
        </is>
      </c>
      <c r="J242" s="46" t="n"/>
      <c r="K242" s="55" t="inlineStr">
        <is>
          <t>Toxic</t>
        </is>
      </c>
      <c r="L242" s="46" t="n"/>
      <c r="M242" s="59" t="inlineStr">
        <is>
          <t>Leech Seed</t>
        </is>
      </c>
      <c r="N242" s="46" t="n"/>
    </row>
    <row r="243">
      <c r="E243" s="57" t="inlineStr">
        <is>
          <t>Note: Gym defensive trainer. Solosis has even IVs so its Hidden Power is Fighting-type.</t>
        </is>
      </c>
    </row>
    <row r="245" ht="20" customHeight="1">
      <c r="B245" s="40" t="inlineStr">
        <is>
          <t>Cooltrainer</t>
        </is>
      </c>
      <c r="C245" s="41" t="n"/>
      <c r="D245" s="41" t="n"/>
      <c r="E245" s="42" t="inlineStr">
        <is>
          <t>Cooltrainer Jody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IFERROR(_xlfn.IMAGE("https://play.pokemonshowdown.com/sprites/gen5/meowth.png"),"")</f>
        <v/>
      </c>
      <c r="G246" s="43">
        <f>IFERROR(_xlfn.IMAGE("https://play.pokemonshowdown.com/sprites/gen5/mienfoo.png"),"")</f>
        <v/>
      </c>
      <c r="I246" s="43">
        <f>IFERROR(_xlfn.IMAGE("https://play.pokemonshowdown.com/sprites/gen5/swablu.png"),"")</f>
        <v/>
      </c>
      <c r="K246" s="43">
        <f>IFERROR(_xlfn.IMAGE("https://play.pokemonshowdown.com/sprites/gen5/girafarig.png"),"")</f>
        <v/>
      </c>
      <c r="Q246" s="44" t="inlineStr">
        <is>
          <t>Mandatory
Items: Potion</t>
        </is>
      </c>
    </row>
    <row r="247">
      <c r="E247" s="45" t="inlineStr">
        <is>
          <t>Lv 14 Meowth</t>
        </is>
      </c>
      <c r="F247" s="46" t="n"/>
      <c r="G247" s="45" t="inlineStr">
        <is>
          <t>Lv 14 Mienfoo</t>
        </is>
      </c>
      <c r="H247" s="46" t="n"/>
      <c r="I247" s="45" t="inlineStr">
        <is>
          <t>Lv 14 Swablu</t>
        </is>
      </c>
      <c r="J247" s="46" t="n"/>
      <c r="K247" s="45" t="inlineStr">
        <is>
          <t>Lv 14 Girafarig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Technician</t>
        </is>
      </c>
      <c r="G248" s="48" t="inlineStr">
        <is>
          <t>Adamant</t>
        </is>
      </c>
      <c r="H248" s="48" t="inlineStr">
        <is>
          <t>Regenerator</t>
        </is>
      </c>
      <c r="I248" s="48" t="inlineStr">
        <is>
          <t>Lonely</t>
        </is>
      </c>
      <c r="J248" s="48" t="inlineStr">
        <is>
          <t>Natural Cure</t>
        </is>
      </c>
      <c r="K248" s="48" t="inlineStr">
        <is>
          <t>Modest</t>
        </is>
      </c>
      <c r="L248" s="48" t="inlineStr">
        <is>
          <t>Sap Sipper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Silk Scarf</t>
        </is>
      </c>
      <c r="F249" s="46" t="n"/>
      <c r="G249" s="49" t="inlineStr">
        <is>
          <t>Black Belt</t>
        </is>
      </c>
      <c r="H249" s="46" t="n"/>
      <c r="I249" s="49" t="inlineStr">
        <is>
          <t>Oran Berry</t>
        </is>
      </c>
      <c r="J249" s="46" t="n"/>
      <c r="K249" s="49" t="inlineStr">
        <is>
          <t>(None)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51" t="inlineStr">
        <is>
          <t>Fake Out</t>
        </is>
      </c>
      <c r="F250" s="46" t="n"/>
      <c r="G250" s="65" t="inlineStr">
        <is>
          <t>Drain Punch</t>
        </is>
      </c>
      <c r="H250" s="46" t="n"/>
      <c r="I250" s="60" t="inlineStr">
        <is>
          <t>Aerial Ace</t>
        </is>
      </c>
      <c r="J250" s="46" t="n"/>
      <c r="K250" s="63" t="inlineStr">
        <is>
          <t>Psybeam</t>
        </is>
      </c>
      <c r="L250" s="46" t="n"/>
      <c r="Q250" s="47" t="inlineStr">
        <is>
          <t>Moves</t>
        </is>
      </c>
    </row>
    <row r="251">
      <c r="E251" s="50" t="inlineStr">
        <is>
          <t>Bite</t>
        </is>
      </c>
      <c r="F251" s="46" t="n"/>
      <c r="G251" s="50" t="inlineStr">
        <is>
          <t>Knock Off</t>
        </is>
      </c>
      <c r="H251" s="46" t="n"/>
      <c r="I251" s="68" t="inlineStr">
        <is>
          <t>Dragon Breath</t>
        </is>
      </c>
      <c r="J251" s="46" t="n"/>
      <c r="K251" s="52" t="inlineStr">
        <is>
          <t>Thunder Wave</t>
        </is>
      </c>
      <c r="L251" s="46" t="n"/>
    </row>
    <row r="252">
      <c r="E252" s="54" t="inlineStr">
        <is>
          <t>U-turn</t>
        </is>
      </c>
      <c r="F252" s="46" t="n"/>
      <c r="G252" s="51" t="inlineStr">
        <is>
          <t>Fake Out</t>
        </is>
      </c>
      <c r="H252" s="46" t="n"/>
      <c r="I252" s="60" t="inlineStr">
        <is>
          <t>Roost</t>
        </is>
      </c>
      <c r="J252" s="46" t="n"/>
      <c r="K252" s="51" t="inlineStr">
        <is>
          <t>Quick Attack</t>
        </is>
      </c>
      <c r="L252" s="46" t="n"/>
    </row>
    <row r="253">
      <c r="E253" s="51" t="inlineStr">
        <is>
          <t>Feint</t>
        </is>
      </c>
      <c r="F253" s="46" t="n"/>
      <c r="G253" s="54" t="inlineStr">
        <is>
          <t>U-turn</t>
        </is>
      </c>
      <c r="H253" s="46" t="n"/>
      <c r="I253" s="51" t="inlineStr">
        <is>
          <t>Sing</t>
        </is>
      </c>
      <c r="J253" s="46" t="n"/>
      <c r="K253" s="56" t="inlineStr">
        <is>
          <t>-</t>
        </is>
      </c>
      <c r="L253" s="46" t="n"/>
    </row>
    <row r="254">
      <c r="E254" s="57" t="inlineStr">
        <is>
          <t>Note: Gym Ace Trainer. Girafarig intentionally has three moves.</t>
        </is>
      </c>
    </row>
    <row r="256" ht="20" customHeight="1">
      <c r="B256" s="40" t="inlineStr">
        <is>
          <t>Leader</t>
        </is>
      </c>
      <c r="C256" s="41" t="n"/>
      <c r="D256" s="41" t="n"/>
      <c r="E256" s="42" t="inlineStr">
        <is>
          <t>Leader Norman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IFERROR(_xlfn.IMAGE("https://play.pokemonshowdown.com/sprites/gen5/smeargle.png"),"")</f>
        <v/>
      </c>
      <c r="G257" s="43">
        <f>IFERROR(_xlfn.IMAGE("https://play.pokemonshowdown.com/sprites/gen5/spinda.png"),"")</f>
        <v/>
      </c>
      <c r="I257" s="43">
        <f>IFERROR(_xlfn.IMAGE("https://play.pokemonshowdown.com/sprites/gen5/nidorino.png"),"")</f>
        <v/>
      </c>
      <c r="K257" s="43">
        <f>IFERROR(_xlfn.IMAGE("https://play.pokemonshowdown.com/sprites/gen5/staravia.png"),"")</f>
        <v/>
      </c>
      <c r="M257" s="43">
        <f>IFERROR(_xlfn.IMAGE("https://play.pokemonshowdown.com/sprites/gen5/machop.png"),"")</f>
        <v/>
      </c>
      <c r="O257" s="43">
        <f>IFERROR(_xlfn.IMAGE("https://play.pokemonshowdown.com/sprites/gen5/slakoth.png"),"")</f>
        <v/>
      </c>
      <c r="Q257" s="44" t="inlineStr">
        <is>
          <t>Mandatory
Items: Super Potion / Super Potion</t>
        </is>
      </c>
    </row>
    <row r="258">
      <c r="E258" s="45" t="inlineStr">
        <is>
          <t>Lv 14 Smeargle</t>
        </is>
      </c>
      <c r="F258" s="46" t="n"/>
      <c r="G258" s="45" t="inlineStr">
        <is>
          <t>Lv 14 Spinda</t>
        </is>
      </c>
      <c r="H258" s="46" t="n"/>
      <c r="I258" s="45" t="inlineStr">
        <is>
          <t>Lv 14 Nidorino</t>
        </is>
      </c>
      <c r="J258" s="46" t="n"/>
      <c r="K258" s="45" t="inlineStr">
        <is>
          <t>Lv 14 Staravia</t>
        </is>
      </c>
      <c r="L258" s="46" t="n"/>
      <c r="M258" s="45" t="inlineStr">
        <is>
          <t>Lv 14 Machop</t>
        </is>
      </c>
      <c r="N258" s="46" t="n"/>
      <c r="O258" s="45" t="inlineStr">
        <is>
          <t>Lv 16 Slakoth</t>
        </is>
      </c>
      <c r="P258" s="46" t="n"/>
      <c r="Q258" s="47" t="inlineStr">
        <is>
          <t>Pokémon</t>
        </is>
      </c>
    </row>
    <row r="259">
      <c r="E259" s="48" t="inlineStr">
        <is>
          <t>Jolly</t>
        </is>
      </c>
      <c r="F259" s="48" t="inlineStr">
        <is>
          <t>Own Tempo</t>
        </is>
      </c>
      <c r="G259" s="48" t="inlineStr">
        <is>
          <t>Naughty</t>
        </is>
      </c>
      <c r="H259" s="48" t="inlineStr">
        <is>
          <t>Own Tempo</t>
        </is>
      </c>
      <c r="I259" s="48" t="inlineStr">
        <is>
          <t>Adamant</t>
        </is>
      </c>
      <c r="J259" s="48" t="inlineStr">
        <is>
          <t>Poison Point</t>
        </is>
      </c>
      <c r="K259" s="48" t="inlineStr">
        <is>
          <t>Adamant</t>
        </is>
      </c>
      <c r="L259" s="48" t="inlineStr">
        <is>
          <t>Intimidate</t>
        </is>
      </c>
      <c r="M259" s="48" t="inlineStr">
        <is>
          <t>Adamant</t>
        </is>
      </c>
      <c r="N259" s="48" t="inlineStr">
        <is>
          <t>Guts</t>
        </is>
      </c>
      <c r="O259" s="48" t="inlineStr">
        <is>
          <t>Adamant</t>
        </is>
      </c>
      <c r="P259" s="48" t="inlineStr">
        <is>
          <t>Truant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Focus Sash</t>
        </is>
      </c>
      <c r="F260" s="46" t="n"/>
      <c r="G260" s="49" t="inlineStr">
        <is>
          <t>Oran Berry</t>
        </is>
      </c>
      <c r="H260" s="46" t="n"/>
      <c r="I260" s="49" t="inlineStr">
        <is>
          <t>Eviolite</t>
        </is>
      </c>
      <c r="J260" s="46" t="n"/>
      <c r="K260" s="49" t="inlineStr">
        <is>
          <t>(None)</t>
        </is>
      </c>
      <c r="L260" s="46" t="n"/>
      <c r="M260" s="49" t="inlineStr">
        <is>
          <t>Oran Berry</t>
        </is>
      </c>
      <c r="N260" s="46" t="n"/>
      <c r="O260" s="49" t="inlineStr">
        <is>
          <t>Life Orb</t>
        </is>
      </c>
      <c r="P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4" t="inlineStr">
        <is>
          <t>Sticky Web</t>
        </is>
      </c>
      <c r="F261" s="46" t="n"/>
      <c r="G261" s="51" t="inlineStr">
        <is>
          <t>Teeter Dance</t>
        </is>
      </c>
      <c r="H261" s="46" t="n"/>
      <c r="I261" s="55" t="inlineStr">
        <is>
          <t>Poison Jab</t>
        </is>
      </c>
      <c r="J261" s="46" t="n"/>
      <c r="K261" s="60" t="inlineStr">
        <is>
          <t>Wing Attack</t>
        </is>
      </c>
      <c r="L261" s="46" t="n"/>
      <c r="M261" s="65" t="inlineStr">
        <is>
          <t>Low Sweep</t>
        </is>
      </c>
      <c r="N261" s="46" t="n"/>
      <c r="O261" s="51" t="inlineStr">
        <is>
          <t>Return</t>
        </is>
      </c>
      <c r="P261" s="46" t="n"/>
      <c r="Q261" s="47" t="inlineStr">
        <is>
          <t>Moves</t>
        </is>
      </c>
    </row>
    <row r="262">
      <c r="E262" s="51" t="inlineStr">
        <is>
          <t>Extreme Speed</t>
        </is>
      </c>
      <c r="F262" s="46" t="n"/>
      <c r="G262" s="63" t="inlineStr">
        <is>
          <t>Psybeam</t>
        </is>
      </c>
      <c r="H262" s="46" t="n"/>
      <c r="I262" s="65" t="inlineStr">
        <is>
          <t>Double Kick</t>
        </is>
      </c>
      <c r="J262" s="46" t="n"/>
      <c r="K262" s="51" t="inlineStr">
        <is>
          <t>Quick Attack</t>
        </is>
      </c>
      <c r="L262" s="46" t="n"/>
      <c r="M262" s="62" t="inlineStr">
        <is>
          <t>Rock Throw</t>
        </is>
      </c>
      <c r="N262" s="46" t="n"/>
      <c r="O262" s="62" t="inlineStr">
        <is>
          <t>Rock Tomb</t>
        </is>
      </c>
      <c r="P262" s="46" t="n"/>
    </row>
    <row r="263">
      <c r="E263" s="56" t="inlineStr">
        <is>
          <t>-</t>
        </is>
      </c>
      <c r="F263" s="46" t="n"/>
      <c r="G263" s="51" t="inlineStr">
        <is>
          <t>Dizzy Punch</t>
        </is>
      </c>
      <c r="H263" s="46" t="n"/>
      <c r="I263" s="62" t="inlineStr">
        <is>
          <t>Rock Tomb</t>
        </is>
      </c>
      <c r="J263" s="46" t="n"/>
      <c r="K263" s="51" t="inlineStr">
        <is>
          <t>Double Team</t>
        </is>
      </c>
      <c r="L263" s="46" t="n"/>
      <c r="M263" s="50" t="inlineStr">
        <is>
          <t>Knock Off</t>
        </is>
      </c>
      <c r="N263" s="46" t="n"/>
      <c r="O263" s="50" t="inlineStr">
        <is>
          <t>Crunch</t>
        </is>
      </c>
      <c r="P263" s="46" t="n"/>
    </row>
    <row r="264">
      <c r="E264" s="56" t="inlineStr">
        <is>
          <t>-</t>
        </is>
      </c>
      <c r="F264" s="46" t="n"/>
      <c r="G264" s="51" t="inlineStr">
        <is>
          <t>Fake Out</t>
        </is>
      </c>
      <c r="H264" s="46" t="n"/>
      <c r="I264" s="51" t="inlineStr">
        <is>
          <t>Focus Energy</t>
        </is>
      </c>
      <c r="J264" s="46" t="n"/>
      <c r="K264" s="54" t="inlineStr">
        <is>
          <t>U-turn</t>
        </is>
      </c>
      <c r="L264" s="46" t="n"/>
      <c r="M264" s="65" t="inlineStr">
        <is>
          <t>Bulk Up</t>
        </is>
      </c>
      <c r="N264" s="46" t="n"/>
      <c r="O264" s="65" t="inlineStr">
        <is>
          <t>Rock Smash</t>
        </is>
      </c>
      <c r="P264" s="46" t="n"/>
    </row>
  </sheetData>
  <mergeCells count="942">
    <mergeCell ref="K227:L227"/>
    <mergeCell ref="I257:J257"/>
    <mergeCell ref="I104:J104"/>
    <mergeCell ref="K33:L33"/>
    <mergeCell ref="K104:L104"/>
    <mergeCell ref="M79:N79"/>
    <mergeCell ref="E8:F8"/>
    <mergeCell ref="E79:F79"/>
    <mergeCell ref="K241:L241"/>
    <mergeCell ref="E73:F73"/>
    <mergeCell ref="K35:L35"/>
    <mergeCell ref="M241:N241"/>
    <mergeCell ref="B261:D264"/>
    <mergeCell ref="E171:F171"/>
    <mergeCell ref="E164:Q164"/>
    <mergeCell ref="E236:F236"/>
    <mergeCell ref="K252:L252"/>
    <mergeCell ref="Q171:Q174"/>
    <mergeCell ref="E137:F137"/>
    <mergeCell ref="G66:H66"/>
    <mergeCell ref="B129:Q129"/>
    <mergeCell ref="G137:H137"/>
    <mergeCell ref="I66:J66"/>
    <mergeCell ref="E173:F173"/>
    <mergeCell ref="E229:F229"/>
    <mergeCell ref="G229:H229"/>
    <mergeCell ref="M74:N74"/>
    <mergeCell ref="E148:F148"/>
    <mergeCell ref="B142:D142"/>
    <mergeCell ref="G148:H148"/>
    <mergeCell ref="O261:P261"/>
    <mergeCell ref="G68:H68"/>
    <mergeCell ref="G139:H139"/>
    <mergeCell ref="Q123:Q126"/>
    <mergeCell ref="G114:H114"/>
    <mergeCell ref="I170:J170"/>
    <mergeCell ref="G206:H206"/>
    <mergeCell ref="E1:Q1"/>
    <mergeCell ref="I157:J157"/>
    <mergeCell ref="E168:F168"/>
    <mergeCell ref="K157:L157"/>
    <mergeCell ref="G168:H168"/>
    <mergeCell ref="E155:Q155"/>
    <mergeCell ref="I193:J193"/>
    <mergeCell ref="G143:H143"/>
    <mergeCell ref="I172:J172"/>
    <mergeCell ref="K101:L101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E55:F55"/>
    <mergeCell ref="I46:J46"/>
    <mergeCell ref="E67:F67"/>
    <mergeCell ref="G67:H67"/>
    <mergeCell ref="I183:J183"/>
    <mergeCell ref="M216:N216"/>
    <mergeCell ref="O216:P216"/>
    <mergeCell ref="G125:H125"/>
    <mergeCell ref="I54:J54"/>
    <mergeCell ref="I125:J125"/>
    <mergeCell ref="E161:F161"/>
    <mergeCell ref="I185:J185"/>
    <mergeCell ref="G112:H112"/>
    <mergeCell ref="O147:P147"/>
    <mergeCell ref="K185:L185"/>
    <mergeCell ref="I112:J112"/>
    <mergeCell ref="I212:J212"/>
    <mergeCell ref="M218:N218"/>
    <mergeCell ref="K247:L247"/>
    <mergeCell ref="G62:H62"/>
    <mergeCell ref="O193:P193"/>
    <mergeCell ref="I56:J56"/>
    <mergeCell ref="K56:L56"/>
    <mergeCell ref="K249:L249"/>
    <mergeCell ref="I43:J43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M163:N163"/>
    <mergeCell ref="G250:H250"/>
    <mergeCell ref="M101:N101"/>
    <mergeCell ref="O163:P163"/>
    <mergeCell ref="I201:J201"/>
    <mergeCell ref="Q250:Q253"/>
    <mergeCell ref="M76:N76"/>
    <mergeCell ref="E76:F76"/>
    <mergeCell ref="G138:H138"/>
    <mergeCell ref="G76:H76"/>
    <mergeCell ref="I138:J138"/>
    <mergeCell ref="E174:F174"/>
    <mergeCell ref="G203:H203"/>
    <mergeCell ref="G230:H230"/>
    <mergeCell ref="E239:F239"/>
    <mergeCell ref="B21:D21"/>
    <mergeCell ref="M115:N115"/>
    <mergeCell ref="G9:H9"/>
    <mergeCell ref="E18:F18"/>
    <mergeCell ref="E189:F189"/>
    <mergeCell ref="I9:J9"/>
    <mergeCell ref="E251:F251"/>
    <mergeCell ref="E238:F238"/>
    <mergeCell ref="I196:J196"/>
    <mergeCell ref="G238:H238"/>
    <mergeCell ref="K25:L25"/>
    <mergeCell ref="K196:L196"/>
    <mergeCell ref="K183:L183"/>
    <mergeCell ref="O204:P204"/>
    <mergeCell ref="G11:H11"/>
    <mergeCell ref="B181:D181"/>
    <mergeCell ref="I11:J11"/>
    <mergeCell ref="I207:J207"/>
    <mergeCell ref="I204:J204"/>
    <mergeCell ref="B55:D58"/>
    <mergeCell ref="K54:L54"/>
    <mergeCell ref="B87:D87"/>
    <mergeCell ref="B5:Q5"/>
    <mergeCell ref="K173:L173"/>
    <mergeCell ref="B245:D245"/>
    <mergeCell ref="K29:L29"/>
    <mergeCell ref="E29:F29"/>
    <mergeCell ref="B94:Q94"/>
    <mergeCell ref="K262:L262"/>
    <mergeCell ref="E205:F205"/>
    <mergeCell ref="M262:N262"/>
    <mergeCell ref="B260:D260"/>
    <mergeCell ref="E69:F69"/>
    <mergeCell ref="G69:H69"/>
    <mergeCell ref="G87:H87"/>
    <mergeCell ref="O218:P218"/>
    <mergeCell ref="I87:J87"/>
    <mergeCell ref="E254:Q254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E38:Q38"/>
    <mergeCell ref="K97:L97"/>
    <mergeCell ref="G135:H135"/>
    <mergeCell ref="M97:N97"/>
    <mergeCell ref="E162:F162"/>
    <mergeCell ref="G51:H51"/>
    <mergeCell ref="I51:J51"/>
    <mergeCell ref="B238:D238"/>
    <mergeCell ref="K57:L57"/>
    <mergeCell ref="K184:L184"/>
    <mergeCell ref="M184:N184"/>
    <mergeCell ref="E186:Q186"/>
    <mergeCell ref="G217:H217"/>
    <mergeCell ref="K171:L171"/>
    <mergeCell ref="E258:F258"/>
    <mergeCell ref="B239:D242"/>
    <mergeCell ref="M171:N171"/>
    <mergeCell ref="K242:L242"/>
    <mergeCell ref="I65:J65"/>
    <mergeCell ref="I192:J192"/>
    <mergeCell ref="E24:F24"/>
    <mergeCell ref="E195:F195"/>
    <mergeCell ref="G251:H251"/>
    <mergeCell ref="M113:N113"/>
    <mergeCell ref="E42:F42"/>
    <mergeCell ref="M173:N173"/>
    <mergeCell ref="K123:L123"/>
    <mergeCell ref="E88:F88"/>
    <mergeCell ref="E126:F126"/>
    <mergeCell ref="M123:N123"/>
    <mergeCell ref="E81:Q81"/>
    <mergeCell ref="O148:P148"/>
    <mergeCell ref="O179:P179"/>
    <mergeCell ref="E253:F253"/>
    <mergeCell ref="G253:H253"/>
    <mergeCell ref="E240:F240"/>
    <mergeCell ref="G240:H240"/>
    <mergeCell ref="M212:N212"/>
    <mergeCell ref="E19:F19"/>
    <mergeCell ref="E190:F190"/>
    <mergeCell ref="O212:P212"/>
    <mergeCell ref="G19:H19"/>
    <mergeCell ref="K174:L174"/>
    <mergeCell ref="G190:H190"/>
    <mergeCell ref="G146:H146"/>
    <mergeCell ref="M108:N108"/>
    <mergeCell ref="M174:N174"/>
    <mergeCell ref="I146:J146"/>
    <mergeCell ref="E182:F182"/>
    <mergeCell ref="I206:J206"/>
    <mergeCell ref="O168:P168"/>
    <mergeCell ref="B215:D218"/>
    <mergeCell ref="Q261:Q264"/>
    <mergeCell ref="I181:J181"/>
    <mergeCell ref="O143:P143"/>
    <mergeCell ref="M214:N214"/>
    <mergeCell ref="I12:J12"/>
    <mergeCell ref="O214:P214"/>
    <mergeCell ref="G235:H235"/>
    <mergeCell ref="B32:D32"/>
    <mergeCell ref="I235:J235"/>
    <mergeCell ref="G14:H14"/>
    <mergeCell ref="I39:J39"/>
    <mergeCell ref="I14:J14"/>
    <mergeCell ref="E107:Q107"/>
    <mergeCell ref="E179:F179"/>
    <mergeCell ref="E28:Q28"/>
    <mergeCell ref="I78:J78"/>
    <mergeCell ref="K103:L103"/>
    <mergeCell ref="E245:Q245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K167:L167"/>
    <mergeCell ref="M167:N167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K217:L217"/>
    <mergeCell ref="G136:H136"/>
    <mergeCell ref="M98:N98"/>
    <mergeCell ref="I136:J136"/>
    <mergeCell ref="B166:D166"/>
    <mergeCell ref="E203:F203"/>
    <mergeCell ref="K192:L192"/>
    <mergeCell ref="Q160:Q163"/>
    <mergeCell ref="G228:H228"/>
    <mergeCell ref="I228:J228"/>
    <mergeCell ref="I225:J225"/>
    <mergeCell ref="Q147:Q150"/>
    <mergeCell ref="I200:J200"/>
    <mergeCell ref="I194:J194"/>
    <mergeCell ref="O156:P156"/>
    <mergeCell ref="I25:J25"/>
    <mergeCell ref="K194:L194"/>
    <mergeCell ref="E63:F63"/>
    <mergeCell ref="K181:L181"/>
    <mergeCell ref="I58:J58"/>
    <mergeCell ref="K258:L258"/>
    <mergeCell ref="K58:L58"/>
    <mergeCell ref="B77:D80"/>
    <mergeCell ref="K52:L52"/>
    <mergeCell ref="B256:D256"/>
    <mergeCell ref="E261:F261"/>
    <mergeCell ref="M258:N258"/>
    <mergeCell ref="O174:P174"/>
    <mergeCell ref="G108:H108"/>
    <mergeCell ref="K195:L195"/>
    <mergeCell ref="M124:N124"/>
    <mergeCell ref="G231:H231"/>
    <mergeCell ref="M195:N195"/>
    <mergeCell ref="E131:Q131"/>
    <mergeCell ref="K260:L260"/>
    <mergeCell ref="M18:N18"/>
    <mergeCell ref="M189:N189"/>
    <mergeCell ref="O189:P189"/>
    <mergeCell ref="E119:F119"/>
    <mergeCell ref="M238:N238"/>
    <mergeCell ref="E91:F91"/>
    <mergeCell ref="M126:N126"/>
    <mergeCell ref="B159:D159"/>
    <mergeCell ref="E85:F85"/>
    <mergeCell ref="G91:H91"/>
    <mergeCell ref="O182:P182"/>
    <mergeCell ref="G85:H85"/>
    <mergeCell ref="E183:F183"/>
    <mergeCell ref="E196:F196"/>
    <mergeCell ref="G183:H183"/>
    <mergeCell ref="Q66:Q69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E193:F193"/>
    <mergeCell ref="G193:H193"/>
    <mergeCell ref="I149:J149"/>
    <mergeCell ref="K78:L78"/>
    <mergeCell ref="B111:D111"/>
    <mergeCell ref="G185:H185"/>
    <mergeCell ref="K205:L205"/>
    <mergeCell ref="G247:H247"/>
    <mergeCell ref="M205:N205"/>
    <mergeCell ref="G257:H257"/>
    <mergeCell ref="I15:J15"/>
    <mergeCell ref="E122:F122"/>
    <mergeCell ref="I80:J80"/>
    <mergeCell ref="G178:H178"/>
    <mergeCell ref="K80:L80"/>
    <mergeCell ref="K55:L55"/>
    <mergeCell ref="K79:L79"/>
    <mergeCell ref="I144:J144"/>
    <mergeCell ref="K144:L144"/>
    <mergeCell ref="M73:N73"/>
    <mergeCell ref="I242:J242"/>
    <mergeCell ref="E147:F147"/>
    <mergeCell ref="M144:N144"/>
    <mergeCell ref="Q55:Q58"/>
    <mergeCell ref="K119:L119"/>
    <mergeCell ref="M137:N137"/>
    <mergeCell ref="E40:F40"/>
    <mergeCell ref="O162:P162"/>
    <mergeCell ref="E211:F211"/>
    <mergeCell ref="G162:H162"/>
    <mergeCell ref="I162:J162"/>
    <mergeCell ref="M183:N183"/>
    <mergeCell ref="E127:Q127"/>
    <mergeCell ref="A1:D3"/>
    <mergeCell ref="E104:F104"/>
    <mergeCell ref="G33:H33"/>
    <mergeCell ref="M139:N139"/>
    <mergeCell ref="G104:H104"/>
    <mergeCell ref="I33:J33"/>
    <mergeCell ref="G204:H204"/>
    <mergeCell ref="O201:P201"/>
    <mergeCell ref="B188:D188"/>
    <mergeCell ref="I8:J8"/>
    <mergeCell ref="I241:J241"/>
    <mergeCell ref="G35:H35"/>
    <mergeCell ref="M24:N24"/>
    <mergeCell ref="I35:J35"/>
    <mergeCell ref="I231:J231"/>
    <mergeCell ref="G252:H252"/>
    <mergeCell ref="K66:L66"/>
    <mergeCell ref="E66:F66"/>
    <mergeCell ref="K124:L124"/>
    <mergeCell ref="I74:J74"/>
    <mergeCell ref="K74:L74"/>
    <mergeCell ref="K68:L68"/>
    <mergeCell ref="M261:N261"/>
    <mergeCell ref="E68:F68"/>
    <mergeCell ref="O190:P190"/>
    <mergeCell ref="E197:Q197"/>
    <mergeCell ref="Q77:Q80"/>
    <mergeCell ref="E160:F160"/>
    <mergeCell ref="Q239:Q242"/>
    <mergeCell ref="M132:N132"/>
    <mergeCell ref="E135:F135"/>
    <mergeCell ref="Q43:Q46"/>
    <mergeCell ref="E132:F132"/>
    <mergeCell ref="G157:H157"/>
    <mergeCell ref="M119:N119"/>
    <mergeCell ref="G132:H132"/>
    <mergeCell ref="G122:H122"/>
    <mergeCell ref="E224:F224"/>
    <mergeCell ref="G224:H224"/>
    <mergeCell ref="G101:H101"/>
    <mergeCell ref="E143:F143"/>
    <mergeCell ref="G172:H172"/>
    <mergeCell ref="I150:J150"/>
    <mergeCell ref="E50:Q50"/>
    <mergeCell ref="K150:L150"/>
    <mergeCell ref="I215:J215"/>
    <mergeCell ref="B177:D177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B250:D253"/>
    <mergeCell ref="O203:P203"/>
    <mergeCell ref="M122:N122"/>
    <mergeCell ref="E56:F56"/>
    <mergeCell ref="K18:L18"/>
    <mergeCell ref="O178:P178"/>
    <mergeCell ref="G56:H56"/>
    <mergeCell ref="E43:F43"/>
    <mergeCell ref="I178:J178"/>
    <mergeCell ref="I34:J34"/>
    <mergeCell ref="G43:H43"/>
    <mergeCell ref="M211:N211"/>
    <mergeCell ref="K34:L34"/>
    <mergeCell ref="E214:F21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163:J163"/>
    <mergeCell ref="K163:L163"/>
    <mergeCell ref="M236:N236"/>
    <mergeCell ref="E243:Q243"/>
    <mergeCell ref="I113:J113"/>
    <mergeCell ref="I100:J100"/>
    <mergeCell ref="E138:F138"/>
    <mergeCell ref="K100:L100"/>
    <mergeCell ref="B22:D25"/>
    <mergeCell ref="B193:D196"/>
    <mergeCell ref="E230:F230"/>
    <mergeCell ref="E223:Q223"/>
    <mergeCell ref="I115:J115"/>
    <mergeCell ref="E9:F9"/>
    <mergeCell ref="I102:J102"/>
    <mergeCell ref="K102:L102"/>
    <mergeCell ref="E167:F167"/>
    <mergeCell ref="G196:H196"/>
    <mergeCell ref="K229:L229"/>
    <mergeCell ref="O183:P183"/>
    <mergeCell ref="K77:L77"/>
    <mergeCell ref="M77:N77"/>
    <mergeCell ref="M133:N133"/>
    <mergeCell ref="E83:Q83"/>
    <mergeCell ref="E207:F207"/>
    <mergeCell ref="E11:F11"/>
    <mergeCell ref="K204:L204"/>
    <mergeCell ref="G207:H207"/>
    <mergeCell ref="M204:N204"/>
    <mergeCell ref="O264:P264"/>
    <mergeCell ref="E225:F225"/>
    <mergeCell ref="M160:N160"/>
    <mergeCell ref="Q182:Q185"/>
    <mergeCell ref="G225:H225"/>
    <mergeCell ref="I247:J247"/>
    <mergeCell ref="M135:N135"/>
    <mergeCell ref="G29:H29"/>
    <mergeCell ref="G200:H200"/>
    <mergeCell ref="K246:L246"/>
    <mergeCell ref="I29:J29"/>
    <mergeCell ref="O257:P257"/>
    <mergeCell ref="O262:P262"/>
    <mergeCell ref="E177:Q177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O211:P211"/>
    <mergeCell ref="G97:H97"/>
    <mergeCell ref="K88:L88"/>
    <mergeCell ref="M88:N88"/>
    <mergeCell ref="M148:N148"/>
    <mergeCell ref="E51:F51"/>
    <mergeCell ref="E156:F156"/>
    <mergeCell ref="Q88:Q91"/>
    <mergeCell ref="B66:D69"/>
    <mergeCell ref="G57:H57"/>
    <mergeCell ref="K90:L90"/>
    <mergeCell ref="K261:L261"/>
    <mergeCell ref="M90:N90"/>
    <mergeCell ref="G184:H184"/>
    <mergeCell ref="I184:J184"/>
    <mergeCell ref="O146:P146"/>
    <mergeCell ref="G171:H171"/>
    <mergeCell ref="O206:P206"/>
    <mergeCell ref="I171:J171"/>
    <mergeCell ref="E65:F65"/>
    <mergeCell ref="E142:Q142"/>
    <mergeCell ref="E157:F157"/>
    <mergeCell ref="K115:L115"/>
    <mergeCell ref="I42:J42"/>
    <mergeCell ref="I173:J173"/>
    <mergeCell ref="G58:H58"/>
    <mergeCell ref="B135:D135"/>
    <mergeCell ref="Q228:Q231"/>
    <mergeCell ref="G123:H123"/>
    <mergeCell ref="I52:J52"/>
    <mergeCell ref="M85:N85"/>
    <mergeCell ref="I123:J123"/>
    <mergeCell ref="B227:D227"/>
    <mergeCell ref="I250:J250"/>
    <mergeCell ref="K179:L179"/>
    <mergeCell ref="G215:H215"/>
    <mergeCell ref="K250:L250"/>
    <mergeCell ref="I44:J44"/>
    <mergeCell ref="B72:D72"/>
    <mergeCell ref="M179:N179"/>
    <mergeCell ref="B199:D199"/>
    <mergeCell ref="E246:F246"/>
    <mergeCell ref="E146:F146"/>
    <mergeCell ref="K230:L230"/>
    <mergeCell ref="K168:L168"/>
    <mergeCell ref="E166:Q166"/>
    <mergeCell ref="K143:L143"/>
    <mergeCell ref="E12:F12"/>
    <mergeCell ref="M143:N143"/>
    <mergeCell ref="G12:H12"/>
    <mergeCell ref="K235:L235"/>
    <mergeCell ref="Q12:Q15"/>
    <mergeCell ref="E235:F235"/>
    <mergeCell ref="B17:D17"/>
    <mergeCell ref="E247:F247"/>
    <mergeCell ref="M207:N207"/>
    <mergeCell ref="E14:F14"/>
    <mergeCell ref="E185:F185"/>
    <mergeCell ref="O207:P207"/>
    <mergeCell ref="O263:P263"/>
    <mergeCell ref="G241:H241"/>
    <mergeCell ref="K21:L21"/>
    <mergeCell ref="I57:J57"/>
    <mergeCell ref="B160:D163"/>
    <mergeCell ref="E199:Q199"/>
    <mergeCell ref="B146:D146"/>
    <mergeCell ref="O200:P200"/>
    <mergeCell ref="I32:J32"/>
    <mergeCell ref="K32:L32"/>
    <mergeCell ref="E170:F170"/>
    <mergeCell ref="K63:L63"/>
    <mergeCell ref="B153:Q153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G246:H246"/>
    <mergeCell ref="E172:F172"/>
    <mergeCell ref="M91:N91"/>
    <mergeCell ref="K156:L156"/>
    <mergeCell ref="E25:F25"/>
    <mergeCell ref="M156:N156"/>
    <mergeCell ref="G25:H25"/>
    <mergeCell ref="E58:F58"/>
    <mergeCell ref="G236:H236"/>
    <mergeCell ref="M264:N264"/>
    <mergeCell ref="O149:P149"/>
    <mergeCell ref="I174:J174"/>
    <mergeCell ref="I124:J124"/>
    <mergeCell ref="I251:J251"/>
    <mergeCell ref="I189:J189"/>
    <mergeCell ref="K251:L251"/>
    <mergeCell ref="I45:J45"/>
    <mergeCell ref="K189:L189"/>
    <mergeCell ref="I246:J246"/>
    <mergeCell ref="B249:D249"/>
    <mergeCell ref="K238:L238"/>
    <mergeCell ref="G126:H126"/>
    <mergeCell ref="I126:J126"/>
    <mergeCell ref="K126:L126"/>
    <mergeCell ref="K182:L182"/>
    <mergeCell ref="O215:P215"/>
    <mergeCell ref="K253:L253"/>
    <mergeCell ref="M182:N182"/>
    <mergeCell ref="K109:L109"/>
    <mergeCell ref="I218:J218"/>
    <mergeCell ref="M109:N109"/>
    <mergeCell ref="K240:L240"/>
    <mergeCell ref="E13:F13"/>
    <mergeCell ref="E84:F84"/>
    <mergeCell ref="G13:H13"/>
    <mergeCell ref="E78:F78"/>
    <mergeCell ref="E249:F249"/>
    <mergeCell ref="E149:F149"/>
    <mergeCell ref="G78:H78"/>
    <mergeCell ref="K111:L111"/>
    <mergeCell ref="G249:H249"/>
    <mergeCell ref="E114:F114"/>
    <mergeCell ref="G205:H205"/>
    <mergeCell ref="Q22:Q25"/>
    <mergeCell ref="Q193:Q196"/>
    <mergeCell ref="I205:J205"/>
    <mergeCell ref="E241:F241"/>
    <mergeCell ref="K257:L257"/>
    <mergeCell ref="E15:F15"/>
    <mergeCell ref="E92:Q92"/>
    <mergeCell ref="E257:F257"/>
    <mergeCell ref="G15:H15"/>
    <mergeCell ref="E80:F80"/>
    <mergeCell ref="M104:N104"/>
    <mergeCell ref="G80:H80"/>
    <mergeCell ref="E178:F178"/>
    <mergeCell ref="M235:N235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B155:D155"/>
    <mergeCell ref="I137:J137"/>
    <mergeCell ref="K162:L162"/>
    <mergeCell ref="K137:L137"/>
    <mergeCell ref="G173:H173"/>
    <mergeCell ref="M162:N162"/>
    <mergeCell ref="I139:J139"/>
    <mergeCell ref="K201:L201"/>
    <mergeCell ref="B123:D126"/>
    <mergeCell ref="K139:L139"/>
    <mergeCell ref="E33:F33"/>
    <mergeCell ref="E204:F204"/>
    <mergeCell ref="E26:Q26"/>
    <mergeCell ref="Q112:Q115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I195:J195"/>
    <mergeCell ref="E35:F35"/>
    <mergeCell ref="O157:P157"/>
    <mergeCell ref="E206:F206"/>
    <mergeCell ref="E231:F231"/>
    <mergeCell ref="K228:L228"/>
    <mergeCell ref="E262:F262"/>
    <mergeCell ref="E264:F264"/>
    <mergeCell ref="G262:H262"/>
    <mergeCell ref="M172:N172"/>
    <mergeCell ref="O172:P172"/>
    <mergeCell ref="B12:D15"/>
    <mergeCell ref="E74:F74"/>
    <mergeCell ref="G74:H74"/>
    <mergeCell ref="G239:H239"/>
    <mergeCell ref="E151:Q151"/>
    <mergeCell ref="I68:J68"/>
    <mergeCell ref="E30:F30"/>
    <mergeCell ref="I190:J190"/>
    <mergeCell ref="K190:L190"/>
    <mergeCell ref="G30:H30"/>
    <mergeCell ref="E17:Q17"/>
    <mergeCell ref="I55:J55"/>
    <mergeCell ref="E188:Q188"/>
    <mergeCell ref="B136:D139"/>
    <mergeCell ref="I67:J67"/>
    <mergeCell ref="B228:D231"/>
    <mergeCell ref="I132:J132"/>
    <mergeCell ref="K132:L132"/>
    <mergeCell ref="K125:L125"/>
    <mergeCell ref="M125:N125"/>
    <mergeCell ref="M185:N185"/>
    <mergeCell ref="K112:L112"/>
    <mergeCell ref="G150:H150"/>
    <mergeCell ref="M112:N112"/>
    <mergeCell ref="O185:P185"/>
    <mergeCell ref="E242:F242"/>
    <mergeCell ref="E217:F217"/>
    <mergeCell ref="K62:L62"/>
    <mergeCell ref="G242:H242"/>
    <mergeCell ref="K193:L193"/>
    <mergeCell ref="E21:F21"/>
    <mergeCell ref="E192:F192"/>
    <mergeCell ref="E263:F263"/>
    <mergeCell ref="G21:H21"/>
    <mergeCell ref="M114:N114"/>
    <mergeCell ref="Q136:Q139"/>
    <mergeCell ref="O170:P170"/>
    <mergeCell ref="B170:D170"/>
    <mergeCell ref="E23:F23"/>
    <mergeCell ref="E194:F194"/>
    <mergeCell ref="G23:H23"/>
    <mergeCell ref="G194:H194"/>
    <mergeCell ref="E181:F181"/>
    <mergeCell ref="G181:H181"/>
    <mergeCell ref="B234:D234"/>
    <mergeCell ref="M201:N201"/>
    <mergeCell ref="B28:D28"/>
    <mergeCell ref="E208:Q208"/>
    <mergeCell ref="G160:H160"/>
    <mergeCell ref="E87:F87"/>
    <mergeCell ref="G147:H147"/>
    <mergeCell ref="I76:J76"/>
    <mergeCell ref="K138:L138"/>
    <mergeCell ref="I147:J147"/>
    <mergeCell ref="K76:L76"/>
    <mergeCell ref="M138:N138"/>
    <mergeCell ref="G174:H174"/>
    <mergeCell ref="O171:P171"/>
    <mergeCell ref="E96:Q96"/>
    <mergeCell ref="I203:J203"/>
    <mergeCell ref="K203:L203"/>
    <mergeCell ref="I122:J122"/>
    <mergeCell ref="M203:N203"/>
    <mergeCell ref="E210:Q210"/>
    <mergeCell ref="I239:J239"/>
    <mergeCell ref="K178:L178"/>
    <mergeCell ref="G18:H18"/>
    <mergeCell ref="G189:H189"/>
    <mergeCell ref="I214:J214"/>
    <mergeCell ref="I18:J18"/>
    <mergeCell ref="E34:F34"/>
    <mergeCell ref="I238:J238"/>
    <mergeCell ref="M25:N25"/>
    <mergeCell ref="G34:H34"/>
    <mergeCell ref="K67:L67"/>
    <mergeCell ref="M196:N196"/>
    <mergeCell ref="O196:P196"/>
    <mergeCell ref="M242:N242"/>
    <mergeCell ref="E36:F36"/>
    <mergeCell ref="E140:Q140"/>
    <mergeCell ref="E163:F163"/>
    <mergeCell ref="E101:F101"/>
    <mergeCell ref="G163:H163"/>
    <mergeCell ref="I236:J236"/>
    <mergeCell ref="B54:D54"/>
    <mergeCell ref="E113:F113"/>
    <mergeCell ref="B182:D185"/>
    <mergeCell ref="M100:N100"/>
    <mergeCell ref="G113:H113"/>
    <mergeCell ref="E100:F100"/>
    <mergeCell ref="G100:H100"/>
    <mergeCell ref="E136:F136"/>
    <mergeCell ref="E115:F115"/>
    <mergeCell ref="G44:H44"/>
    <mergeCell ref="I69:J69"/>
    <mergeCell ref="M102:N102"/>
    <mergeCell ref="K69:L69"/>
    <mergeCell ref="E102:F102"/>
    <mergeCell ref="G102:H102"/>
    <mergeCell ref="E2:Q2"/>
    <mergeCell ref="G77:H77"/>
    <mergeCell ref="I77:J77"/>
    <mergeCell ref="B107:D107"/>
    <mergeCell ref="I108:J108"/>
    <mergeCell ref="E116:Q116"/>
    <mergeCell ref="I133:J133"/>
    <mergeCell ref="K133:L133"/>
    <mergeCell ref="O160:P160"/>
    <mergeCell ref="M193:N193"/>
    <mergeCell ref="I160:J160"/>
    <mergeCell ref="E256:Q256"/>
    <mergeCell ref="M190:N190"/>
    <mergeCell ref="I135:J135"/>
    <mergeCell ref="K135:L135"/>
    <mergeCell ref="E200:F200"/>
    <mergeCell ref="M257:N257"/>
    <mergeCell ref="K51:L51"/>
    <mergeCell ref="I227:J227"/>
    <mergeCell ref="K122:L122"/>
    <mergeCell ref="M178:N178"/>
    <mergeCell ref="O184:P184"/>
    <mergeCell ref="G258:H258"/>
    <mergeCell ref="I258:J258"/>
    <mergeCell ref="M21:N21"/>
    <mergeCell ref="M192:N192"/>
    <mergeCell ref="G24:H24"/>
    <mergeCell ref="G195:H195"/>
    <mergeCell ref="O192:P192"/>
    <mergeCell ref="I24:J24"/>
    <mergeCell ref="I224:J224"/>
    <mergeCell ref="E234:Q234"/>
    <mergeCell ref="E260:F260"/>
    <mergeCell ref="G260:H260"/>
    <mergeCell ref="B43:D46"/>
    <mergeCell ref="O173:P173"/>
    <mergeCell ref="I211:J211"/>
    <mergeCell ref="K211:L211"/>
    <mergeCell ref="B100:D100"/>
    <mergeCell ref="G88:H88"/>
    <mergeCell ref="I88:J88"/>
    <mergeCell ref="E124:F124"/>
    <mergeCell ref="I148:J148"/>
    <mergeCell ref="I253:J253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E184:F184"/>
    <mergeCell ref="K146:L146"/>
    <mergeCell ref="K212:L212"/>
    <mergeCell ref="K206:L206"/>
    <mergeCell ref="M146:N146"/>
    <mergeCell ref="M206:N206"/>
    <mergeCell ref="M181:N181"/>
    <mergeCell ref="K214:L214"/>
    <mergeCell ref="G115:H115"/>
    <mergeCell ref="G42:H42"/>
    <mergeCell ref="E52:F52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E215:F215"/>
    <mergeCell ref="Q215:Q218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B192:D192"/>
    <mergeCell ref="I230:J230"/>
    <mergeCell ref="K224:L224"/>
    <mergeCell ref="O167:P167"/>
    <mergeCell ref="I143:J143"/>
    <mergeCell ref="G167:H167"/>
    <mergeCell ref="I161:J161"/>
    <mergeCell ref="K161:L161"/>
    <mergeCell ref="B50:D50"/>
    <mergeCell ref="M217:N217"/>
    <mergeCell ref="O217:P217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00:N200"/>
    <mergeCell ref="M23:N23"/>
    <mergeCell ref="G32:H32"/>
    <mergeCell ref="G63:H63"/>
    <mergeCell ref="K65:L65"/>
    <mergeCell ref="M194:N194"/>
    <mergeCell ref="I63:J63"/>
    <mergeCell ref="O194:P194"/>
    <mergeCell ref="O181:P181"/>
    <mergeCell ref="O258:P258"/>
    <mergeCell ref="I90:J90"/>
    <mergeCell ref="I261:J261"/>
    <mergeCell ref="B171:D174"/>
    <mergeCell ref="G52:H52"/>
    <mergeCell ref="E98:F98"/>
    <mergeCell ref="K108:L108"/>
    <mergeCell ref="O195:P195"/>
    <mergeCell ref="G98:H98"/>
    <mergeCell ref="K231:L231"/>
    <mergeCell ref="M260:N260"/>
    <mergeCell ref="O260:P260"/>
    <mergeCell ref="I91:J91"/>
    <mergeCell ref="G156:H156"/>
    <mergeCell ref="I85:J85"/>
    <mergeCell ref="K91:L91"/>
    <mergeCell ref="I156:J156"/>
    <mergeCell ref="K85:L85"/>
    <mergeCell ref="B118:D118"/>
    <mergeCell ref="B221:Q221"/>
    <mergeCell ref="G264:H264"/>
    <mergeCell ref="I22:J22"/>
    <mergeCell ref="K84:L84"/>
    <mergeCell ref="I264:J264"/>
    <mergeCell ref="K22:L22"/>
    <mergeCell ref="M84:N84"/>
    <mergeCell ref="K264:L264"/>
    <mergeCell ref="M22:N22"/>
    <mergeCell ref="K149:L149"/>
    <mergeCell ref="M149:N149"/>
    <mergeCell ref="O205:P205"/>
    <mergeCell ref="G124:H124"/>
    <mergeCell ref="E45:F45"/>
    <mergeCell ref="M80:N80"/>
    <mergeCell ref="E216:F216"/>
    <mergeCell ref="G45:H45"/>
    <mergeCell ref="G216:H216"/>
    <mergeCell ref="I167:J167"/>
    <mergeCell ref="B7:D7"/>
    <mergeCell ref="G55:H55"/>
    <mergeCell ref="G182:H182"/>
    <mergeCell ref="I182:J182"/>
    <mergeCell ref="G109:H109"/>
    <mergeCell ref="O144:P144"/>
    <mergeCell ref="E218:F218"/>
    <mergeCell ref="I109:J109"/>
    <mergeCell ref="G218:H218"/>
    <mergeCell ref="B131:D131"/>
    <mergeCell ref="G119:H119"/>
    <mergeCell ref="I119:J119"/>
    <mergeCell ref="G46:H46"/>
    <mergeCell ref="B223:D223"/>
    <mergeCell ref="E232:Q232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4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Woods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James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IFERROR(_xlfn.IMAGE("https://play.pokemonshowdown.com/sprites/gen5/skiddo.png"),"")</f>
        <v/>
      </c>
      <c r="G8" s="43">
        <f>IFERROR(_xlfn.IMAGE("https://play.pokemonshowdown.com/sprites/gen5/nincada.png"),"")</f>
        <v/>
      </c>
      <c r="I8" s="43">
        <f>IFERROR(_xlfn.IMAGE("https://play.pokemonshowdown.com/sprites/gen5/hoothoot.png"),"")</f>
        <v/>
      </c>
      <c r="K8" s="43">
        <f>IFERROR(_xlfn.IMAGE("https://play.pokemonshowdown.com/sprites/gen5/kecleon.png"),"")</f>
        <v/>
      </c>
      <c r="Q8" s="44" t="inlineStr">
        <is>
          <t>Forced on sight (range 3)</t>
        </is>
      </c>
    </row>
    <row r="9">
      <c r="E9" s="45" t="inlineStr">
        <is>
          <t>Lv 17 Skiddo</t>
        </is>
      </c>
      <c r="F9" s="46" t="n"/>
      <c r="G9" s="45" t="inlineStr">
        <is>
          <t>Lv 17 Nincada</t>
        </is>
      </c>
      <c r="H9" s="46" t="n"/>
      <c r="I9" s="45" t="inlineStr">
        <is>
          <t>Lv 17 Hoothoot</t>
        </is>
      </c>
      <c r="J9" s="46" t="n"/>
      <c r="K9" s="45" t="inlineStr">
        <is>
          <t>Lv 17 Kecleon</t>
        </is>
      </c>
      <c r="L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Sap Sipper</t>
        </is>
      </c>
      <c r="G10" s="48" t="inlineStr">
        <is>
          <t>Adamant</t>
        </is>
      </c>
      <c r="H10" s="48" t="inlineStr">
        <is>
          <t>Compound Eyes</t>
        </is>
      </c>
      <c r="I10" s="48" t="inlineStr">
        <is>
          <t>Calm</t>
        </is>
      </c>
      <c r="J10" s="48" t="inlineStr">
        <is>
          <t>Insomnia</t>
        </is>
      </c>
      <c r="K10" s="48" t="inlineStr">
        <is>
          <t>Adamant</t>
        </is>
      </c>
      <c r="L10" s="48" t="inlineStr">
        <is>
          <t>Color Change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Soft Sand</t>
        </is>
      </c>
      <c r="H11" s="46" t="n"/>
      <c r="I11" s="49" t="inlineStr">
        <is>
          <t>Oran Berry</t>
        </is>
      </c>
      <c r="J11" s="46" t="n"/>
      <c r="K11" s="49" t="inlineStr">
        <is>
          <t>Sitrus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9" t="inlineStr">
        <is>
          <t>Seed Bomb</t>
        </is>
      </c>
      <c r="F12" s="46" t="n"/>
      <c r="G12" s="54" t="inlineStr">
        <is>
          <t>X-Scissor</t>
        </is>
      </c>
      <c r="H12" s="46" t="n"/>
      <c r="I12" s="60" t="inlineStr">
        <is>
          <t>Air Slash</t>
        </is>
      </c>
      <c r="J12" s="46" t="n"/>
      <c r="K12" s="67" t="inlineStr">
        <is>
          <t>Shadow Sneak</t>
        </is>
      </c>
      <c r="L12" s="46" t="n"/>
      <c r="Q12" s="47" t="inlineStr">
        <is>
          <t>Moves</t>
        </is>
      </c>
    </row>
    <row r="13">
      <c r="E13" s="59" t="inlineStr">
        <is>
          <t>Leech Seed</t>
        </is>
      </c>
      <c r="F13" s="46" t="n"/>
      <c r="G13" s="53" t="inlineStr">
        <is>
          <t>Dig</t>
        </is>
      </c>
      <c r="H13" s="46" t="n"/>
      <c r="I13" s="63" t="inlineStr">
        <is>
          <t>Psybeam</t>
        </is>
      </c>
      <c r="J13" s="46" t="n"/>
      <c r="K13" s="65" t="inlineStr">
        <is>
          <t>Rock Smash</t>
        </is>
      </c>
      <c r="L13" s="46" t="n"/>
    </row>
    <row r="14">
      <c r="E14" s="53" t="inlineStr">
        <is>
          <t>Bulldoze</t>
        </is>
      </c>
      <c r="F14" s="46" t="n"/>
      <c r="G14" s="60" t="inlineStr">
        <is>
          <t>Aerial Ace</t>
        </is>
      </c>
      <c r="H14" s="46" t="n"/>
      <c r="I14" s="63" t="inlineStr">
        <is>
          <t>Hypnosis</t>
        </is>
      </c>
      <c r="J14" s="46" t="n"/>
      <c r="K14" s="50" t="inlineStr">
        <is>
          <t>Feint Attack</t>
        </is>
      </c>
      <c r="L14" s="46" t="n"/>
    </row>
    <row r="15">
      <c r="E15" s="62" t="inlineStr">
        <is>
          <t>Rock Slide</t>
        </is>
      </c>
      <c r="F15" s="46" t="n"/>
      <c r="G15" s="66" t="inlineStr">
        <is>
          <t>Metal Claw</t>
        </is>
      </c>
      <c r="H15" s="46" t="n"/>
      <c r="I15" s="63" t="inlineStr">
        <is>
          <t>Reflect</t>
        </is>
      </c>
      <c r="J15" s="46" t="n"/>
      <c r="K15" s="64" t="inlineStr">
        <is>
          <t>Ice Punch</t>
        </is>
      </c>
      <c r="L15" s="46" t="n"/>
    </row>
    <row r="16">
      <c r="E16" s="57" t="inlineStr">
        <is>
          <t>Note: Wildlife Expert. Mandatory (sight line can't be avoided).</t>
        </is>
      </c>
    </row>
    <row r="18" ht="20" customHeight="1">
      <c r="B18" s="40" t="inlineStr">
        <is>
          <t>Team Aqua</t>
        </is>
      </c>
      <c r="C18" s="41" t="n"/>
      <c r="D18" s="41" t="n"/>
      <c r="E18" s="42" t="inlineStr">
        <is>
          <t>Team Aqua Grunt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IFERROR(_xlfn.IMAGE("https://play.pokemonshowdown.com/sprites/gen5/lotad.png"),"")</f>
        <v/>
      </c>
      <c r="G19" s="43">
        <f>IFERROR(_xlfn.IMAGE("https://play.pokemonshowdown.com/sprites/gen5/buizel.png"),"")</f>
        <v/>
      </c>
      <c r="I19" s="43">
        <f>IFERROR(_xlfn.IMAGE("https://play.pokemonshowdown.com/sprites/gen5/ducklett.png"),"")</f>
        <v/>
      </c>
      <c r="K19" s="43">
        <f>IFERROR(_xlfn.IMAGE("https://play.pokemonshowdown.com/sprites/gen5/whirlipede.png"),"")</f>
        <v/>
      </c>
      <c r="M19" s="43">
        <f>IFERROR(_xlfn.IMAGE("https://play.pokemonshowdown.com/sprites/gen5/clauncher.png"),"")</f>
        <v/>
      </c>
      <c r="Q19" s="44" t="inlineStr">
        <is>
          <t>Forced on sight (range 4)</t>
        </is>
      </c>
    </row>
    <row r="20">
      <c r="E20" s="45" t="inlineStr">
        <is>
          <t>Lv 17 Lotad</t>
        </is>
      </c>
      <c r="F20" s="46" t="n"/>
      <c r="G20" s="45" t="inlineStr">
        <is>
          <t>Lv 17 Buizel</t>
        </is>
      </c>
      <c r="H20" s="46" t="n"/>
      <c r="I20" s="45" t="inlineStr">
        <is>
          <t>Lv 17 Ducklett</t>
        </is>
      </c>
      <c r="J20" s="46" t="n"/>
      <c r="K20" s="45" t="inlineStr">
        <is>
          <t>Lv 17 Whirlipede</t>
        </is>
      </c>
      <c r="L20" s="46" t="n"/>
      <c r="M20" s="45" t="inlineStr">
        <is>
          <t>Lv 17 Clauncher</t>
        </is>
      </c>
      <c r="N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Rain Dish</t>
        </is>
      </c>
      <c r="G21" s="48" t="inlineStr">
        <is>
          <t>Adamant</t>
        </is>
      </c>
      <c r="H21" s="48" t="inlineStr">
        <is>
          <t>Swift Swim</t>
        </is>
      </c>
      <c r="I21" s="48" t="inlineStr">
        <is>
          <t>Modest</t>
        </is>
      </c>
      <c r="J21" s="48" t="inlineStr">
        <is>
          <t>Hydration</t>
        </is>
      </c>
      <c r="K21" s="48" t="inlineStr">
        <is>
          <t>Adamant</t>
        </is>
      </c>
      <c r="L21" s="48" t="inlineStr">
        <is>
          <t>Poison Point</t>
        </is>
      </c>
      <c r="M21" s="48" t="inlineStr">
        <is>
          <t>Modest</t>
        </is>
      </c>
      <c r="N21" s="48" t="inlineStr">
        <is>
          <t>Mega Launcher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Damp Rock</t>
        </is>
      </c>
      <c r="F22" s="46" t="n"/>
      <c r="G22" s="49" t="inlineStr">
        <is>
          <t>Mystic Water</t>
        </is>
      </c>
      <c r="H22" s="46" t="n"/>
      <c r="I22" s="49" t="inlineStr">
        <is>
          <t>Oran Berry</t>
        </is>
      </c>
      <c r="J22" s="46" t="n"/>
      <c r="K22" s="49" t="inlineStr">
        <is>
          <t>Poison Barb</t>
        </is>
      </c>
      <c r="L22" s="46" t="n"/>
      <c r="M22" s="49" t="inlineStr">
        <is>
          <t>Mystic Water</t>
        </is>
      </c>
      <c r="N22" s="46" t="n"/>
      <c r="Q22" s="47" t="inlineStr">
        <is>
          <t>Item</t>
        </is>
      </c>
    </row>
    <row r="23">
      <c r="B23" s="44" t="inlineStr">
        <is>
          <t>Smart Trainer</t>
        </is>
      </c>
      <c r="E23" s="61" t="inlineStr">
        <is>
          <t>Rain Dance</t>
        </is>
      </c>
      <c r="F23" s="46" t="n"/>
      <c r="G23" s="61" t="inlineStr">
        <is>
          <t>Aqua Jet</t>
        </is>
      </c>
      <c r="H23" s="46" t="n"/>
      <c r="I23" s="61" t="inlineStr">
        <is>
          <t>Scald</t>
        </is>
      </c>
      <c r="J23" s="46" t="n"/>
      <c r="K23" s="55" t="inlineStr">
        <is>
          <t>Poison Tail</t>
        </is>
      </c>
      <c r="L23" s="46" t="n"/>
      <c r="M23" s="61" t="inlineStr">
        <is>
          <t>Water Pulse</t>
        </is>
      </c>
      <c r="N23" s="46" t="n"/>
      <c r="Q23" s="47" t="inlineStr">
        <is>
          <t>Moves</t>
        </is>
      </c>
    </row>
    <row r="24">
      <c r="E24" s="59" t="inlineStr">
        <is>
          <t>Giga Drain</t>
        </is>
      </c>
      <c r="F24" s="46" t="n"/>
      <c r="G24" s="61" t="inlineStr">
        <is>
          <t>Waterfall</t>
        </is>
      </c>
      <c r="H24" s="46" t="n"/>
      <c r="I24" s="60" t="inlineStr">
        <is>
          <t>Air Slash</t>
        </is>
      </c>
      <c r="J24" s="46" t="n"/>
      <c r="K24" s="54" t="inlineStr">
        <is>
          <t>Bug Bite</t>
        </is>
      </c>
      <c r="L24" s="46" t="n"/>
      <c r="M24" s="65" t="inlineStr">
        <is>
          <t>Aura Sphere</t>
        </is>
      </c>
      <c r="N24" s="46" t="n"/>
    </row>
    <row r="25">
      <c r="E25" s="61" t="inlineStr">
        <is>
          <t>Scald</t>
        </is>
      </c>
      <c r="F25" s="46" t="n"/>
      <c r="G25" s="64" t="inlineStr">
        <is>
          <t>Ice Fang</t>
        </is>
      </c>
      <c r="H25" s="46" t="n"/>
      <c r="I25" s="64" t="inlineStr">
        <is>
          <t>Icy Wind</t>
        </is>
      </c>
      <c r="J25" s="46" t="n"/>
      <c r="K25" s="62" t="inlineStr">
        <is>
          <t>Rock Slide</t>
        </is>
      </c>
      <c r="L25" s="46" t="n"/>
      <c r="M25" s="64" t="inlineStr">
        <is>
          <t>Ice Beam</t>
        </is>
      </c>
      <c r="N25" s="46" t="n"/>
    </row>
    <row r="26">
      <c r="E26" s="59" t="inlineStr">
        <is>
          <t>Leech Seed</t>
        </is>
      </c>
      <c r="F26" s="46" t="n"/>
      <c r="G26" s="65" t="inlineStr">
        <is>
          <t>Rock Smash</t>
        </is>
      </c>
      <c r="H26" s="46" t="n"/>
      <c r="I26" s="60" t="inlineStr">
        <is>
          <t>Roost</t>
        </is>
      </c>
      <c r="J26" s="46" t="n"/>
      <c r="K26" s="51" t="inlineStr">
        <is>
          <t>Protect</t>
        </is>
      </c>
      <c r="L26" s="46" t="n"/>
      <c r="M26" s="61" t="inlineStr">
        <is>
          <t>Aqua Jet</t>
        </is>
      </c>
      <c r="N26" s="46" t="n"/>
    </row>
    <row r="27">
      <c r="E27" s="57" t="inlineStr">
        <is>
          <t>Note: Aqua Grunt #1 - the idealist. Mandatory.</t>
        </is>
      </c>
    </row>
    <row r="29" ht="20" customHeight="1">
      <c r="B29" s="40" t="inlineStr">
        <is>
          <t>Team Aqua</t>
        </is>
      </c>
      <c r="C29" s="41" t="n"/>
      <c r="D29" s="41" t="n"/>
      <c r="E29" s="42" t="inlineStr">
        <is>
          <t>Team Aqua Grunt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IFERROR(_xlfn.IMAGE("https://play.pokemonshowdown.com/sprites/gen5/trubbish.png"),"")</f>
        <v/>
      </c>
      <c r="G30" s="43">
        <f>IFERROR(_xlfn.IMAGE("https://play.pokemonshowdown.com/sprites/gen5/slowpoke.png"),"")</f>
        <v/>
      </c>
      <c r="I30" s="43">
        <f>IFERROR(_xlfn.IMAGE("https://play.pokemonshowdown.com/sprites/gen5/ferroseed.png"),"")</f>
        <v/>
      </c>
      <c r="K30" s="43">
        <f>IFERROR(_xlfn.IMAGE("https://play.pokemonshowdown.com/sprites/gen5/frillish.png"),"")</f>
        <v/>
      </c>
      <c r="Q30" s="44" t="inlineStr">
        <is>
          <t>Forced on sight (range 3)</t>
        </is>
      </c>
    </row>
    <row r="31">
      <c r="E31" s="45" t="inlineStr">
        <is>
          <t>Lv 18 Trubbish</t>
        </is>
      </c>
      <c r="F31" s="46" t="n"/>
      <c r="G31" s="45" t="inlineStr">
        <is>
          <t>Lv 18 Slowpoke</t>
        </is>
      </c>
      <c r="H31" s="46" t="n"/>
      <c r="I31" s="45" t="inlineStr">
        <is>
          <t>Lv 18 Ferroseed</t>
        </is>
      </c>
      <c r="J31" s="46" t="n"/>
      <c r="K31" s="45" t="inlineStr">
        <is>
          <t>Lv 18 Frillish</t>
        </is>
      </c>
      <c r="L31" s="46" t="n"/>
      <c r="Q31" s="47" t="inlineStr">
        <is>
          <t>Pokémon</t>
        </is>
      </c>
    </row>
    <row r="32">
      <c r="E32" s="48" t="inlineStr">
        <is>
          <t>Bold</t>
        </is>
      </c>
      <c r="F32" s="48" t="inlineStr">
        <is>
          <t>Aftermath</t>
        </is>
      </c>
      <c r="G32" s="48" t="inlineStr">
        <is>
          <t>Bold</t>
        </is>
      </c>
      <c r="H32" s="48" t="inlineStr">
        <is>
          <t>Regenerator</t>
        </is>
      </c>
      <c r="I32" s="48" t="inlineStr">
        <is>
          <t>Impish</t>
        </is>
      </c>
      <c r="J32" s="48" t="inlineStr">
        <is>
          <t>Iron Barbs</t>
        </is>
      </c>
      <c r="K32" s="48" t="inlineStr">
        <is>
          <t>Modest</t>
        </is>
      </c>
      <c r="L32" s="48" t="inlineStr">
        <is>
          <t>Water Absorb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Oran Berry</t>
        </is>
      </c>
      <c r="F33" s="46" t="n"/>
      <c r="G33" s="49" t="inlineStr">
        <is>
          <t>Eviolite</t>
        </is>
      </c>
      <c r="H33" s="46" t="n"/>
      <c r="I33" s="49" t="inlineStr">
        <is>
          <t>Oran Berry</t>
        </is>
      </c>
      <c r="J33" s="46" t="n"/>
      <c r="K33" s="49" t="inlineStr">
        <is>
          <t>Sitrus Berry</t>
        </is>
      </c>
      <c r="L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Toxic Spikes</t>
        </is>
      </c>
      <c r="F34" s="46" t="n"/>
      <c r="G34" s="61" t="inlineStr">
        <is>
          <t>Scald</t>
        </is>
      </c>
      <c r="H34" s="46" t="n"/>
      <c r="I34" s="59" t="inlineStr">
        <is>
          <t>Leech Seed</t>
        </is>
      </c>
      <c r="J34" s="46" t="n"/>
      <c r="K34" s="61" t="inlineStr">
        <is>
          <t>Scald</t>
        </is>
      </c>
      <c r="L34" s="46" t="n"/>
      <c r="Q34" s="47" t="inlineStr">
        <is>
          <t>Moves</t>
        </is>
      </c>
    </row>
    <row r="35">
      <c r="E35" s="55" t="inlineStr">
        <is>
          <t>Sludge Bomb</t>
        </is>
      </c>
      <c r="F35" s="46" t="n"/>
      <c r="G35" s="63" t="inlineStr">
        <is>
          <t>Psyshock</t>
        </is>
      </c>
      <c r="H35" s="46" t="n"/>
      <c r="I35" s="66" t="inlineStr">
        <is>
          <t>Gyro Ball</t>
        </is>
      </c>
      <c r="J35" s="46" t="n"/>
      <c r="K35" s="67" t="inlineStr">
        <is>
          <t>Hex</t>
        </is>
      </c>
      <c r="L35" s="46" t="n"/>
    </row>
    <row r="36">
      <c r="E36" s="55" t="inlineStr">
        <is>
          <t>Acid Spray</t>
        </is>
      </c>
      <c r="F36" s="46" t="n"/>
      <c r="G36" s="51" t="inlineStr">
        <is>
          <t>Slack Off</t>
        </is>
      </c>
      <c r="H36" s="46" t="n"/>
      <c r="I36" s="51" t="inlineStr">
        <is>
          <t>Protect</t>
        </is>
      </c>
      <c r="J36" s="46" t="n"/>
      <c r="K36" s="58" t="inlineStr">
        <is>
          <t>Will-O-Wisp</t>
        </is>
      </c>
      <c r="L36" s="46" t="n"/>
    </row>
    <row r="37">
      <c r="E37" s="51" t="inlineStr">
        <is>
          <t>Protect</t>
        </is>
      </c>
      <c r="F37" s="46" t="n"/>
      <c r="G37" s="51" t="inlineStr">
        <is>
          <t>Yawn</t>
        </is>
      </c>
      <c r="H37" s="46" t="n"/>
      <c r="I37" s="59" t="inlineStr">
        <is>
          <t>Bullet Seed</t>
        </is>
      </c>
      <c r="J37" s="46" t="n"/>
      <c r="K37" s="51" t="inlineStr">
        <is>
          <t>Recover</t>
        </is>
      </c>
      <c r="L37" s="46" t="n"/>
    </row>
    <row r="38">
      <c r="E38" s="57" t="inlineStr">
        <is>
          <t>Note: Aqua Grunt #2 - the pragmatist. Mandatory. Trubbish leads for Toxic Spikes.</t>
        </is>
      </c>
    </row>
    <row r="40" ht="20" customHeight="1">
      <c r="B40" s="40" t="inlineStr">
        <is>
          <t>Team Aqua</t>
        </is>
      </c>
      <c r="C40" s="41" t="n"/>
      <c r="D40" s="41" t="n"/>
      <c r="E40" s="42" t="inlineStr">
        <is>
          <t>Team Aqua Grunt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IFERROR(_xlfn.IMAGE("https://play.pokemonshowdown.com/sprites/gen5/qwilfish.png"),"")</f>
        <v/>
      </c>
      <c r="G41" s="43">
        <f>IFERROR(_xlfn.IMAGE("https://play.pokemonshowdown.com/sprites/gen5/scraggy.png"),"")</f>
        <v/>
      </c>
      <c r="I41" s="43">
        <f>IFERROR(_xlfn.IMAGE("https://play.pokemonshowdown.com/sprites/gen5/skrelp.png"),"")</f>
        <v/>
      </c>
      <c r="K41" s="43">
        <f>IFERROR(_xlfn.IMAGE("https://play.pokemonshowdown.com/sprites/gen5/magneton.png"),"")</f>
        <v/>
      </c>
      <c r="M41" s="43">
        <f>IFERROR(_xlfn.IMAGE("https://play.pokemonshowdown.com/sprites/gen5/murkrow.png"),"")</f>
        <v/>
      </c>
      <c r="Q41" s="44" t="inlineStr">
        <is>
          <t>Forced on sight (range 2)</t>
        </is>
      </c>
    </row>
    <row r="42">
      <c r="E42" s="45" t="inlineStr">
        <is>
          <t>Lv 18 Qwilfish</t>
        </is>
      </c>
      <c r="F42" s="46" t="n"/>
      <c r="G42" s="45" t="inlineStr">
        <is>
          <t>Lv 18 Scraggy</t>
        </is>
      </c>
      <c r="H42" s="46" t="n"/>
      <c r="I42" s="45" t="inlineStr">
        <is>
          <t>Lv 18 Skrelp</t>
        </is>
      </c>
      <c r="J42" s="46" t="n"/>
      <c r="K42" s="45" t="inlineStr">
        <is>
          <t>Lv 18 Magneton</t>
        </is>
      </c>
      <c r="L42" s="46" t="n"/>
      <c r="M42" s="45" t="inlineStr">
        <is>
          <t>Lv 18 Murkrow</t>
        </is>
      </c>
      <c r="N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Intimidate</t>
        </is>
      </c>
      <c r="G43" s="48" t="inlineStr">
        <is>
          <t>Adamant</t>
        </is>
      </c>
      <c r="H43" s="48" t="inlineStr">
        <is>
          <t>Moxie</t>
        </is>
      </c>
      <c r="I43" s="48" t="inlineStr">
        <is>
          <t>Modest</t>
        </is>
      </c>
      <c r="J43" s="48" t="inlineStr">
        <is>
          <t>Poison Point</t>
        </is>
      </c>
      <c r="K43" s="48" t="inlineStr">
        <is>
          <t>Modest</t>
        </is>
      </c>
      <c r="L43" s="48" t="inlineStr">
        <is>
          <t>Sturdy</t>
        </is>
      </c>
      <c r="M43" s="48" t="inlineStr">
        <is>
          <t>Adamant</t>
        </is>
      </c>
      <c r="N43" s="48" t="inlineStr">
        <is>
          <t>Super Luck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Black Sludge</t>
        </is>
      </c>
      <c r="F44" s="46" t="n"/>
      <c r="G44" s="49" t="inlineStr">
        <is>
          <t>Eviolite</t>
        </is>
      </c>
      <c r="H44" s="46" t="n"/>
      <c r="I44" s="49" t="inlineStr">
        <is>
          <t>Oran Berry</t>
        </is>
      </c>
      <c r="J44" s="46" t="n"/>
      <c r="K44" s="49" t="inlineStr">
        <is>
          <t>Magnet</t>
        </is>
      </c>
      <c r="L44" s="46" t="n"/>
      <c r="M44" s="49" t="inlineStr">
        <is>
          <t>Scope Lens</t>
        </is>
      </c>
      <c r="N44" s="46" t="n"/>
      <c r="Q44" s="47" t="inlineStr">
        <is>
          <t>Item</t>
        </is>
      </c>
    </row>
    <row r="45">
      <c r="B45" s="44" t="inlineStr">
        <is>
          <t>Smart Trainer</t>
        </is>
      </c>
      <c r="E45" s="61" t="inlineStr">
        <is>
          <t>Waterfall</t>
        </is>
      </c>
      <c r="F45" s="46" t="n"/>
      <c r="G45" s="65" t="inlineStr">
        <is>
          <t>Drain Punch</t>
        </is>
      </c>
      <c r="H45" s="46" t="n"/>
      <c r="I45" s="55" t="inlineStr">
        <is>
          <t>Sludge Bomb</t>
        </is>
      </c>
      <c r="J45" s="46" t="n"/>
      <c r="K45" s="52" t="inlineStr">
        <is>
          <t>Shock Wave</t>
        </is>
      </c>
      <c r="L45" s="46" t="n"/>
      <c r="M45" s="60" t="inlineStr">
        <is>
          <t>Wing Attack</t>
        </is>
      </c>
      <c r="N45" s="46" t="n"/>
      <c r="Q45" s="47" t="inlineStr">
        <is>
          <t>Moves</t>
        </is>
      </c>
    </row>
    <row r="46">
      <c r="E46" s="55" t="inlineStr">
        <is>
          <t>Poison Jab</t>
        </is>
      </c>
      <c r="F46" s="46" t="n"/>
      <c r="G46" s="50" t="inlineStr">
        <is>
          <t>Crunch</t>
        </is>
      </c>
      <c r="H46" s="46" t="n"/>
      <c r="I46" s="61" t="inlineStr">
        <is>
          <t>Scald</t>
        </is>
      </c>
      <c r="J46" s="46" t="n"/>
      <c r="K46" s="66" t="inlineStr">
        <is>
          <t>Mirror Shot</t>
        </is>
      </c>
      <c r="L46" s="46" t="n"/>
      <c r="M46" s="50" t="inlineStr">
        <is>
          <t>Night Slash</t>
        </is>
      </c>
      <c r="N46" s="46" t="n"/>
    </row>
    <row r="47">
      <c r="E47" s="61" t="inlineStr">
        <is>
          <t>Aqua Jet</t>
        </is>
      </c>
      <c r="F47" s="46" t="n"/>
      <c r="G47" s="51" t="inlineStr">
        <is>
          <t>Fake Out</t>
        </is>
      </c>
      <c r="H47" s="46" t="n"/>
      <c r="I47" s="64" t="inlineStr">
        <is>
          <t>Icy Wind</t>
        </is>
      </c>
      <c r="J47" s="46" t="n"/>
      <c r="K47" s="52" t="inlineStr">
        <is>
          <t>Thunder Wave</t>
        </is>
      </c>
      <c r="L47" s="46" t="n"/>
      <c r="M47" s="50" t="inlineStr">
        <is>
          <t>Sucker Punch</t>
        </is>
      </c>
      <c r="N47" s="46" t="n"/>
    </row>
    <row r="48">
      <c r="E48" s="52" t="inlineStr">
        <is>
          <t>Thunder Wave</t>
        </is>
      </c>
      <c r="F48" s="46" t="n"/>
      <c r="G48" s="62" t="inlineStr">
        <is>
          <t>Rock Slide</t>
        </is>
      </c>
      <c r="H48" s="46" t="n"/>
      <c r="I48" s="52" t="inlineStr">
        <is>
          <t>Thunderbolt</t>
        </is>
      </c>
      <c r="J48" s="46" t="n"/>
      <c r="K48" s="51" t="inlineStr">
        <is>
          <t>Sonic Boom</t>
        </is>
      </c>
      <c r="L48" s="46" t="n"/>
      <c r="M48" s="67" t="inlineStr">
        <is>
          <t>Confuse Ray</t>
        </is>
      </c>
      <c r="N48" s="46" t="n"/>
    </row>
    <row r="49">
      <c r="E49" s="57" t="inlineStr">
        <is>
          <t>Note: Aqua Grunt #3 - the hardliner. Mandatory.</t>
        </is>
      </c>
    </row>
    <row r="51" ht="24" customHeight="1">
      <c r="B51" s="38" t="inlineStr">
        <is>
          <t>Route 104</t>
        </is>
      </c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3" ht="20" customHeight="1">
      <c r="B53" s="40" t="inlineStr">
        <is>
          <t>Rich Boy</t>
        </is>
      </c>
      <c r="C53" s="41" t="n"/>
      <c r="D53" s="41" t="n"/>
      <c r="E53" s="42" t="inlineStr">
        <is>
          <t>Rich Boy Winston</t>
        </is>
      </c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</row>
    <row r="54" ht="69" customHeight="1">
      <c r="E54" s="43">
        <f>IFERROR(_xlfn.IMAGE("https://play.pokemonshowdown.com/sprites/gen5/persian.png"),"")</f>
        <v/>
      </c>
      <c r="G54" s="43">
        <f>IFERROR(_xlfn.IMAGE("https://play.pokemonshowdown.com/sprites/gen5/combusken.png"),"")</f>
        <v/>
      </c>
      <c r="I54" s="43">
        <f>IFERROR(_xlfn.IMAGE("https://play.pokemonshowdown.com/sprites/gen5/roselia.png"),"")</f>
        <v/>
      </c>
      <c r="K54" s="43">
        <f>IFERROR(_xlfn.IMAGE("https://play.pokemonshowdown.com/sprites/gen5/onix.png"),"")</f>
        <v/>
      </c>
      <c r="Q54" s="44" t="inlineStr">
        <is>
          <t>Forced on sight (range 1)
Items: Full Restore</t>
        </is>
      </c>
    </row>
    <row r="55">
      <c r="E55" s="45" t="inlineStr">
        <is>
          <t>Lv 18 Persian</t>
        </is>
      </c>
      <c r="F55" s="46" t="n"/>
      <c r="G55" s="45" t="inlineStr">
        <is>
          <t>Lv 18 Combusken</t>
        </is>
      </c>
      <c r="H55" s="46" t="n"/>
      <c r="I55" s="45" t="inlineStr">
        <is>
          <t>Lv 18 Roselia</t>
        </is>
      </c>
      <c r="J55" s="46" t="n"/>
      <c r="K55" s="45" t="inlineStr">
        <is>
          <t>Lv 18 Onix</t>
        </is>
      </c>
      <c r="L55" s="46" t="n"/>
      <c r="Q55" s="47" t="inlineStr">
        <is>
          <t>Pokémon</t>
        </is>
      </c>
    </row>
    <row r="56">
      <c r="E56" s="48" t="inlineStr">
        <is>
          <t>Jolly</t>
        </is>
      </c>
      <c r="F56" s="48" t="inlineStr">
        <is>
          <t>Technician</t>
        </is>
      </c>
      <c r="G56" s="48" t="inlineStr">
        <is>
          <t>Adamant</t>
        </is>
      </c>
      <c r="H56" s="48" t="inlineStr">
        <is>
          <t>Speed Boost</t>
        </is>
      </c>
      <c r="I56" s="48" t="inlineStr">
        <is>
          <t>Modest</t>
        </is>
      </c>
      <c r="J56" s="48" t="inlineStr">
        <is>
          <t>Natural Cure</t>
        </is>
      </c>
      <c r="K56" s="48" t="inlineStr">
        <is>
          <t>Adamant</t>
        </is>
      </c>
      <c r="L56" s="48" t="inlineStr">
        <is>
          <t>Sturdy</t>
        </is>
      </c>
      <c r="Q56" s="47" t="inlineStr">
        <is>
          <t>Nature / Ability</t>
        </is>
      </c>
    </row>
    <row r="57">
      <c r="B57" s="47" t="inlineStr">
        <is>
          <t>AI Flags:</t>
        </is>
      </c>
      <c r="E57" s="49" t="inlineStr">
        <is>
          <t>Amulet Coin</t>
        </is>
      </c>
      <c r="F57" s="46" t="n"/>
      <c r="G57" s="49" t="inlineStr">
        <is>
          <t>Charcoal</t>
        </is>
      </c>
      <c r="H57" s="46" t="n"/>
      <c r="I57" s="49" t="inlineStr">
        <is>
          <t>Black Sludge</t>
        </is>
      </c>
      <c r="J57" s="46" t="n"/>
      <c r="K57" s="49" t="inlineStr">
        <is>
          <t>Hard Stone</t>
        </is>
      </c>
      <c r="L57" s="46" t="n"/>
      <c r="Q57" s="47" t="inlineStr">
        <is>
          <t>Item</t>
        </is>
      </c>
    </row>
    <row r="58">
      <c r="B58" s="44" t="inlineStr">
        <is>
          <t>Smart Trainer</t>
        </is>
      </c>
      <c r="E58" s="51" t="inlineStr">
        <is>
          <t>Pay Day</t>
        </is>
      </c>
      <c r="F58" s="46" t="n"/>
      <c r="G58" s="65" t="inlineStr">
        <is>
          <t>Bulk Up</t>
        </is>
      </c>
      <c r="H58" s="46" t="n"/>
      <c r="I58" s="59" t="inlineStr">
        <is>
          <t>Giga Drain</t>
        </is>
      </c>
      <c r="J58" s="46" t="n"/>
      <c r="K58" s="62" t="inlineStr">
        <is>
          <t>Rock Slide</t>
        </is>
      </c>
      <c r="L58" s="46" t="n"/>
      <c r="Q58" s="47" t="inlineStr">
        <is>
          <t>Moves</t>
        </is>
      </c>
    </row>
    <row r="59">
      <c r="E59" s="56" t="inlineStr">
        <is>
          <t>-</t>
        </is>
      </c>
      <c r="F59" s="46" t="n"/>
      <c r="G59" s="58" t="inlineStr">
        <is>
          <t>Flame Charge</t>
        </is>
      </c>
      <c r="H59" s="46" t="n"/>
      <c r="I59" s="55" t="inlineStr">
        <is>
          <t>Sludge Bomb</t>
        </is>
      </c>
      <c r="J59" s="46" t="n"/>
      <c r="K59" s="53" t="inlineStr">
        <is>
          <t>Bulldoze</t>
        </is>
      </c>
      <c r="L59" s="46" t="n"/>
    </row>
    <row r="60">
      <c r="E60" s="56" t="inlineStr">
        <is>
          <t>-</t>
        </is>
      </c>
      <c r="F60" s="46" t="n"/>
      <c r="G60" s="65" t="inlineStr">
        <is>
          <t>Double Kick</t>
        </is>
      </c>
      <c r="H60" s="46" t="n"/>
      <c r="I60" s="59" t="inlineStr">
        <is>
          <t>Leech Seed</t>
        </is>
      </c>
      <c r="J60" s="46" t="n"/>
      <c r="K60" s="68" t="inlineStr">
        <is>
          <t>Dragon Tail</t>
        </is>
      </c>
      <c r="L60" s="46" t="n"/>
    </row>
    <row r="61">
      <c r="E61" s="56" t="inlineStr">
        <is>
          <t>-</t>
        </is>
      </c>
      <c r="F61" s="46" t="n"/>
      <c r="G61" s="51" t="inlineStr">
        <is>
          <t>Quick Attack</t>
        </is>
      </c>
      <c r="H61" s="46" t="n"/>
      <c r="I61" s="59" t="inlineStr">
        <is>
          <t>Stun Spore</t>
        </is>
      </c>
      <c r="J61" s="46" t="n"/>
      <c r="K61" s="51" t="inlineStr">
        <is>
          <t>Explosion</t>
        </is>
      </c>
      <c r="L61" s="46" t="n"/>
    </row>
    <row r="62">
      <c r="E62" s="57" t="inlineStr">
        <is>
          <t>Note: Mandatory (by the woods exit). Persian intentionally knows only Pay Day.</t>
        </is>
      </c>
    </row>
    <row r="64" ht="20" customHeight="1">
      <c r="B64" s="40" t="inlineStr">
        <is>
          <t>Aroma Lady</t>
        </is>
      </c>
      <c r="C64" s="41" t="n"/>
      <c r="D64" s="41" t="n"/>
      <c r="E64" s="42" t="inlineStr">
        <is>
          <t>Aroma Lady Flora</t>
        </is>
      </c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</row>
    <row r="65" ht="69" customHeight="1">
      <c r="E65" s="43">
        <f>IFERROR(_xlfn.IMAGE("https://play.pokemonshowdown.com/sprites/gen5/cherubi.png"),"")</f>
        <v/>
      </c>
      <c r="G65" s="43">
        <f>IFERROR(_xlfn.IMAGE("https://play.pokemonshowdown.com/sprites/gen5/petilil.png"),"")</f>
        <v/>
      </c>
      <c r="I65" s="43">
        <f>IFERROR(_xlfn.IMAGE("https://play.pokemonshowdown.com/sprites/gen5/combee.png"),"")</f>
        <v/>
      </c>
      <c r="K65" s="43">
        <f>IFERROR(_xlfn.IMAGE("https://play.pokemonshowdown.com/sprites/gen5/spritzee.png"),"")</f>
        <v/>
      </c>
      <c r="M65" s="43">
        <f>IFERROR(_xlfn.IMAGE("https://play.pokemonshowdown.com/sprites/gen5/swirlix.png"),"")</f>
        <v/>
      </c>
      <c r="Q65" s="44" t="inlineStr">
        <is>
          <t>Forced on sight (range 3)</t>
        </is>
      </c>
    </row>
    <row r="66">
      <c r="E66" s="45" t="inlineStr">
        <is>
          <t>Lv 18 Cherubi</t>
        </is>
      </c>
      <c r="F66" s="46" t="n"/>
      <c r="G66" s="45" t="inlineStr">
        <is>
          <t>Lv 18 Petilil</t>
        </is>
      </c>
      <c r="H66" s="46" t="n"/>
      <c r="I66" s="45" t="inlineStr">
        <is>
          <t>Lv 18 Combee</t>
        </is>
      </c>
      <c r="J66" s="46" t="n"/>
      <c r="K66" s="45" t="inlineStr">
        <is>
          <t>Lv 18 Spritzee</t>
        </is>
      </c>
      <c r="L66" s="46" t="n"/>
      <c r="M66" s="45" t="inlineStr">
        <is>
          <t>Lv 18 Swirlix</t>
        </is>
      </c>
      <c r="N66" s="46" t="n"/>
      <c r="Q66" s="47" t="inlineStr">
        <is>
          <t>Pokémon</t>
        </is>
      </c>
    </row>
    <row r="67">
      <c r="E67" s="48" t="inlineStr">
        <is>
          <t>Modest</t>
        </is>
      </c>
      <c r="F67" s="48" t="inlineStr">
        <is>
          <t>Chlorophyll</t>
        </is>
      </c>
      <c r="G67" s="48" t="inlineStr">
        <is>
          <t>Modest</t>
        </is>
      </c>
      <c r="H67" s="48" t="inlineStr">
        <is>
          <t>Chlorophyll</t>
        </is>
      </c>
      <c r="I67" s="48" t="inlineStr">
        <is>
          <t>Naughty</t>
        </is>
      </c>
      <c r="J67" s="48" t="inlineStr">
        <is>
          <t>Hustle</t>
        </is>
      </c>
      <c r="K67" s="48" t="inlineStr">
        <is>
          <t>Modest</t>
        </is>
      </c>
      <c r="L67" s="48" t="inlineStr">
        <is>
          <t>Aroma Veil</t>
        </is>
      </c>
      <c r="M67" s="48" t="inlineStr">
        <is>
          <t>Modest</t>
        </is>
      </c>
      <c r="N67" s="48" t="inlineStr">
        <is>
          <t>Unburden</t>
        </is>
      </c>
      <c r="Q67" s="47" t="inlineStr">
        <is>
          <t>Nature / Ability</t>
        </is>
      </c>
    </row>
    <row r="68">
      <c r="B68" s="47" t="inlineStr">
        <is>
          <t>AI Flags:</t>
        </is>
      </c>
      <c r="E68" s="49" t="inlineStr">
        <is>
          <t>Heat Rock</t>
        </is>
      </c>
      <c r="F68" s="46" t="n"/>
      <c r="G68" s="49" t="inlineStr">
        <is>
          <t>Miracle Seed</t>
        </is>
      </c>
      <c r="H68" s="46" t="n"/>
      <c r="I68" s="49" t="inlineStr">
        <is>
          <t>Silver Powder</t>
        </is>
      </c>
      <c r="J68" s="46" t="n"/>
      <c r="K68" s="49" t="inlineStr">
        <is>
          <t>Oran Berry</t>
        </is>
      </c>
      <c r="L68" s="46" t="n"/>
      <c r="M68" s="49" t="inlineStr">
        <is>
          <t>Sitrus Berry</t>
        </is>
      </c>
      <c r="N68" s="46" t="n"/>
      <c r="Q68" s="47" t="inlineStr">
        <is>
          <t>Item</t>
        </is>
      </c>
    </row>
    <row r="69">
      <c r="B69" s="44" t="inlineStr">
        <is>
          <t>Smart Trainer</t>
        </is>
      </c>
      <c r="E69" s="58" t="inlineStr">
        <is>
          <t>Sunny Day</t>
        </is>
      </c>
      <c r="F69" s="46" t="n"/>
      <c r="G69" s="59" t="inlineStr">
        <is>
          <t>Giga Drain</t>
        </is>
      </c>
      <c r="H69" s="46" t="n"/>
      <c r="I69" s="54" t="inlineStr">
        <is>
          <t>Bug Bite</t>
        </is>
      </c>
      <c r="J69" s="46" t="n"/>
      <c r="K69" s="69" t="inlineStr">
        <is>
          <t>Draining Kiss</t>
        </is>
      </c>
      <c r="L69" s="46" t="n"/>
      <c r="M69" s="69" t="inlineStr">
        <is>
          <t>Draining Kiss</t>
        </is>
      </c>
      <c r="N69" s="46" t="n"/>
      <c r="Q69" s="47" t="inlineStr">
        <is>
          <t>Moves</t>
        </is>
      </c>
    </row>
    <row r="70">
      <c r="E70" s="59" t="inlineStr">
        <is>
          <t>Magical Leaf</t>
        </is>
      </c>
      <c r="F70" s="46" t="n"/>
      <c r="G70" s="59" t="inlineStr">
        <is>
          <t>Sleep Powder</t>
        </is>
      </c>
      <c r="H70" s="46" t="n"/>
      <c r="I70" s="60" t="inlineStr">
        <is>
          <t>Air Cutter</t>
        </is>
      </c>
      <c r="J70" s="46" t="n"/>
      <c r="K70" s="63" t="inlineStr">
        <is>
          <t>Psybeam</t>
        </is>
      </c>
      <c r="L70" s="46" t="n"/>
      <c r="M70" s="59" t="inlineStr">
        <is>
          <t>Energy Ball</t>
        </is>
      </c>
      <c r="N70" s="46" t="n"/>
    </row>
    <row r="71">
      <c r="E71" s="51" t="inlineStr">
        <is>
          <t>Weather Ball</t>
        </is>
      </c>
      <c r="F71" s="46" t="n"/>
      <c r="G71" s="51" t="inlineStr">
        <is>
          <t>Hidden Power</t>
        </is>
      </c>
      <c r="H71" s="46" t="n"/>
      <c r="I71" s="60" t="inlineStr">
        <is>
          <t>Tailwind</t>
        </is>
      </c>
      <c r="J71" s="46" t="n"/>
      <c r="K71" s="63" t="inlineStr">
        <is>
          <t>Calm Mind</t>
        </is>
      </c>
      <c r="L71" s="46" t="n"/>
      <c r="M71" s="58" t="inlineStr">
        <is>
          <t>Flamethrower</t>
        </is>
      </c>
      <c r="N71" s="46" t="n"/>
    </row>
    <row r="72">
      <c r="E72" s="51" t="inlineStr">
        <is>
          <t>Morning Sun</t>
        </is>
      </c>
      <c r="F72" s="46" t="n"/>
      <c r="G72" s="51" t="inlineStr">
        <is>
          <t>Growth</t>
        </is>
      </c>
      <c r="H72" s="46" t="n"/>
      <c r="I72" s="51" t="inlineStr">
        <is>
          <t>Endeavor</t>
        </is>
      </c>
      <c r="J72" s="46" t="n"/>
      <c r="K72" s="51" t="inlineStr">
        <is>
          <t>Sweet Kiss</t>
        </is>
      </c>
      <c r="L72" s="46" t="n"/>
      <c r="M72" s="59" t="inlineStr">
        <is>
          <t>Cotton Spore</t>
        </is>
      </c>
      <c r="N72" s="46" t="n"/>
    </row>
    <row r="73">
      <c r="E73" s="57" t="inlineStr">
        <is>
          <t>Note: Mandatory (by the woods exit). Cherubi leads; Petilil's Hidden Power is Fire (IVs).</t>
        </is>
      </c>
    </row>
    <row r="75" ht="20" customHeight="1">
      <c r="B75" s="40" t="inlineStr">
        <is>
          <t>Twins</t>
        </is>
      </c>
      <c r="C75" s="41" t="n"/>
      <c r="D75" s="41" t="n"/>
      <c r="E75" s="42" t="inlineStr">
        <is>
          <t>Twins Gina &amp; Mia</t>
        </is>
      </c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 ht="69" customHeight="1">
      <c r="E76" s="43">
        <f>IFERROR(_xlfn.IMAGE("https://play.pokemonshowdown.com/sprites/gen5/plusle.png"),"")</f>
        <v/>
      </c>
      <c r="G76" s="43">
        <f>IFERROR(_xlfn.IMAGE("https://play.pokemonshowdown.com/sprites/gen5/blitzle.png"),"")</f>
        <v/>
      </c>
      <c r="I76" s="43">
        <f>IFERROR(_xlfn.IMAGE("https://play.pokemonshowdown.com/sprites/gen5/minun.png"),"")</f>
        <v/>
      </c>
      <c r="Q76" s="44" t="inlineStr">
        <is>
          <t>DOUBLE BATTLE
Forced on sight (range 2)</t>
        </is>
      </c>
    </row>
    <row r="77">
      <c r="E77" s="45" t="inlineStr">
        <is>
          <t>Lv 18 Plusle</t>
        </is>
      </c>
      <c r="F77" s="46" t="n"/>
      <c r="G77" s="45" t="inlineStr">
        <is>
          <t>Lv 18 Blitzle</t>
        </is>
      </c>
      <c r="H77" s="46" t="n"/>
      <c r="I77" s="45" t="inlineStr">
        <is>
          <t>Lv 18 Minun</t>
        </is>
      </c>
      <c r="J77" s="46" t="n"/>
      <c r="Q77" s="47" t="inlineStr">
        <is>
          <t>Pokémon</t>
        </is>
      </c>
    </row>
    <row r="78">
      <c r="E78" s="48" t="inlineStr">
        <is>
          <t>Timid</t>
        </is>
      </c>
      <c r="F78" s="48" t="inlineStr">
        <is>
          <t>Plus</t>
        </is>
      </c>
      <c r="G78" s="48" t="inlineStr">
        <is>
          <t>Adamant</t>
        </is>
      </c>
      <c r="H78" s="48" t="inlineStr">
        <is>
          <t>Motor Drive</t>
        </is>
      </c>
      <c r="I78" s="48" t="inlineStr">
        <is>
          <t>Timid</t>
        </is>
      </c>
      <c r="J78" s="48" t="inlineStr">
        <is>
          <t>Minus</t>
        </is>
      </c>
      <c r="Q78" s="47" t="inlineStr">
        <is>
          <t>Nature / Ability</t>
        </is>
      </c>
    </row>
    <row r="79">
      <c r="B79" s="47" t="inlineStr">
        <is>
          <t>AI Flags:</t>
        </is>
      </c>
      <c r="E79" s="49" t="inlineStr">
        <is>
          <t>Electric Gem</t>
        </is>
      </c>
      <c r="F79" s="46" t="n"/>
      <c r="G79" s="49" t="inlineStr">
        <is>
          <t>Focus Sash</t>
        </is>
      </c>
      <c r="H79" s="46" t="n"/>
      <c r="I79" s="49" t="inlineStr">
        <is>
          <t>Magnet</t>
        </is>
      </c>
      <c r="J79" s="46" t="n"/>
      <c r="Q79" s="47" t="inlineStr">
        <is>
          <t>Item</t>
        </is>
      </c>
    </row>
    <row r="80">
      <c r="B80" s="44" t="inlineStr">
        <is>
          <t>Smart Trainer</t>
        </is>
      </c>
      <c r="E80" s="52" t="inlineStr">
        <is>
          <t>Discharge</t>
        </is>
      </c>
      <c r="F80" s="46" t="n"/>
      <c r="G80" s="52" t="inlineStr">
        <is>
          <t>Spark</t>
        </is>
      </c>
      <c r="H80" s="46" t="n"/>
      <c r="I80" s="52" t="inlineStr">
        <is>
          <t>Discharge</t>
        </is>
      </c>
      <c r="J80" s="46" t="n"/>
      <c r="Q80" s="47" t="inlineStr">
        <is>
          <t>Moves</t>
        </is>
      </c>
    </row>
    <row r="81">
      <c r="E81" s="51" t="inlineStr">
        <is>
          <t>Helping Hand</t>
        </is>
      </c>
      <c r="F81" s="46" t="n"/>
      <c r="G81" s="58" t="inlineStr">
        <is>
          <t>Flame Charge</t>
        </is>
      </c>
      <c r="H81" s="46" t="n"/>
      <c r="I81" s="51" t="inlineStr">
        <is>
          <t>Follow Me</t>
        </is>
      </c>
      <c r="J81" s="46" t="n"/>
    </row>
    <row r="82">
      <c r="E82" s="59" t="inlineStr">
        <is>
          <t>Grass Knot</t>
        </is>
      </c>
      <c r="F82" s="46" t="n"/>
      <c r="G82" s="53" t="inlineStr">
        <is>
          <t>Stomp</t>
        </is>
      </c>
      <c r="H82" s="46" t="n"/>
      <c r="I82" s="52" t="inlineStr">
        <is>
          <t>Thunder Wave</t>
        </is>
      </c>
      <c r="J82" s="46" t="n"/>
    </row>
    <row r="83">
      <c r="E83" s="56" t="inlineStr">
        <is>
          <t>-</t>
        </is>
      </c>
      <c r="F83" s="46" t="n"/>
      <c r="G83" s="56" t="inlineStr">
        <is>
          <t>-</t>
        </is>
      </c>
      <c r="H83" s="46" t="n"/>
      <c r="I83" s="63" t="inlineStr">
        <is>
          <t>Light Screen</t>
        </is>
      </c>
      <c r="J83" s="46" t="n"/>
    </row>
    <row r="84">
      <c r="E84" s="57" t="inlineStr">
        <is>
          <t>Note: Double battle, mandatory. Plusle + Blitzle lead (Discharge into Motor Drive).</t>
        </is>
      </c>
    </row>
    <row r="86" ht="20" customHeight="1">
      <c r="B86" s="40" t="inlineStr">
        <is>
          <t>Lass</t>
        </is>
      </c>
      <c r="C86" s="41" t="n"/>
      <c r="D86" s="41" t="n"/>
      <c r="E86" s="42" t="inlineStr">
        <is>
          <t>Lass Haley</t>
        </is>
      </c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 ht="69" customHeight="1">
      <c r="E87" s="43">
        <f>IFERROR(_xlfn.IMAGE("https://play.pokemonshowdown.com/sprites/gen5/flaaffy.png"),"")</f>
        <v/>
      </c>
      <c r="G87" s="43">
        <f>IFERROR(_xlfn.IMAGE("https://play.pokemonshowdown.com/sprites/gen5/haunter.png"),"")</f>
        <v/>
      </c>
      <c r="I87" s="43">
        <f>IFERROR(_xlfn.IMAGE("https://play.pokemonshowdown.com/sprites/gen5/kirlia.png"),"")</f>
        <v/>
      </c>
      <c r="K87" s="43">
        <f>IFERROR(_xlfn.IMAGE("https://play.pokemonshowdown.com/sprites/gen5/piloswine.png"),"")</f>
        <v/>
      </c>
      <c r="M87" s="43">
        <f>IFERROR(_xlfn.IMAGE("https://play.pokemonshowdown.com/sprites/gen5/munchlax.png"),"")</f>
        <v/>
      </c>
      <c r="Q87" s="44" t="inlineStr">
        <is>
          <t>Forced on sight (range 5)</t>
        </is>
      </c>
    </row>
    <row r="88">
      <c r="E88" s="45" t="inlineStr">
        <is>
          <t>Lv 19 Flaaffy</t>
        </is>
      </c>
      <c r="F88" s="46" t="n"/>
      <c r="G88" s="45" t="inlineStr">
        <is>
          <t>Lv 19 Haunter</t>
        </is>
      </c>
      <c r="H88" s="46" t="n"/>
      <c r="I88" s="45" t="inlineStr">
        <is>
          <t>Lv 19 Kirlia</t>
        </is>
      </c>
      <c r="J88" s="46" t="n"/>
      <c r="K88" s="45" t="inlineStr">
        <is>
          <t>Lv 19 Piloswine</t>
        </is>
      </c>
      <c r="L88" s="46" t="n"/>
      <c r="M88" s="45" t="inlineStr">
        <is>
          <t>Lv 19 Munchlax</t>
        </is>
      </c>
      <c r="N88" s="46" t="n"/>
      <c r="Q88" s="47" t="inlineStr">
        <is>
          <t>Pokémon</t>
        </is>
      </c>
    </row>
    <row r="89">
      <c r="E89" s="48" t="inlineStr">
        <is>
          <t>Modest</t>
        </is>
      </c>
      <c r="F89" s="48" t="inlineStr">
        <is>
          <t>Static</t>
        </is>
      </c>
      <c r="G89" s="48" t="inlineStr">
        <is>
          <t>Timid</t>
        </is>
      </c>
      <c r="H89" s="48" t="inlineStr">
        <is>
          <t>Levitate</t>
        </is>
      </c>
      <c r="I89" s="48" t="inlineStr">
        <is>
          <t>Modest</t>
        </is>
      </c>
      <c r="J89" s="48" t="inlineStr">
        <is>
          <t>Trace</t>
        </is>
      </c>
      <c r="K89" s="48" t="inlineStr">
        <is>
          <t>Adamant</t>
        </is>
      </c>
      <c r="L89" s="48" t="inlineStr">
        <is>
          <t>Thick Fat</t>
        </is>
      </c>
      <c r="M89" s="48" t="inlineStr">
        <is>
          <t>Adamant</t>
        </is>
      </c>
      <c r="N89" s="48" t="inlineStr">
        <is>
          <t>Gluttony</t>
        </is>
      </c>
      <c r="Q89" s="47" t="inlineStr">
        <is>
          <t>Nature / Ability</t>
        </is>
      </c>
    </row>
    <row r="90">
      <c r="B90" s="47" t="inlineStr">
        <is>
          <t>AI Flags:</t>
        </is>
      </c>
      <c r="E90" s="49" t="inlineStr">
        <is>
          <t>Magnet</t>
        </is>
      </c>
      <c r="F90" s="46" t="n"/>
      <c r="G90" s="49" t="inlineStr">
        <is>
          <t>Spell Tag</t>
        </is>
      </c>
      <c r="H90" s="46" t="n"/>
      <c r="I90" s="49" t="inlineStr">
        <is>
          <t>Twisted Spoon</t>
        </is>
      </c>
      <c r="J90" s="46" t="n"/>
      <c r="K90" s="49" t="inlineStr">
        <is>
          <t>Soft Sand</t>
        </is>
      </c>
      <c r="L90" s="46" t="n"/>
      <c r="M90" s="49" t="inlineStr">
        <is>
          <t>Salac Berry</t>
        </is>
      </c>
      <c r="N90" s="46" t="n"/>
      <c r="Q90" s="47" t="inlineStr">
        <is>
          <t>Item</t>
        </is>
      </c>
    </row>
    <row r="91">
      <c r="B91" s="44" t="inlineStr">
        <is>
          <t>Smart Trainer</t>
        </is>
      </c>
      <c r="E91" s="52" t="inlineStr">
        <is>
          <t>Shock Wave</t>
        </is>
      </c>
      <c r="F91" s="46" t="n"/>
      <c r="G91" s="67" t="inlineStr">
        <is>
          <t>Shadow Ball</t>
        </is>
      </c>
      <c r="H91" s="46" t="n"/>
      <c r="I91" s="63" t="inlineStr">
        <is>
          <t>Psybeam</t>
        </is>
      </c>
      <c r="J91" s="46" t="n"/>
      <c r="K91" s="64" t="inlineStr">
        <is>
          <t>Ice Shard</t>
        </is>
      </c>
      <c r="L91" s="46" t="n"/>
      <c r="M91" s="51" t="inlineStr">
        <is>
          <t>Belly Drum</t>
        </is>
      </c>
      <c r="N91" s="46" t="n"/>
      <c r="Q91" s="47" t="inlineStr">
        <is>
          <t>Moves</t>
        </is>
      </c>
    </row>
    <row r="92">
      <c r="E92" s="62" t="inlineStr">
        <is>
          <t>Power Gem</t>
        </is>
      </c>
      <c r="F92" s="46" t="n"/>
      <c r="G92" s="55" t="inlineStr">
        <is>
          <t>Sludge Bomb</t>
        </is>
      </c>
      <c r="H92" s="46" t="n"/>
      <c r="I92" s="69" t="inlineStr">
        <is>
          <t>Draining Kiss</t>
        </is>
      </c>
      <c r="J92" s="46" t="n"/>
      <c r="K92" s="53" t="inlineStr">
        <is>
          <t>Bulldoze</t>
        </is>
      </c>
      <c r="L92" s="46" t="n"/>
      <c r="M92" s="51" t="inlineStr">
        <is>
          <t>Body Slam</t>
        </is>
      </c>
      <c r="N92" s="46" t="n"/>
    </row>
    <row r="93">
      <c r="E93" s="52" t="inlineStr">
        <is>
          <t>Thunder Wave</t>
        </is>
      </c>
      <c r="F93" s="46" t="n"/>
      <c r="G93" s="67" t="inlineStr">
        <is>
          <t>Confuse Ray</t>
        </is>
      </c>
      <c r="H93" s="46" t="n"/>
      <c r="I93" s="59" t="inlineStr">
        <is>
          <t>Magical Leaf</t>
        </is>
      </c>
      <c r="J93" s="46" t="n"/>
      <c r="K93" s="62" t="inlineStr">
        <is>
          <t>Rock Slide</t>
        </is>
      </c>
      <c r="L93" s="46" t="n"/>
      <c r="M93" s="62" t="inlineStr">
        <is>
          <t>Rock Tomb</t>
        </is>
      </c>
      <c r="N93" s="46" t="n"/>
    </row>
    <row r="94">
      <c r="E94" s="59" t="inlineStr">
        <is>
          <t>Cotton Spore</t>
        </is>
      </c>
      <c r="F94" s="46" t="n"/>
      <c r="G94" s="58" t="inlineStr">
        <is>
          <t>Will-O-Wisp</t>
        </is>
      </c>
      <c r="H94" s="46" t="n"/>
      <c r="I94" s="50" t="inlineStr">
        <is>
          <t>Memento</t>
        </is>
      </c>
      <c r="J94" s="46" t="n"/>
      <c r="K94" s="51" t="inlineStr">
        <is>
          <t>Take Down</t>
        </is>
      </c>
      <c r="L94" s="46" t="n"/>
      <c r="M94" s="50" t="inlineStr">
        <is>
          <t>Bite</t>
        </is>
      </c>
      <c r="N94" s="46" t="n"/>
    </row>
    <row r="95">
      <c r="E95" s="57" t="inlineStr">
        <is>
          <t>Note: Strongest Route 104 North trainer, mandatory. Munchlax last (Belly Drum + Gluttony + Salac).</t>
        </is>
      </c>
    </row>
    <row r="97" ht="24" customHeight="1">
      <c r="B97" s="38" t="inlineStr">
        <is>
          <t>Route 116</t>
        </is>
      </c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9" ht="20" customHeight="1">
      <c r="B99" s="40" t="inlineStr">
        <is>
          <t>Hiker</t>
        </is>
      </c>
      <c r="C99" s="41" t="n"/>
      <c r="D99" s="41" t="n"/>
      <c r="E99" s="42" t="inlineStr">
        <is>
          <t>Hiker Clark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IFERROR(_xlfn.IMAGE("https://play.pokemonshowdown.com/sprites/gen5/hippopotas.png"),"")</f>
        <v/>
      </c>
      <c r="G100" s="43">
        <f>IFERROR(_xlfn.IMAGE("https://play.pokemonshowdown.com/sprites/gen5/maractus.png"),"")</f>
        <v/>
      </c>
      <c r="I100" s="43">
        <f>IFERROR(_xlfn.IMAGE("https://play.pokemonshowdown.com/sprites/gen5/darumaka.png"),"")</f>
        <v/>
      </c>
      <c r="Q100" s="44" t="inlineStr">
        <is>
          <t>Optional</t>
        </is>
      </c>
    </row>
    <row r="101">
      <c r="E101" s="45" t="inlineStr">
        <is>
          <t>Lv 20 Hippopotas</t>
        </is>
      </c>
      <c r="F101" s="46" t="n"/>
      <c r="G101" s="45" t="inlineStr">
        <is>
          <t>Lv 20 Maractus</t>
        </is>
      </c>
      <c r="H101" s="46" t="n"/>
      <c r="I101" s="45" t="inlineStr">
        <is>
          <t>Lv 20 Darumaka</t>
        </is>
      </c>
      <c r="J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Sand Stream</t>
        </is>
      </c>
      <c r="G102" s="48" t="inlineStr">
        <is>
          <t>Rash</t>
        </is>
      </c>
      <c r="H102" s="48" t="inlineStr">
        <is>
          <t>Storm Drain</t>
        </is>
      </c>
      <c r="I102" s="48" t="inlineStr">
        <is>
          <t>Adamant</t>
        </is>
      </c>
      <c r="J102" s="48" t="inlineStr">
        <is>
          <t>Hustle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Smooth Rock</t>
        </is>
      </c>
      <c r="F103" s="46" t="n"/>
      <c r="G103" s="49" t="inlineStr">
        <is>
          <t>Oran Berry</t>
        </is>
      </c>
      <c r="H103" s="46" t="n"/>
      <c r="I103" s="49" t="inlineStr">
        <is>
          <t>Sitrus Berry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3" t="inlineStr">
        <is>
          <t>Bulldoze</t>
        </is>
      </c>
      <c r="F104" s="46" t="n"/>
      <c r="G104" s="59" t="inlineStr">
        <is>
          <t>Mega Drain</t>
        </is>
      </c>
      <c r="H104" s="46" t="n"/>
      <c r="I104" s="51" t="inlineStr">
        <is>
          <t>Belly Drum</t>
        </is>
      </c>
      <c r="J104" s="46" t="n"/>
      <c r="Q104" s="47" t="inlineStr">
        <is>
          <t>Moves</t>
        </is>
      </c>
    </row>
    <row r="105">
      <c r="E105" s="62" t="inlineStr">
        <is>
          <t>Rock Slide</t>
        </is>
      </c>
      <c r="F105" s="46" t="n"/>
      <c r="G105" s="53" t="inlineStr">
        <is>
          <t>Mud Shot</t>
        </is>
      </c>
      <c r="H105" s="46" t="n"/>
      <c r="I105" s="58" t="inlineStr">
        <is>
          <t>Fire Punch</t>
        </is>
      </c>
      <c r="J105" s="46" t="n"/>
    </row>
    <row r="106">
      <c r="E106" s="51" t="inlineStr">
        <is>
          <t>Yawn</t>
        </is>
      </c>
      <c r="F106" s="46" t="n"/>
      <c r="G106" s="59" t="inlineStr">
        <is>
          <t>Leech Seed</t>
        </is>
      </c>
      <c r="H106" s="46" t="n"/>
      <c r="I106" s="62" t="inlineStr">
        <is>
          <t>Rock Slide</t>
        </is>
      </c>
      <c r="J106" s="46" t="n"/>
    </row>
    <row r="107">
      <c r="E107" s="51" t="inlineStr">
        <is>
          <t>Protect</t>
        </is>
      </c>
      <c r="F107" s="46" t="n"/>
      <c r="G107" s="54" t="inlineStr">
        <is>
          <t>Pin Missile</t>
        </is>
      </c>
      <c r="H107" s="46" t="n"/>
      <c r="I107" s="51" t="inlineStr">
        <is>
          <t>Protect</t>
        </is>
      </c>
      <c r="J107" s="46" t="n"/>
    </row>
    <row r="108">
      <c r="E108" s="57" t="inlineStr">
        <is>
          <t>Note: Route 116 double #1 (Sand) with Camper Ethan - trigger line x=9. Mandatory.</t>
        </is>
      </c>
    </row>
    <row r="110" ht="20" customHeight="1">
      <c r="B110" s="40" t="inlineStr">
        <is>
          <t>Camper</t>
        </is>
      </c>
      <c r="C110" s="41" t="n"/>
      <c r="D110" s="41" t="n"/>
      <c r="E110" s="42" t="inlineStr">
        <is>
          <t>Camper Ethan</t>
        </is>
      </c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 ht="69" customHeight="1">
      <c r="E111" s="43">
        <f>IFERROR(_xlfn.IMAGE("https://play.pokemonshowdown.com/sprites/gen5/drilbur.png"),"")</f>
        <v/>
      </c>
      <c r="G111" s="43">
        <f>IFERROR(_xlfn.IMAGE("https://play.pokemonshowdown.com/sprites/gen5/sigilyph.png"),"")</f>
        <v/>
      </c>
    </row>
    <row r="112">
      <c r="E112" s="45" t="inlineStr">
        <is>
          <t>Lv 20 Drilbur</t>
        </is>
      </c>
      <c r="F112" s="46" t="n"/>
      <c r="G112" s="45" t="inlineStr">
        <is>
          <t>Lv 20 Sigilyph</t>
        </is>
      </c>
      <c r="H112" s="46" t="n"/>
      <c r="Q112" s="47" t="inlineStr">
        <is>
          <t>Pokémon</t>
        </is>
      </c>
    </row>
    <row r="113">
      <c r="E113" s="48" t="inlineStr">
        <is>
          <t>Adamant</t>
        </is>
      </c>
      <c r="F113" s="48" t="inlineStr">
        <is>
          <t>Sand Rush</t>
        </is>
      </c>
      <c r="G113" s="48" t="inlineStr">
        <is>
          <t>Timid</t>
        </is>
      </c>
      <c r="H113" s="48" t="inlineStr">
        <is>
          <t>Magic Guard</t>
        </is>
      </c>
      <c r="Q113" s="47" t="inlineStr">
        <is>
          <t>Nature / Ability</t>
        </is>
      </c>
    </row>
    <row r="114">
      <c r="B114" s="47" t="inlineStr">
        <is>
          <t>AI Flags:</t>
        </is>
      </c>
      <c r="E114" s="49" t="inlineStr">
        <is>
          <t>Soft Sand</t>
        </is>
      </c>
      <c r="F114" s="46" t="n"/>
      <c r="G114" s="49" t="inlineStr">
        <is>
          <t>Oran Berry</t>
        </is>
      </c>
      <c r="H114" s="46" t="n"/>
      <c r="Q114" s="47" t="inlineStr">
        <is>
          <t>Item</t>
        </is>
      </c>
    </row>
    <row r="115">
      <c r="B115" s="44" t="inlineStr">
        <is>
          <t>Smart Trainer</t>
        </is>
      </c>
      <c r="E115" s="53" t="inlineStr">
        <is>
          <t>Dig</t>
        </is>
      </c>
      <c r="F115" s="46" t="n"/>
      <c r="G115" s="63" t="inlineStr">
        <is>
          <t>Psybeam</t>
        </is>
      </c>
      <c r="H115" s="46" t="n"/>
      <c r="Q115" s="47" t="inlineStr">
        <is>
          <t>Moves</t>
        </is>
      </c>
    </row>
    <row r="116">
      <c r="E116" s="62" t="inlineStr">
        <is>
          <t>Rock Slide</t>
        </is>
      </c>
      <c r="F116" s="46" t="n"/>
      <c r="G116" s="60" t="inlineStr">
        <is>
          <t>Air Cutter</t>
        </is>
      </c>
      <c r="H116" s="46" t="n"/>
    </row>
    <row r="117">
      <c r="E117" s="54" t="inlineStr">
        <is>
          <t>X-Scissor</t>
        </is>
      </c>
      <c r="F117" s="46" t="n"/>
      <c r="G117" s="60" t="inlineStr">
        <is>
          <t>Tailwind</t>
        </is>
      </c>
      <c r="H117" s="46" t="n"/>
    </row>
    <row r="118">
      <c r="E118" s="50" t="inlineStr">
        <is>
          <t>Hone Claws</t>
        </is>
      </c>
      <c r="F118" s="46" t="n"/>
      <c r="G118" s="63" t="inlineStr">
        <is>
          <t>Light Screen</t>
        </is>
      </c>
      <c r="H118" s="46" t="n"/>
    </row>
    <row r="119">
      <c r="E119" s="57" t="inlineStr">
        <is>
          <t>Note: Route 116 double #1 (Sand) with Hiker Clark.</t>
        </is>
      </c>
    </row>
    <row r="121" ht="20" customHeight="1">
      <c r="B121" s="40" t="inlineStr">
        <is>
          <t>Picnicker</t>
        </is>
      </c>
      <c r="C121" s="41" t="n"/>
      <c r="D121" s="41" t="n"/>
      <c r="E121" s="42" t="inlineStr">
        <is>
          <t>Picnicker Diana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IFERROR(_xlfn.IMAGE("https://play.pokemonshowdown.com/sprites/gen5/snover.png"),"")</f>
        <v/>
      </c>
      <c r="G122" s="43">
        <f>IFERROR(_xlfn.IMAGE("https://play.pokemonshowdown.com/sprites/gen5/vanillite.png"),"")</f>
        <v/>
      </c>
      <c r="I122" s="43">
        <f>IFERROR(_xlfn.IMAGE("https://play.pokemonshowdown.com/sprites/gen5/spheal.png"),"")</f>
        <v/>
      </c>
    </row>
    <row r="123">
      <c r="E123" s="45" t="inlineStr">
        <is>
          <t>Lv 20 Snover</t>
        </is>
      </c>
      <c r="F123" s="46" t="n"/>
      <c r="G123" s="45" t="inlineStr">
        <is>
          <t>Lv 20 Vanillite</t>
        </is>
      </c>
      <c r="H123" s="46" t="n"/>
      <c r="I123" s="45" t="inlineStr">
        <is>
          <t>Lv 20 Spheal</t>
        </is>
      </c>
      <c r="J123" s="46" t="n"/>
      <c r="Q123" s="47" t="inlineStr">
        <is>
          <t>Pokémon</t>
        </is>
      </c>
    </row>
    <row r="124">
      <c r="E124" s="48" t="inlineStr">
        <is>
          <t>Calm</t>
        </is>
      </c>
      <c r="F124" s="48" t="inlineStr">
        <is>
          <t>Snow Warning</t>
        </is>
      </c>
      <c r="G124" s="48" t="inlineStr">
        <is>
          <t>Modest</t>
        </is>
      </c>
      <c r="H124" s="48" t="inlineStr">
        <is>
          <t>Snow Cloak</t>
        </is>
      </c>
      <c r="I124" s="48" t="inlineStr">
        <is>
          <t>Bold</t>
        </is>
      </c>
      <c r="J124" s="48" t="inlineStr">
        <is>
          <t>Thick Fat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Icy Rock</t>
        </is>
      </c>
      <c r="F125" s="46" t="n"/>
      <c r="G125" s="49" t="inlineStr">
        <is>
          <t>Focus Sash</t>
        </is>
      </c>
      <c r="H125" s="46" t="n"/>
      <c r="I125" s="49" t="inlineStr">
        <is>
          <t>Eviolite</t>
        </is>
      </c>
      <c r="J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4" t="inlineStr">
        <is>
          <t>Icy Wind</t>
        </is>
      </c>
      <c r="F126" s="46" t="n"/>
      <c r="G126" s="64" t="inlineStr">
        <is>
          <t>Blizzard</t>
        </is>
      </c>
      <c r="H126" s="46" t="n"/>
      <c r="I126" s="64" t="inlineStr">
        <is>
          <t>Aurora Beam</t>
        </is>
      </c>
      <c r="J126" s="46" t="n"/>
      <c r="Q126" s="47" t="inlineStr">
        <is>
          <t>Moves</t>
        </is>
      </c>
    </row>
    <row r="127">
      <c r="E127" s="59" t="inlineStr">
        <is>
          <t>Magical Leaf</t>
        </is>
      </c>
      <c r="F127" s="46" t="n"/>
      <c r="G127" s="64" t="inlineStr">
        <is>
          <t>Icy Wind</t>
        </is>
      </c>
      <c r="H127" s="46" t="n"/>
      <c r="I127" s="61" t="inlineStr">
        <is>
          <t>Water Pulse</t>
        </is>
      </c>
      <c r="J127" s="46" t="n"/>
    </row>
    <row r="128">
      <c r="E128" s="59" t="inlineStr">
        <is>
          <t>Leech Seed</t>
        </is>
      </c>
      <c r="F128" s="46" t="n"/>
      <c r="G128" s="55" t="inlineStr">
        <is>
          <t>Acid Armor</t>
        </is>
      </c>
      <c r="H128" s="46" t="n"/>
      <c r="I128" s="51" t="inlineStr">
        <is>
          <t>Yawn</t>
        </is>
      </c>
      <c r="J128" s="46" t="n"/>
    </row>
    <row r="129">
      <c r="E129" s="51" t="inlineStr">
        <is>
          <t>Protect</t>
        </is>
      </c>
      <c r="F129" s="46" t="n"/>
      <c r="G129" s="51" t="inlineStr">
        <is>
          <t>Protect</t>
        </is>
      </c>
      <c r="H129" s="46" t="n"/>
      <c r="I129" s="51" t="inlineStr">
        <is>
          <t>Protect</t>
        </is>
      </c>
      <c r="J129" s="46" t="n"/>
    </row>
    <row r="130">
      <c r="E130" s="57" t="inlineStr">
        <is>
          <t>Note: Route 116 double #2 (Hail) with Skier Chloe - trigger line x=21. Mandatory.</t>
        </is>
      </c>
    </row>
    <row r="132" ht="20" customHeight="1">
      <c r="B132" s="40" t="inlineStr">
        <is>
          <t>Skier</t>
        </is>
      </c>
      <c r="C132" s="41" t="n"/>
      <c r="D132" s="41" t="n"/>
      <c r="E132" s="42" t="inlineStr">
        <is>
          <t>Skier Chloe</t>
        </is>
      </c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 ht="69" customHeight="1">
      <c r="E133" s="43">
        <f>IFERROR(_xlfn.IMAGE("https://play.pokemonshowdown.com/sprites/gen5/cubchoo.png"),"")</f>
        <v/>
      </c>
      <c r="G133" s="43">
        <f>IFERROR(_xlfn.IMAGE("https://play.pokemonshowdown.com/sprites/gen5/porygon2.png"),"")</f>
        <v/>
      </c>
    </row>
    <row r="134">
      <c r="E134" s="45" t="inlineStr">
        <is>
          <t>Lv 20 Cubchoo</t>
        </is>
      </c>
      <c r="F134" s="46" t="n"/>
      <c r="G134" s="45" t="inlineStr">
        <is>
          <t>Lv 20 Porygon2</t>
        </is>
      </c>
      <c r="H134" s="46" t="n"/>
      <c r="Q134" s="47" t="inlineStr">
        <is>
          <t>Pokémon</t>
        </is>
      </c>
    </row>
    <row r="135">
      <c r="E135" s="48" t="inlineStr">
        <is>
          <t>Adamant</t>
        </is>
      </c>
      <c r="F135" s="48" t="inlineStr">
        <is>
          <t>Slush Rush</t>
        </is>
      </c>
      <c r="G135" s="48" t="inlineStr">
        <is>
          <t>Modest</t>
        </is>
      </c>
      <c r="H135" s="48" t="inlineStr">
        <is>
          <t>Thick Fat</t>
        </is>
      </c>
      <c r="Q135" s="47" t="inlineStr">
        <is>
          <t>Nature / Ability</t>
        </is>
      </c>
    </row>
    <row r="136">
      <c r="B136" s="47" t="inlineStr">
        <is>
          <t>AI Flags:</t>
        </is>
      </c>
      <c r="E136" s="49" t="inlineStr">
        <is>
          <t>Never-Melt Ice</t>
        </is>
      </c>
      <c r="F136" s="46" t="n"/>
      <c r="G136" s="49" t="inlineStr">
        <is>
          <t>Chople Berry</t>
        </is>
      </c>
      <c r="H136" s="46" t="n"/>
      <c r="Q136" s="47" t="inlineStr">
        <is>
          <t>Item</t>
        </is>
      </c>
    </row>
    <row r="137">
      <c r="B137" s="44" t="inlineStr">
        <is>
          <t>Smart Trainer</t>
        </is>
      </c>
      <c r="E137" s="64" t="inlineStr">
        <is>
          <t>Ice Punch</t>
        </is>
      </c>
      <c r="F137" s="46" t="n"/>
      <c r="G137" s="63" t="inlineStr">
        <is>
          <t>Psybeam</t>
        </is>
      </c>
      <c r="H137" s="46" t="n"/>
      <c r="Q137" s="47" t="inlineStr">
        <is>
          <t>Moves</t>
        </is>
      </c>
    </row>
    <row r="138">
      <c r="E138" s="61" t="inlineStr">
        <is>
          <t>Aqua Jet</t>
        </is>
      </c>
      <c r="F138" s="46" t="n"/>
      <c r="G138" s="51" t="inlineStr">
        <is>
          <t>Tri Attack</t>
        </is>
      </c>
      <c r="H138" s="46" t="n"/>
    </row>
    <row r="139">
      <c r="E139" s="65" t="inlineStr">
        <is>
          <t>Rock Smash</t>
        </is>
      </c>
      <c r="F139" s="46" t="n"/>
      <c r="G139" s="64" t="inlineStr">
        <is>
          <t>Icy Wind</t>
        </is>
      </c>
      <c r="H139" s="46" t="n"/>
    </row>
    <row r="140">
      <c r="E140" s="51" t="inlineStr">
        <is>
          <t>Protect</t>
        </is>
      </c>
      <c r="F140" s="46" t="n"/>
      <c r="G140" s="51" t="inlineStr">
        <is>
          <t>Recover</t>
        </is>
      </c>
      <c r="H140" s="46" t="n"/>
    </row>
    <row r="141">
      <c r="E141" s="57" t="inlineStr">
        <is>
          <t>Note: Route 116 double #2 (Hail). Skier is a new class; uses the Lass sprite (no Skier art).</t>
        </is>
      </c>
    </row>
    <row r="143" ht="20" customHeight="1">
      <c r="B143" s="40" t="inlineStr">
        <is>
          <t>Psychic</t>
        </is>
      </c>
      <c r="C143" s="41" t="n"/>
      <c r="D143" s="41" t="n"/>
      <c r="E143" s="42" t="inlineStr">
        <is>
          <t>Psychic Preston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IFERROR(_xlfn.IMAGE("https://play.pokemonshowdown.com/sprites/gen5/duosion.png"),"")</f>
        <v/>
      </c>
      <c r="G144" s="43">
        <f>IFERROR(_xlfn.IMAGE("https://play.pokemonshowdown.com/sprites/gen5/drowzee.png"),"")</f>
        <v/>
      </c>
    </row>
    <row r="145">
      <c r="E145" s="45" t="inlineStr">
        <is>
          <t>Lv 20 Duosion</t>
        </is>
      </c>
      <c r="F145" s="46" t="n"/>
      <c r="G145" s="45" t="inlineStr">
        <is>
          <t>Lv 20 Drowzee</t>
        </is>
      </c>
      <c r="H145" s="46" t="n"/>
      <c r="Q145" s="47" t="inlineStr">
        <is>
          <t>Pokémon</t>
        </is>
      </c>
    </row>
    <row r="146">
      <c r="E146" s="48" t="inlineStr">
        <is>
          <t>Quiet</t>
        </is>
      </c>
      <c r="F146" s="48" t="inlineStr">
        <is>
          <t>Magic Guard</t>
        </is>
      </c>
      <c r="G146" s="48" t="inlineStr">
        <is>
          <t>Brave</t>
        </is>
      </c>
      <c r="H146" s="48" t="inlineStr">
        <is>
          <t>Bad Dreams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Eviolite</t>
        </is>
      </c>
      <c r="F147" s="46" t="n"/>
      <c r="G147" s="49" t="inlineStr">
        <is>
          <t>Twisted Spoon</t>
        </is>
      </c>
      <c r="H147" s="46" t="n"/>
      <c r="Q147" s="47" t="inlineStr">
        <is>
          <t>Item</t>
        </is>
      </c>
    </row>
    <row r="148">
      <c r="B148" s="44" t="inlineStr">
        <is>
          <t>Smart Trainer</t>
        </is>
      </c>
      <c r="E148" s="63" t="inlineStr">
        <is>
          <t>Trick Room</t>
        </is>
      </c>
      <c r="F148" s="46" t="n"/>
      <c r="G148" s="63" t="inlineStr">
        <is>
          <t>Hypnosis</t>
        </is>
      </c>
      <c r="H148" s="46" t="n"/>
      <c r="Q148" s="47" t="inlineStr">
        <is>
          <t>Moves</t>
        </is>
      </c>
    </row>
    <row r="149">
      <c r="E149" s="63" t="inlineStr">
        <is>
          <t>Psybeam</t>
        </is>
      </c>
      <c r="F149" s="46" t="n"/>
      <c r="G149" s="63" t="inlineStr">
        <is>
          <t>Dream Eater</t>
        </is>
      </c>
      <c r="H149" s="46" t="n"/>
    </row>
    <row r="150">
      <c r="E150" s="51" t="inlineStr">
        <is>
          <t>Helping Hand</t>
        </is>
      </c>
      <c r="F150" s="46" t="n"/>
      <c r="G150" s="63" t="inlineStr">
        <is>
          <t>Zen Headbutt</t>
        </is>
      </c>
      <c r="H150" s="46" t="n"/>
    </row>
    <row r="151">
      <c r="E151" s="51" t="inlineStr">
        <is>
          <t>Recover</t>
        </is>
      </c>
      <c r="F151" s="46" t="n"/>
      <c r="G151" s="65" t="inlineStr">
        <is>
          <t>Drain Punch</t>
        </is>
      </c>
      <c r="H151" s="46" t="n"/>
    </row>
    <row r="152">
      <c r="E152" s="57" t="inlineStr">
        <is>
          <t>Note: Route 116 double #3 (Trick Room) with Hex Maniac Tasha - trigger line x=31. Mandatory.</t>
        </is>
      </c>
    </row>
    <row r="154" ht="20" customHeight="1">
      <c r="B154" s="40" t="inlineStr">
        <is>
          <t>Hex Maniac</t>
        </is>
      </c>
      <c r="C154" s="41" t="n"/>
      <c r="D154" s="41" t="n"/>
      <c r="E154" s="42" t="inlineStr">
        <is>
          <t>Hex Maniac Tasha</t>
        </is>
      </c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 ht="69" customHeight="1">
      <c r="E155" s="43">
        <f>IFERROR(_xlfn.IMAGE("https://play.pokemonshowdown.com/sprites/gen5/parasect.png"),"")</f>
        <v/>
      </c>
      <c r="G155" s="43">
        <f>IFERROR(_xlfn.IMAGE("https://play.pokemonshowdown.com/sprites/gen5/lampent.png"),"")</f>
        <v/>
      </c>
    </row>
    <row r="156">
      <c r="E156" s="45" t="inlineStr">
        <is>
          <t>Lv 20 Parasect</t>
        </is>
      </c>
      <c r="F156" s="46" t="n"/>
      <c r="G156" s="45" t="inlineStr">
        <is>
          <t>Lv 20 Lampent</t>
        </is>
      </c>
      <c r="H156" s="46" t="n"/>
      <c r="Q156" s="47" t="inlineStr">
        <is>
          <t>Pokémon</t>
        </is>
      </c>
    </row>
    <row r="157">
      <c r="E157" s="48" t="inlineStr">
        <is>
          <t>Adamant</t>
        </is>
      </c>
      <c r="F157" s="48" t="inlineStr">
        <is>
          <t>Effect Spore</t>
        </is>
      </c>
      <c r="G157" s="48" t="inlineStr">
        <is>
          <t>Modest</t>
        </is>
      </c>
      <c r="H157" s="48" t="inlineStr">
        <is>
          <t>Flash Fire</t>
        </is>
      </c>
      <c r="Q157" s="47" t="inlineStr">
        <is>
          <t>Nature / Ability</t>
        </is>
      </c>
    </row>
    <row r="158">
      <c r="B158" s="47" t="inlineStr">
        <is>
          <t>AI Flags:</t>
        </is>
      </c>
      <c r="E158" s="49" t="inlineStr">
        <is>
          <t>Sitrus Berry</t>
        </is>
      </c>
      <c r="F158" s="46" t="n"/>
      <c r="G158" s="49" t="inlineStr">
        <is>
          <t>Charcoal</t>
        </is>
      </c>
      <c r="H158" s="46" t="n"/>
      <c r="Q158" s="47" t="inlineStr">
        <is>
          <t>Item</t>
        </is>
      </c>
    </row>
    <row r="159">
      <c r="B159" s="44" t="inlineStr">
        <is>
          <t>Smart Trainer</t>
        </is>
      </c>
      <c r="E159" s="51" t="inlineStr">
        <is>
          <t>Fake Out</t>
        </is>
      </c>
      <c r="F159" s="46" t="n"/>
      <c r="G159" s="58" t="inlineStr">
        <is>
          <t>Flame Burst</t>
        </is>
      </c>
      <c r="H159" s="46" t="n"/>
      <c r="Q159" s="47" t="inlineStr">
        <is>
          <t>Moves</t>
        </is>
      </c>
    </row>
    <row r="160">
      <c r="E160" s="59" t="inlineStr">
        <is>
          <t>Seed Bomb</t>
        </is>
      </c>
      <c r="F160" s="46" t="n"/>
      <c r="G160" s="67" t="inlineStr">
        <is>
          <t>Hex</t>
        </is>
      </c>
      <c r="H160" s="46" t="n"/>
    </row>
    <row r="161">
      <c r="E161" s="54" t="inlineStr">
        <is>
          <t>Leech Life</t>
        </is>
      </c>
      <c r="F161" s="46" t="n"/>
      <c r="G161" s="58" t="inlineStr">
        <is>
          <t>Will-O-Wisp</t>
        </is>
      </c>
      <c r="H161" s="46" t="n"/>
    </row>
    <row r="162">
      <c r="E162" s="59" t="inlineStr">
        <is>
          <t>Spore</t>
        </is>
      </c>
      <c r="F162" s="46" t="n"/>
      <c r="G162" s="51" t="inlineStr">
        <is>
          <t>Protect</t>
        </is>
      </c>
      <c r="H162" s="46" t="n"/>
    </row>
    <row r="163">
      <c r="E163" s="57" t="inlineStr">
        <is>
          <t>Note: Route 116 double #3 (Trick Room). Parasect Fake Out + Spore support.</t>
        </is>
      </c>
    </row>
    <row r="165" ht="20" customHeight="1">
      <c r="B165" s="40" t="inlineStr">
        <is>
          <t>Cooltrainer</t>
        </is>
      </c>
      <c r="C165" s="41" t="n"/>
      <c r="D165" s="41" t="n"/>
      <c r="E165" s="42" t="inlineStr">
        <is>
          <t>Cooltrainer Cole</t>
        </is>
      </c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</row>
    <row r="166" ht="69" customHeight="1">
      <c r="E166" s="43">
        <f>IFERROR(_xlfn.IMAGE("https://play.pokemonshowdown.com/sprites/gen5/pawniard.png"),"")</f>
        <v/>
      </c>
      <c r="G166" s="43">
        <f>IFERROR(_xlfn.IMAGE("https://play.pokemonshowdown.com/sprites/gen5/klang.png"),"")</f>
        <v/>
      </c>
      <c r="I166" s="43">
        <f>IFERROR(_xlfn.IMAGE("https://play.pokemonshowdown.com/sprites/gen5/misdreavus.png"),"")</f>
        <v/>
      </c>
    </row>
    <row r="167">
      <c r="E167" s="45" t="inlineStr">
        <is>
          <t>Lv 20 Pawniard</t>
        </is>
      </c>
      <c r="F167" s="46" t="n"/>
      <c r="G167" s="45" t="inlineStr">
        <is>
          <t>Lv 20 Klang</t>
        </is>
      </c>
      <c r="H167" s="46" t="n"/>
      <c r="I167" s="45" t="inlineStr">
        <is>
          <t>Lv 20 Misdreavus</t>
        </is>
      </c>
      <c r="J167" s="46" t="n"/>
      <c r="Q167" s="47" t="inlineStr">
        <is>
          <t>Pokémon</t>
        </is>
      </c>
    </row>
    <row r="168">
      <c r="E168" s="48" t="inlineStr">
        <is>
          <t>Adamant</t>
        </is>
      </c>
      <c r="F168" s="48" t="inlineStr">
        <is>
          <t>Defiant</t>
        </is>
      </c>
      <c r="G168" s="48" t="inlineStr">
        <is>
          <t>Adamant</t>
        </is>
      </c>
      <c r="H168" s="48" t="inlineStr">
        <is>
          <t>Clear Body</t>
        </is>
      </c>
      <c r="I168" s="48" t="inlineStr">
        <is>
          <t>Modest</t>
        </is>
      </c>
      <c r="J168" s="48" t="inlineStr">
        <is>
          <t>Levitate</t>
        </is>
      </c>
      <c r="Q168" s="47" t="inlineStr">
        <is>
          <t>Nature / Ability</t>
        </is>
      </c>
    </row>
    <row r="169">
      <c r="B169" s="47" t="inlineStr">
        <is>
          <t>AI Flags:</t>
        </is>
      </c>
      <c r="E169" s="49" t="inlineStr">
        <is>
          <t>Eviolite</t>
        </is>
      </c>
      <c r="F169" s="46" t="n"/>
      <c r="G169" s="49" t="inlineStr">
        <is>
          <t>Eviolite</t>
        </is>
      </c>
      <c r="H169" s="46" t="n"/>
      <c r="I169" s="49" t="inlineStr">
        <is>
          <t>Spell Tag</t>
        </is>
      </c>
      <c r="J169" s="46" t="n"/>
      <c r="Q169" s="47" t="inlineStr">
        <is>
          <t>Item</t>
        </is>
      </c>
    </row>
    <row r="170">
      <c r="B170" s="44" t="inlineStr">
        <is>
          <t>Smart Trainer</t>
        </is>
      </c>
      <c r="E170" s="50" t="inlineStr">
        <is>
          <t>Sucker Punch</t>
        </is>
      </c>
      <c r="F170" s="46" t="n"/>
      <c r="G170" s="66" t="inlineStr">
        <is>
          <t>Gear Grind</t>
        </is>
      </c>
      <c r="H170" s="46" t="n"/>
      <c r="I170" s="67" t="inlineStr">
        <is>
          <t>Shadow Ball</t>
        </is>
      </c>
      <c r="J170" s="46" t="n"/>
      <c r="Q170" s="47" t="inlineStr">
        <is>
          <t>Moves</t>
        </is>
      </c>
    </row>
    <row r="171">
      <c r="E171" s="66" t="inlineStr">
        <is>
          <t>Metal Claw</t>
        </is>
      </c>
      <c r="F171" s="46" t="n"/>
      <c r="G171" s="62" t="inlineStr">
        <is>
          <t>Rock Slide</t>
        </is>
      </c>
      <c r="H171" s="46" t="n"/>
      <c r="I171" s="64" t="inlineStr">
        <is>
          <t>Icy Wind</t>
        </is>
      </c>
      <c r="J171" s="46" t="n"/>
    </row>
    <row r="172">
      <c r="E172" s="65" t="inlineStr">
        <is>
          <t>Low Sweep</t>
        </is>
      </c>
      <c r="F172" s="46" t="n"/>
      <c r="G172" s="52" t="inlineStr">
        <is>
          <t>Volt Switch</t>
        </is>
      </c>
      <c r="H172" s="46" t="n"/>
      <c r="I172" s="58" t="inlineStr">
        <is>
          <t>Will-O-Wisp</t>
        </is>
      </c>
      <c r="J172" s="46" t="n"/>
    </row>
    <row r="173">
      <c r="E173" s="51" t="inlineStr">
        <is>
          <t>Protect</t>
        </is>
      </c>
      <c r="F173" s="46" t="n"/>
      <c r="G173" s="51" t="inlineStr">
        <is>
          <t>Protect</t>
        </is>
      </c>
      <c r="H173" s="46" t="n"/>
      <c r="I173" s="51" t="inlineStr">
        <is>
          <t>Protect</t>
        </is>
      </c>
      <c r="J173" s="46" t="n"/>
    </row>
    <row r="174">
      <c r="E174" s="57" t="inlineStr">
        <is>
          <t>Note: Route 116 double #4 (Balanced) with Ace Trainer Maya - trigger line x=37. Mandatory.</t>
        </is>
      </c>
    </row>
    <row r="176" ht="20" customHeight="1">
      <c r="B176" s="40" t="inlineStr">
        <is>
          <t>Cooltrainer</t>
        </is>
      </c>
      <c r="C176" s="41" t="n"/>
      <c r="D176" s="41" t="n"/>
      <c r="E176" s="42" t="inlineStr">
        <is>
          <t>Cooltrainer Maya</t>
        </is>
      </c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</row>
    <row r="177" ht="69" customHeight="1">
      <c r="E177" s="43">
        <f>IFERROR(_xlfn.IMAGE("https://play.pokemonshowdown.com/sprites/gen5/timburr.png"),"")</f>
        <v/>
      </c>
      <c r="G177" s="43">
        <f>IFERROR(_xlfn.IMAGE("https://play.pokemonshowdown.com/sprites/gen5/doduo.png"),"")</f>
        <v/>
      </c>
    </row>
    <row r="178">
      <c r="E178" s="45" t="inlineStr">
        <is>
          <t>Lv 20 Timburr</t>
        </is>
      </c>
      <c r="F178" s="46" t="n"/>
      <c r="G178" s="45" t="inlineStr">
        <is>
          <t>Lv 20 Doduo</t>
        </is>
      </c>
      <c r="H178" s="46" t="n"/>
      <c r="Q178" s="47" t="inlineStr">
        <is>
          <t>Pokémon</t>
        </is>
      </c>
    </row>
    <row r="179">
      <c r="E179" s="48" t="inlineStr">
        <is>
          <t>Adamant</t>
        </is>
      </c>
      <c r="F179" s="48" t="inlineStr">
        <is>
          <t>Guts</t>
        </is>
      </c>
      <c r="G179" s="48" t="inlineStr">
        <is>
          <t>Adamant</t>
        </is>
      </c>
      <c r="H179" s="48" t="inlineStr">
        <is>
          <t>Early Bird</t>
        </is>
      </c>
      <c r="Q179" s="47" t="inlineStr">
        <is>
          <t>Nature / Ability</t>
        </is>
      </c>
    </row>
    <row r="180">
      <c r="B180" s="47" t="inlineStr">
        <is>
          <t>AI Flags:</t>
        </is>
      </c>
      <c r="E180" s="49" t="inlineStr">
        <is>
          <t>Sitrus Berry</t>
        </is>
      </c>
      <c r="F180" s="46" t="n"/>
      <c r="G180" s="49" t="inlineStr">
        <is>
          <t>Sharp Beak</t>
        </is>
      </c>
      <c r="H180" s="46" t="n"/>
      <c r="Q180" s="47" t="inlineStr">
        <is>
          <t>Item</t>
        </is>
      </c>
    </row>
    <row r="181">
      <c r="B181" s="44" t="inlineStr">
        <is>
          <t>Smart Trainer</t>
        </is>
      </c>
      <c r="E181" s="65" t="inlineStr">
        <is>
          <t>Drain Punch</t>
        </is>
      </c>
      <c r="F181" s="46" t="n"/>
      <c r="G181" s="60" t="inlineStr">
        <is>
          <t>Drill Peck</t>
        </is>
      </c>
      <c r="H181" s="46" t="n"/>
      <c r="Q181" s="47" t="inlineStr">
        <is>
          <t>Moves</t>
        </is>
      </c>
    </row>
    <row r="182">
      <c r="E182" s="65" t="inlineStr">
        <is>
          <t>Mach Punch</t>
        </is>
      </c>
      <c r="F182" s="46" t="n"/>
      <c r="G182" s="51" t="inlineStr">
        <is>
          <t>Quick Attack</t>
        </is>
      </c>
      <c r="H182" s="46" t="n"/>
    </row>
    <row r="183">
      <c r="E183" s="62" t="inlineStr">
        <is>
          <t>Rock Slide</t>
        </is>
      </c>
      <c r="F183" s="46" t="n"/>
      <c r="G183" s="65" t="inlineStr">
        <is>
          <t>Jump Kick</t>
        </is>
      </c>
      <c r="H183" s="46" t="n"/>
    </row>
    <row r="184">
      <c r="E184" s="50" t="inlineStr">
        <is>
          <t>Knock Off</t>
        </is>
      </c>
      <c r="F184" s="46" t="n"/>
      <c r="G184" s="51" t="inlineStr">
        <is>
          <t>Protect</t>
        </is>
      </c>
      <c r="H184" s="46" t="n"/>
    </row>
    <row r="185">
      <c r="E185" s="57" t="inlineStr">
        <is>
          <t>Note: Route 116 double #4 (Balanced).</t>
        </is>
      </c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Sidney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IFERROR(_xlfn.IMAGE("https://play.pokemonshowdown.com/sprites/gen5/mightyena.png"),"")</f>
        <v/>
      </c>
      <c r="G188" s="43">
        <f>IFERROR(_xlfn.IMAGE("https://play.pokemonshowdown.com/sprites/gen5/vullaby.png"),"")</f>
        <v/>
      </c>
      <c r="I188" s="43">
        <f>IFERROR(_xlfn.IMAGE("https://play.pokemonshowdown.com/sprites/gen5/deino.png"),"")</f>
        <v/>
      </c>
      <c r="K188" s="43">
        <f>IFERROR(_xlfn.IMAGE("https://play.pokemonshowdown.com/sprites/gen5/krokorok.png"),"")</f>
        <v/>
      </c>
      <c r="M188" s="43">
        <f>IFERROR(_xlfn.IMAGE("https://play.pokemonshowdown.com/sprites/gen5/scraggy.png"),"")</f>
        <v/>
      </c>
      <c r="O188" s="43">
        <f>IFERROR(_xlfn.IMAGE("https://play.pokemonshowdown.com/sprites/gen5/lunatone.png"),"")</f>
        <v/>
      </c>
      <c r="Q188" s="44" t="inlineStr">
        <is>
          <t>Optional</t>
        </is>
      </c>
    </row>
    <row r="189">
      <c r="E189" s="45" t="inlineStr">
        <is>
          <t>Lv 22 Mightyena</t>
        </is>
      </c>
      <c r="F189" s="46" t="n"/>
      <c r="G189" s="45" t="inlineStr">
        <is>
          <t>Lv 22 Vullaby</t>
        </is>
      </c>
      <c r="H189" s="46" t="n"/>
      <c r="I189" s="45" t="inlineStr">
        <is>
          <t>Lv 22 Deino</t>
        </is>
      </c>
      <c r="J189" s="46" t="n"/>
      <c r="K189" s="45" t="inlineStr">
        <is>
          <t>Lv 22 Krokorok</t>
        </is>
      </c>
      <c r="L189" s="46" t="n"/>
      <c r="M189" s="45" t="inlineStr">
        <is>
          <t>Lv 22 Scraggy</t>
        </is>
      </c>
      <c r="N189" s="46" t="n"/>
      <c r="O189" s="45" t="inlineStr">
        <is>
          <t>Lv 24 Lunatone</t>
        </is>
      </c>
      <c r="P189" s="46" t="n"/>
      <c r="Q189" s="47" t="inlineStr">
        <is>
          <t>Pokémon</t>
        </is>
      </c>
    </row>
    <row r="190">
      <c r="E190" s="48" t="inlineStr">
        <is>
          <t>Adamant</t>
        </is>
      </c>
      <c r="F190" s="48" t="inlineStr">
        <is>
          <t>Intimidate</t>
        </is>
      </c>
      <c r="G190" s="48" t="inlineStr">
        <is>
          <t>Impish</t>
        </is>
      </c>
      <c r="H190" s="48" t="inlineStr">
        <is>
          <t>Overcoat</t>
        </is>
      </c>
      <c r="I190" s="48" t="inlineStr">
        <is>
          <t>Naughty</t>
        </is>
      </c>
      <c r="J190" s="48" t="inlineStr">
        <is>
          <t>Hustle</t>
        </is>
      </c>
      <c r="K190" s="48" t="inlineStr">
        <is>
          <t>Adamant</t>
        </is>
      </c>
      <c r="L190" s="48" t="inlineStr">
        <is>
          <t>Intimidate</t>
        </is>
      </c>
      <c r="M190" s="48" t="inlineStr">
        <is>
          <t>Adamant</t>
        </is>
      </c>
      <c r="N190" s="48" t="inlineStr">
        <is>
          <t>Moxie</t>
        </is>
      </c>
      <c r="O190" s="48" t="inlineStr">
        <is>
          <t>Modest</t>
        </is>
      </c>
      <c r="P190" s="48" t="inlineStr">
        <is>
          <t>Levitate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Sitrus Berry</t>
        </is>
      </c>
      <c r="F191" s="46" t="n"/>
      <c r="G191" s="49" t="inlineStr">
        <is>
          <t>Eviolite</t>
        </is>
      </c>
      <c r="H191" s="46" t="n"/>
      <c r="I191" s="49" t="inlineStr">
        <is>
          <t>Wide Lens</t>
        </is>
      </c>
      <c r="J191" s="46" t="n"/>
      <c r="K191" s="49" t="inlineStr">
        <is>
          <t>Soft Sand</t>
        </is>
      </c>
      <c r="L191" s="46" t="n"/>
      <c r="M191" s="49" t="inlineStr">
        <is>
          <t>Eviolite</t>
        </is>
      </c>
      <c r="N191" s="46" t="n"/>
      <c r="O191" s="49" t="inlineStr">
        <is>
          <t>Sitrus Berry</t>
        </is>
      </c>
      <c r="P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Crunch</t>
        </is>
      </c>
      <c r="F192" s="46" t="n"/>
      <c r="G192" s="60" t="inlineStr">
        <is>
          <t>Pluck</t>
        </is>
      </c>
      <c r="H192" s="46" t="n"/>
      <c r="I192" s="50" t="inlineStr">
        <is>
          <t>Bite</t>
        </is>
      </c>
      <c r="J192" s="46" t="n"/>
      <c r="K192" s="53" t="inlineStr">
        <is>
          <t>Bulldoze</t>
        </is>
      </c>
      <c r="L192" s="46" t="n"/>
      <c r="M192" s="65" t="inlineStr">
        <is>
          <t>Drain Punch</t>
        </is>
      </c>
      <c r="N192" s="46" t="n"/>
      <c r="O192" s="62" t="inlineStr">
        <is>
          <t>Ancient Power</t>
        </is>
      </c>
      <c r="P192" s="46" t="n"/>
      <c r="Q192" s="47" t="inlineStr">
        <is>
          <t>Moves</t>
        </is>
      </c>
    </row>
    <row r="193">
      <c r="E193" s="65" t="inlineStr">
        <is>
          <t>Rock Smash</t>
        </is>
      </c>
      <c r="F193" s="46" t="n"/>
      <c r="G193" s="50" t="inlineStr">
        <is>
          <t>Foul Play</t>
        </is>
      </c>
      <c r="H193" s="46" t="n"/>
      <c r="I193" s="68" t="inlineStr">
        <is>
          <t>Dragon Breath</t>
        </is>
      </c>
      <c r="J193" s="46" t="n"/>
      <c r="K193" s="50" t="inlineStr">
        <is>
          <t>Crunch</t>
        </is>
      </c>
      <c r="L193" s="46" t="n"/>
      <c r="M193" s="50" t="inlineStr">
        <is>
          <t>Crunch</t>
        </is>
      </c>
      <c r="N193" s="46" t="n"/>
      <c r="O193" s="63" t="inlineStr">
        <is>
          <t>Psybeam</t>
        </is>
      </c>
      <c r="P193" s="46" t="n"/>
    </row>
    <row r="194">
      <c r="E194" s="51" t="inlineStr">
        <is>
          <t>Swagger</t>
        </is>
      </c>
      <c r="F194" s="46" t="n"/>
      <c r="G194" s="60" t="inlineStr">
        <is>
          <t>Roost</t>
        </is>
      </c>
      <c r="H194" s="46" t="n"/>
      <c r="I194" s="53" t="inlineStr">
        <is>
          <t>Earth Power</t>
        </is>
      </c>
      <c r="J194" s="46" t="n"/>
      <c r="K194" s="62" t="inlineStr">
        <is>
          <t>Rock Tomb</t>
        </is>
      </c>
      <c r="L194" s="46" t="n"/>
      <c r="M194" s="51" t="inlineStr">
        <is>
          <t>Fake Out</t>
        </is>
      </c>
      <c r="N194" s="46" t="n"/>
      <c r="O194" s="64" t="inlineStr">
        <is>
          <t>Aurora Beam</t>
        </is>
      </c>
      <c r="P194" s="46" t="n"/>
    </row>
    <row r="195">
      <c r="E195" s="51" t="inlineStr">
        <is>
          <t>Roar</t>
        </is>
      </c>
      <c r="F195" s="46" t="n"/>
      <c r="G195" s="55" t="inlineStr">
        <is>
          <t>Toxic</t>
        </is>
      </c>
      <c r="H195" s="46" t="n"/>
      <c r="I195" s="58" t="inlineStr">
        <is>
          <t>Flamethrower</t>
        </is>
      </c>
      <c r="J195" s="46" t="n"/>
      <c r="K195" s="50" t="inlineStr">
        <is>
          <t>Taunt</t>
        </is>
      </c>
      <c r="L195" s="46" t="n"/>
      <c r="M195" s="62" t="inlineStr">
        <is>
          <t>Rock Tomb</t>
        </is>
      </c>
      <c r="N195" s="46" t="n"/>
      <c r="O195" s="63" t="inlineStr">
        <is>
          <t>Cosmic Power</t>
        </is>
      </c>
      <c r="P195" s="46" t="n"/>
    </row>
    <row r="196">
      <c r="E196" s="57" t="inlineStr">
        <is>
          <t>Note: Route 116 boss after the Roxanne/Sidney scene (x=43). Beating him opens Rustboro Gym.</t>
        </is>
      </c>
    </row>
    <row r="198" ht="24" customHeight="1">
      <c r="B198" s="38" t="inlineStr">
        <is>
          <t>Rustboro City - Gym</t>
        </is>
      </c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</row>
    <row r="200" ht="20" customHeight="1">
      <c r="B200" s="40" t="inlineStr">
        <is>
          <t>Youngster</t>
        </is>
      </c>
      <c r="C200" s="41" t="n"/>
      <c r="D200" s="41" t="n"/>
      <c r="E200" s="42" t="inlineStr">
        <is>
          <t>Youngster Josh</t>
        </is>
      </c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</row>
    <row r="201" ht="69" customHeight="1">
      <c r="E201" s="43">
        <f>IFERROR(_xlfn.IMAGE("https://play.pokemonshowdown.com/sprites/gen5/boldore.png"),"")</f>
        <v/>
      </c>
      <c r="G201" s="43">
        <f>IFERROR(_xlfn.IMAGE("https://play.pokemonshowdown.com/sprites/gen5/golbat.png"),"")</f>
        <v/>
      </c>
      <c r="I201" s="43">
        <f>IFERROR(_xlfn.IMAGE("https://play.pokemonshowdown.com/sprites/gen5/amaura.png"),"")</f>
        <v/>
      </c>
      <c r="K201" s="43">
        <f>IFERROR(_xlfn.IMAGE("https://play.pokemonshowdown.com/sprites/gen5/lairon.png"),"")</f>
        <v/>
      </c>
      <c r="Q201" s="44" t="inlineStr">
        <is>
          <t>Forced on sight (range 4)
Items: Potion</t>
        </is>
      </c>
    </row>
    <row r="202">
      <c r="E202" s="45" t="inlineStr">
        <is>
          <t>Lv 22 Boldore</t>
        </is>
      </c>
      <c r="F202" s="46" t="n"/>
      <c r="G202" s="45" t="inlineStr">
        <is>
          <t>Lv 22 Golbat</t>
        </is>
      </c>
      <c r="H202" s="46" t="n"/>
      <c r="I202" s="45" t="inlineStr">
        <is>
          <t>Lv 22 Amaura</t>
        </is>
      </c>
      <c r="J202" s="46" t="n"/>
      <c r="K202" s="45" t="inlineStr">
        <is>
          <t>Lv 22 Lairon</t>
        </is>
      </c>
      <c r="L202" s="46" t="n"/>
      <c r="Q202" s="47" t="inlineStr">
        <is>
          <t>Pokémon</t>
        </is>
      </c>
    </row>
    <row r="203">
      <c r="E203" s="48" t="inlineStr">
        <is>
          <t>Adamant</t>
        </is>
      </c>
      <c r="F203" s="48" t="inlineStr">
        <is>
          <t>Sturdy</t>
        </is>
      </c>
      <c r="G203" s="48" t="inlineStr">
        <is>
          <t>Lonely</t>
        </is>
      </c>
      <c r="H203" s="48" t="inlineStr">
        <is>
          <t>Inner Focus</t>
        </is>
      </c>
      <c r="I203" s="48" t="inlineStr">
        <is>
          <t>Mild</t>
        </is>
      </c>
      <c r="J203" s="48" t="inlineStr">
        <is>
          <t>Refrigerate</t>
        </is>
      </c>
      <c r="K203" s="48" t="inlineStr">
        <is>
          <t>Adamant</t>
        </is>
      </c>
      <c r="L203" s="48" t="inlineStr">
        <is>
          <t>Rock Head</t>
        </is>
      </c>
      <c r="Q203" s="47" t="inlineStr">
        <is>
          <t>Nature / Ability</t>
        </is>
      </c>
    </row>
    <row r="204">
      <c r="B204" s="47" t="inlineStr">
        <is>
          <t>AI Flags:</t>
        </is>
      </c>
      <c r="E204" s="49" t="inlineStr">
        <is>
          <t>Hard Stone</t>
        </is>
      </c>
      <c r="F204" s="46" t="n"/>
      <c r="G204" s="49" t="inlineStr">
        <is>
          <t>Oran Berry</t>
        </is>
      </c>
      <c r="H204" s="46" t="n"/>
      <c r="I204" s="49" t="inlineStr">
        <is>
          <t>Never-Melt Ice</t>
        </is>
      </c>
      <c r="J204" s="46" t="n"/>
      <c r="K204" s="49" t="inlineStr">
        <is>
          <t>Eviolite</t>
        </is>
      </c>
      <c r="L204" s="46" t="n"/>
      <c r="Q204" s="47" t="inlineStr">
        <is>
          <t>Item</t>
        </is>
      </c>
    </row>
    <row r="205">
      <c r="B205" s="44" t="inlineStr">
        <is>
          <t>Smart Trainer</t>
        </is>
      </c>
      <c r="E205" s="62" t="inlineStr">
        <is>
          <t>Rock Slide</t>
        </is>
      </c>
      <c r="F205" s="46" t="n"/>
      <c r="G205" s="60" t="inlineStr">
        <is>
          <t>Wing Attack</t>
        </is>
      </c>
      <c r="H205" s="46" t="n"/>
      <c r="I205" s="62" t="inlineStr">
        <is>
          <t>Ancient Power</t>
        </is>
      </c>
      <c r="J205" s="46" t="n"/>
      <c r="K205" s="62" t="inlineStr">
        <is>
          <t>Rock Slide</t>
        </is>
      </c>
      <c r="L205" s="46" t="n"/>
      <c r="Q205" s="47" t="inlineStr">
        <is>
          <t>Moves</t>
        </is>
      </c>
    </row>
    <row r="206">
      <c r="E206" s="53" t="inlineStr">
        <is>
          <t>Bulldoze</t>
        </is>
      </c>
      <c r="F206" s="46" t="n"/>
      <c r="G206" s="55" t="inlineStr">
        <is>
          <t>Poison Fang</t>
        </is>
      </c>
      <c r="H206" s="46" t="n"/>
      <c r="I206" s="64" t="inlineStr">
        <is>
          <t>Aurora Beam</t>
        </is>
      </c>
      <c r="J206" s="46" t="n"/>
      <c r="K206" s="66" t="inlineStr">
        <is>
          <t>Iron Head</t>
        </is>
      </c>
      <c r="L206" s="46" t="n"/>
    </row>
    <row r="207">
      <c r="E207" s="62" t="inlineStr">
        <is>
          <t>Rock Blast</t>
        </is>
      </c>
      <c r="F207" s="46" t="n"/>
      <c r="G207" s="50" t="inlineStr">
        <is>
          <t>Bite</t>
        </is>
      </c>
      <c r="H207" s="46" t="n"/>
      <c r="I207" s="51" t="inlineStr">
        <is>
          <t>Return</t>
        </is>
      </c>
      <c r="J207" s="46" t="n"/>
      <c r="K207" s="53" t="inlineStr">
        <is>
          <t>Bulldoze</t>
        </is>
      </c>
      <c r="L207" s="46" t="n"/>
    </row>
    <row r="208">
      <c r="E208" s="51" t="inlineStr">
        <is>
          <t>Protect</t>
        </is>
      </c>
      <c r="F208" s="46" t="n"/>
      <c r="G208" s="58" t="inlineStr">
        <is>
          <t>Heat Wave</t>
        </is>
      </c>
      <c r="H208" s="46" t="n"/>
      <c r="I208" s="51" t="inlineStr">
        <is>
          <t>Round</t>
        </is>
      </c>
      <c r="J208" s="46" t="n"/>
      <c r="K208" s="51" t="inlineStr">
        <is>
          <t>Roar</t>
        </is>
      </c>
      <c r="L208" s="46" t="n"/>
    </row>
    <row r="209">
      <c r="E209" s="57" t="inlineStr">
        <is>
          <t>Note: Rustboro Gym trainer #1.</t>
        </is>
      </c>
    </row>
    <row r="211" ht="20" customHeight="1">
      <c r="B211" s="40" t="inlineStr">
        <is>
          <t>Youngster</t>
        </is>
      </c>
      <c r="C211" s="41" t="n"/>
      <c r="D211" s="41" t="n"/>
      <c r="E211" s="42" t="inlineStr">
        <is>
          <t>Youngster Tommy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IFERROR(_xlfn.IMAGE("https://play.pokemonshowdown.com/sprites/gen5/omanyte.png"),"")</f>
        <v/>
      </c>
      <c r="G212" s="43">
        <f>IFERROR(_xlfn.IMAGE("https://play.pokemonshowdown.com/sprites/gen5/anorith.png"),"")</f>
        <v/>
      </c>
      <c r="I212" s="43">
        <f>IFERROR(_xlfn.IMAGE("https://play.pokemonshowdown.com/sprites/gen5/yanma.png"),"")</f>
        <v/>
      </c>
      <c r="K212" s="43">
        <f>IFERROR(_xlfn.IMAGE("https://play.pokemonshowdown.com/sprites/gen5/sudowoodo.png"),"")</f>
        <v/>
      </c>
      <c r="M212" s="43">
        <f>IFERROR(_xlfn.IMAGE("https://play.pokemonshowdown.com/sprites/gen5/tyrunt.png"),"")</f>
        <v/>
      </c>
      <c r="Q212" s="44" t="inlineStr">
        <is>
          <t>Forced on sight (range 3)
Items: Potion</t>
        </is>
      </c>
    </row>
    <row r="213">
      <c r="E213" s="45" t="inlineStr">
        <is>
          <t>Lv 22 Omanyte</t>
        </is>
      </c>
      <c r="F213" s="46" t="n"/>
      <c r="G213" s="45" t="inlineStr">
        <is>
          <t>Lv 22 Anorith</t>
        </is>
      </c>
      <c r="H213" s="46" t="n"/>
      <c r="I213" s="45" t="inlineStr">
        <is>
          <t>Lv 22 Yanma</t>
        </is>
      </c>
      <c r="J213" s="46" t="n"/>
      <c r="K213" s="45" t="inlineStr">
        <is>
          <t>Lv 22 Sudowoodo</t>
        </is>
      </c>
      <c r="L213" s="46" t="n"/>
      <c r="M213" s="45" t="inlineStr">
        <is>
          <t>Lv 22 Tyrunt</t>
        </is>
      </c>
      <c r="N213" s="46" t="n"/>
      <c r="Q213" s="47" t="inlineStr">
        <is>
          <t>Pokémon</t>
        </is>
      </c>
    </row>
    <row r="214">
      <c r="E214" s="48" t="inlineStr">
        <is>
          <t>Modest</t>
        </is>
      </c>
      <c r="F214" s="48" t="inlineStr">
        <is>
          <t>Swift Swim</t>
        </is>
      </c>
      <c r="G214" s="48" t="inlineStr">
        <is>
          <t>Adamant</t>
        </is>
      </c>
      <c r="H214" s="48" t="inlineStr">
        <is>
          <t>Battle Armor</t>
        </is>
      </c>
      <c r="I214" s="48" t="inlineStr">
        <is>
          <t>Timid</t>
        </is>
      </c>
      <c r="J214" s="48" t="inlineStr">
        <is>
          <t>Speed Boost</t>
        </is>
      </c>
      <c r="K214" s="48" t="inlineStr">
        <is>
          <t>Adamant</t>
        </is>
      </c>
      <c r="L214" s="48" t="inlineStr">
        <is>
          <t>Rock Head</t>
        </is>
      </c>
      <c r="M214" s="48" t="inlineStr">
        <is>
          <t>Adamant</t>
        </is>
      </c>
      <c r="N214" s="48" t="inlineStr">
        <is>
          <t>Strong Jaw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Mystic Water</t>
        </is>
      </c>
      <c r="F215" s="46" t="n"/>
      <c r="G215" s="49" t="inlineStr">
        <is>
          <t>Silver Powder</t>
        </is>
      </c>
      <c r="H215" s="46" t="n"/>
      <c r="I215" s="49" t="inlineStr">
        <is>
          <t>Oran Berry</t>
        </is>
      </c>
      <c r="J215" s="46" t="n"/>
      <c r="K215" s="49" t="inlineStr">
        <is>
          <t>Sitrus Berry</t>
        </is>
      </c>
      <c r="L215" s="46" t="n"/>
      <c r="M215" s="49" t="inlineStr">
        <is>
          <t>Hard Stone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Ancient Power</t>
        </is>
      </c>
      <c r="F216" s="46" t="n"/>
      <c r="G216" s="62" t="inlineStr">
        <is>
          <t>Rock Slide</t>
        </is>
      </c>
      <c r="H216" s="46" t="n"/>
      <c r="I216" s="60" t="inlineStr">
        <is>
          <t>Air Cutter</t>
        </is>
      </c>
      <c r="J216" s="46" t="n"/>
      <c r="K216" s="59" t="inlineStr">
        <is>
          <t>Wood Hammer</t>
        </is>
      </c>
      <c r="L216" s="46" t="n"/>
      <c r="M216" s="62" t="inlineStr">
        <is>
          <t>Rock Tomb</t>
        </is>
      </c>
      <c r="N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54" t="inlineStr">
        <is>
          <t>X-Scissor</t>
        </is>
      </c>
      <c r="H217" s="46" t="n"/>
      <c r="I217" s="54" t="inlineStr">
        <is>
          <t>Bug Buzz</t>
        </is>
      </c>
      <c r="J217" s="46" t="n"/>
      <c r="K217" s="62" t="inlineStr">
        <is>
          <t>Rock Slide</t>
        </is>
      </c>
      <c r="L217" s="46" t="n"/>
      <c r="M217" s="50" t="inlineStr">
        <is>
          <t>Bite</t>
        </is>
      </c>
      <c r="N217" s="46" t="n"/>
    </row>
    <row r="218">
      <c r="E218" s="53" t="inlineStr">
        <is>
          <t>Mud Shot</t>
        </is>
      </c>
      <c r="F218" s="46" t="n"/>
      <c r="G218" s="61" t="inlineStr">
        <is>
          <t>Aqua Jet</t>
        </is>
      </c>
      <c r="H218" s="46" t="n"/>
      <c r="I218" s="62" t="inlineStr">
        <is>
          <t>Ancient Power</t>
        </is>
      </c>
      <c r="J218" s="46" t="n"/>
      <c r="K218" s="56" t="inlineStr">
        <is>
          <t>-</t>
        </is>
      </c>
      <c r="L218" s="46" t="n"/>
      <c r="M218" s="68" t="inlineStr">
        <is>
          <t>Dragon Tail</t>
        </is>
      </c>
      <c r="N218" s="46" t="n"/>
    </row>
    <row r="219">
      <c r="E219" s="51" t="inlineStr">
        <is>
          <t>Protect</t>
        </is>
      </c>
      <c r="F219" s="46" t="n"/>
      <c r="G219" s="66" t="inlineStr">
        <is>
          <t>Metal Claw</t>
        </is>
      </c>
      <c r="H219" s="46" t="n"/>
      <c r="I219" s="65" t="inlineStr">
        <is>
          <t>Detect</t>
        </is>
      </c>
      <c r="J219" s="46" t="n"/>
      <c r="K219" s="56" t="inlineStr">
        <is>
          <t>-</t>
        </is>
      </c>
      <c r="L219" s="46" t="n"/>
      <c r="M219" s="58" t="inlineStr">
        <is>
          <t>Fire Fang</t>
        </is>
      </c>
      <c r="N219" s="46" t="n"/>
    </row>
    <row r="220">
      <c r="E220" s="57" t="inlineStr">
        <is>
          <t>Note: Rustboro Gym trainer #2. Sudowoodo intentionally has two moves.</t>
        </is>
      </c>
    </row>
    <row r="222" ht="20" customHeight="1">
      <c r="B222" s="40" t="inlineStr">
        <is>
          <t>Hiker</t>
        </is>
      </c>
      <c r="C222" s="41" t="n"/>
      <c r="D222" s="41" t="n"/>
      <c r="E222" s="42" t="inlineStr">
        <is>
          <t>Hiker Marc</t>
        </is>
      </c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</row>
    <row r="223" ht="69" customHeight="1">
      <c r="E223" s="43">
        <f>IFERROR(_xlfn.IMAGE("https://play.pokemonshowdown.com/sprites/gen5/crustle.png"),"")</f>
        <v/>
      </c>
      <c r="G223" s="43">
        <f>IFERROR(_xlfn.IMAGE("https://play.pokemonshowdown.com/sprites/gen5/cacturne.png"),"")</f>
        <v/>
      </c>
      <c r="I223" s="43">
        <f>IFERROR(_xlfn.IMAGE("https://play.pokemonshowdown.com/sprites/gen5/lileep.png"),"")</f>
        <v/>
      </c>
      <c r="K223" s="43">
        <f>IFERROR(_xlfn.IMAGE("https://play.pokemonshowdown.com/sprites/gen5/sandslash.png"),"")</f>
        <v/>
      </c>
      <c r="M223" s="43">
        <f>IFERROR(_xlfn.IMAGE("https://play.pokemonshowdown.com/sprites/gen5/skarmory.png"),"")</f>
        <v/>
      </c>
      <c r="Q223" s="44" t="inlineStr">
        <is>
          <t>Forced on sight (range 3)
Items: Potion</t>
        </is>
      </c>
    </row>
    <row r="224">
      <c r="E224" s="45" t="inlineStr">
        <is>
          <t>Lv 22 Crustle</t>
        </is>
      </c>
      <c r="F224" s="46" t="n"/>
      <c r="G224" s="45" t="inlineStr">
        <is>
          <t>Lv 22 Cacturne</t>
        </is>
      </c>
      <c r="H224" s="46" t="n"/>
      <c r="I224" s="45" t="inlineStr">
        <is>
          <t>Lv 22 Lileep</t>
        </is>
      </c>
      <c r="J224" s="46" t="n"/>
      <c r="K224" s="45" t="inlineStr">
        <is>
          <t>Lv 22 Sandslash</t>
        </is>
      </c>
      <c r="L224" s="46" t="n"/>
      <c r="M224" s="45" t="inlineStr">
        <is>
          <t>Lv 22 Skarmory</t>
        </is>
      </c>
      <c r="N224" s="46" t="n"/>
      <c r="Q224" s="47" t="inlineStr">
        <is>
          <t>Pokémon</t>
        </is>
      </c>
    </row>
    <row r="225">
      <c r="E225" s="48" t="inlineStr">
        <is>
          <t>Impish</t>
        </is>
      </c>
      <c r="F225" s="48" t="inlineStr">
        <is>
          <t>Sturdy</t>
        </is>
      </c>
      <c r="G225" s="48" t="inlineStr">
        <is>
          <t>Adamant</t>
        </is>
      </c>
      <c r="H225" s="48" t="inlineStr">
        <is>
          <t>Sand Veil</t>
        </is>
      </c>
      <c r="I225" s="48" t="inlineStr">
        <is>
          <t>Modest</t>
        </is>
      </c>
      <c r="J225" s="48" t="inlineStr">
        <is>
          <t>Storm Drain</t>
        </is>
      </c>
      <c r="K225" s="48" t="inlineStr">
        <is>
          <t>Adamant</t>
        </is>
      </c>
      <c r="L225" s="48" t="inlineStr">
        <is>
          <t>Sand Rush</t>
        </is>
      </c>
      <c r="M225" s="48" t="inlineStr">
        <is>
          <t>Adamant</t>
        </is>
      </c>
      <c r="N225" s="48" t="inlineStr">
        <is>
          <t>Keen Eye</t>
        </is>
      </c>
      <c r="Q225" s="47" t="inlineStr">
        <is>
          <t>Nature / Ability</t>
        </is>
      </c>
    </row>
    <row r="226">
      <c r="B226" s="47" t="inlineStr">
        <is>
          <t>AI Flags:</t>
        </is>
      </c>
      <c r="E226" s="49" t="inlineStr">
        <is>
          <t>Smooth Rock</t>
        </is>
      </c>
      <c r="F226" s="46" t="n"/>
      <c r="G226" s="49" t="inlineStr">
        <is>
          <t>Sitrus Berry</t>
        </is>
      </c>
      <c r="H226" s="46" t="n"/>
      <c r="I226" s="49" t="inlineStr">
        <is>
          <t>Sitrus Berry</t>
        </is>
      </c>
      <c r="J226" s="46" t="n"/>
      <c r="K226" s="49" t="inlineStr">
        <is>
          <t>Soft Sand</t>
        </is>
      </c>
      <c r="L226" s="46" t="n"/>
      <c r="M226" s="49" t="inlineStr">
        <is>
          <t>Sharp Beak</t>
        </is>
      </c>
      <c r="N226" s="46" t="n"/>
      <c r="Q226" s="47" t="inlineStr">
        <is>
          <t>Item</t>
        </is>
      </c>
    </row>
    <row r="227">
      <c r="B227" s="44" t="inlineStr">
        <is>
          <t>Smart Trainer</t>
        </is>
      </c>
      <c r="E227" s="62" t="inlineStr">
        <is>
          <t>Sandstorm</t>
        </is>
      </c>
      <c r="F227" s="46" t="n"/>
      <c r="G227" s="59" t="inlineStr">
        <is>
          <t>Needle Arm</t>
        </is>
      </c>
      <c r="H227" s="46" t="n"/>
      <c r="I227" s="62" t="inlineStr">
        <is>
          <t>Ancient Power</t>
        </is>
      </c>
      <c r="J227" s="46" t="n"/>
      <c r="K227" s="53" t="inlineStr">
        <is>
          <t>Bulldoze</t>
        </is>
      </c>
      <c r="L227" s="46" t="n"/>
      <c r="M227" s="60" t="inlineStr">
        <is>
          <t>Aerial Ace</t>
        </is>
      </c>
      <c r="N227" s="46" t="n"/>
      <c r="Q227" s="47" t="inlineStr">
        <is>
          <t>Moves</t>
        </is>
      </c>
    </row>
    <row r="228">
      <c r="E228" s="56" t="inlineStr">
        <is>
          <t>-</t>
        </is>
      </c>
      <c r="F228" s="46" t="n"/>
      <c r="G228" s="50" t="inlineStr">
        <is>
          <t>Feint Attack</t>
        </is>
      </c>
      <c r="H228" s="46" t="n"/>
      <c r="I228" s="59" t="inlineStr">
        <is>
          <t>Mega Drain</t>
        </is>
      </c>
      <c r="J228" s="46" t="n"/>
      <c r="K228" s="62" t="inlineStr">
        <is>
          <t>Rock Slide</t>
        </is>
      </c>
      <c r="L228" s="46" t="n"/>
      <c r="M228" s="66" t="inlineStr">
        <is>
          <t>Steel Wing</t>
        </is>
      </c>
      <c r="N228" s="46" t="n"/>
    </row>
    <row r="229">
      <c r="E229" s="56" t="inlineStr">
        <is>
          <t>-</t>
        </is>
      </c>
      <c r="F229" s="46" t="n"/>
      <c r="G229" s="50" t="inlineStr">
        <is>
          <t>Sucker Punch</t>
        </is>
      </c>
      <c r="H229" s="46" t="n"/>
      <c r="I229" s="55" t="inlineStr">
        <is>
          <t>Acid</t>
        </is>
      </c>
      <c r="J229" s="46" t="n"/>
      <c r="K229" s="51" t="inlineStr">
        <is>
          <t>Slash</t>
        </is>
      </c>
      <c r="L229" s="46" t="n"/>
      <c r="M229" s="62" t="inlineStr">
        <is>
          <t>Rock Slide</t>
        </is>
      </c>
      <c r="N229" s="46" t="n"/>
    </row>
    <row r="230">
      <c r="E230" s="56" t="inlineStr">
        <is>
          <t>-</t>
        </is>
      </c>
      <c r="F230" s="46" t="n"/>
      <c r="G230" s="59" t="inlineStr">
        <is>
          <t>Leech Seed</t>
        </is>
      </c>
      <c r="H230" s="46" t="n"/>
      <c r="I230" s="51" t="inlineStr">
        <is>
          <t>Recover</t>
        </is>
      </c>
      <c r="J230" s="46" t="n"/>
      <c r="K230" s="54" t="inlineStr">
        <is>
          <t>X-Scissor</t>
        </is>
      </c>
      <c r="L230" s="46" t="n"/>
      <c r="M230" s="53" t="inlineStr">
        <is>
          <t>Spikes</t>
        </is>
      </c>
      <c r="N230" s="46" t="n"/>
    </row>
    <row r="231">
      <c r="E231" s="57" t="inlineStr">
        <is>
          <t>Note: Rustboro Gym trainer #3 (sand). Crustle leads and knows only Sandstorm.</t>
        </is>
      </c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Roxanne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IFERROR(_xlfn.IMAGE("https://play.pokemonshowdown.com/sprites/gen5/nosepass.png"),"")</f>
        <v/>
      </c>
      <c r="G234" s="43">
        <f>IFERROR(_xlfn.IMAGE("https://play.pokemonshowdown.com/sprites/gen5/magcargo.png"),"")</f>
        <v/>
      </c>
      <c r="I234" s="43">
        <f>IFERROR(_xlfn.IMAGE("https://play.pokemonshowdown.com/sprites/gen5/gligar.png"),"")</f>
        <v/>
      </c>
      <c r="K234" s="43">
        <f>IFERROR(_xlfn.IMAGE("https://play.pokemonshowdown.com/sprites/gen5/anorith.png"),"")</f>
        <v/>
      </c>
      <c r="M234" s="43">
        <f>IFERROR(_xlfn.IMAGE("https://play.pokemonshowdown.com/sprites/gen5/gabite.png"),"")</f>
        <v/>
      </c>
      <c r="O234" s="43">
        <f>IFERROR(_xlfn.IMAGE("https://play.pokemonshowdown.com/sprites/gen5/barbaracle.png"),"")</f>
        <v/>
      </c>
      <c r="Q234" s="44" t="inlineStr">
        <is>
          <t>Mandatory
Items: Super Potion / Super Potion</t>
        </is>
      </c>
    </row>
    <row r="235">
      <c r="E235" s="45" t="inlineStr">
        <is>
          <t>Lv 24 Nosepass</t>
        </is>
      </c>
      <c r="F235" s="46" t="n"/>
      <c r="G235" s="45" t="inlineStr">
        <is>
          <t>Lv 25 Magcargo</t>
        </is>
      </c>
      <c r="H235" s="46" t="n"/>
      <c r="I235" s="45" t="inlineStr">
        <is>
          <t>Lv 25 Gligar</t>
        </is>
      </c>
      <c r="J235" s="46" t="n"/>
      <c r="K235" s="45" t="inlineStr">
        <is>
          <t>Lv 24 Anorith</t>
        </is>
      </c>
      <c r="L235" s="46" t="n"/>
      <c r="M235" s="45" t="inlineStr">
        <is>
          <t>Lv 24 Gabite</t>
        </is>
      </c>
      <c r="N235" s="46" t="n"/>
      <c r="O235" s="45" t="inlineStr">
        <is>
          <t>Lv 26 Barbaracle</t>
        </is>
      </c>
      <c r="P235" s="46" t="n"/>
      <c r="Q235" s="47" t="inlineStr">
        <is>
          <t>Pokémon</t>
        </is>
      </c>
    </row>
    <row r="236">
      <c r="E236" s="48" t="inlineStr">
        <is>
          <t>Impish</t>
        </is>
      </c>
      <c r="F236" s="48" t="inlineStr">
        <is>
          <t>Sturdy</t>
        </is>
      </c>
      <c r="G236" s="48" t="inlineStr">
        <is>
          <t>Modest</t>
        </is>
      </c>
      <c r="H236" s="48" t="inlineStr">
        <is>
          <t>Solid Rock</t>
        </is>
      </c>
      <c r="I236" s="48" t="inlineStr">
        <is>
          <t>Jolly</t>
        </is>
      </c>
      <c r="J236" s="48" t="inlineStr">
        <is>
          <t>Hyper Cutter</t>
        </is>
      </c>
      <c r="K236" s="48" t="inlineStr">
        <is>
          <t>Adamant</t>
        </is>
      </c>
      <c r="L236" s="48" t="inlineStr">
        <is>
          <t>Battle Armor</t>
        </is>
      </c>
      <c r="M236" s="48" t="inlineStr">
        <is>
          <t>Naughty</t>
        </is>
      </c>
      <c r="N236" s="48" t="inlineStr">
        <is>
          <t>Rough Skin</t>
        </is>
      </c>
      <c r="O236" s="48" t="inlineStr">
        <is>
          <t>Jolly</t>
        </is>
      </c>
      <c r="P236" s="48" t="inlineStr">
        <is>
          <t>Tough Claws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Smooth Rock</t>
        </is>
      </c>
      <c r="F237" s="46" t="n"/>
      <c r="G237" s="49" t="inlineStr">
        <is>
          <t>Charcoal</t>
        </is>
      </c>
      <c r="H237" s="46" t="n"/>
      <c r="I237" s="49" t="inlineStr">
        <is>
          <t>Eviolite</t>
        </is>
      </c>
      <c r="J237" s="46" t="n"/>
      <c r="K237" s="49" t="inlineStr">
        <is>
          <t>(None)</t>
        </is>
      </c>
      <c r="L237" s="46" t="n"/>
      <c r="M237" s="49" t="inlineStr">
        <is>
          <t>Eviolite</t>
        </is>
      </c>
      <c r="N237" s="46" t="n"/>
      <c r="O237" s="49" t="inlineStr">
        <is>
          <t>Rindo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2" t="inlineStr">
        <is>
          <t>Stealth Rock</t>
        </is>
      </c>
      <c r="F238" s="46" t="n"/>
      <c r="G238" s="58" t="inlineStr">
        <is>
          <t>Flamethrower</t>
        </is>
      </c>
      <c r="H238" s="46" t="n"/>
      <c r="I238" s="51" t="inlineStr">
        <is>
          <t>Swords Dance</t>
        </is>
      </c>
      <c r="J238" s="46" t="n"/>
      <c r="K238" s="62" t="inlineStr">
        <is>
          <t>Rock Slide</t>
        </is>
      </c>
      <c r="L238" s="46" t="n"/>
      <c r="M238" s="53" t="inlineStr">
        <is>
          <t>Earthquake</t>
        </is>
      </c>
      <c r="N238" s="46" t="n"/>
      <c r="O238" s="50" t="inlineStr">
        <is>
          <t>Hone Claws</t>
        </is>
      </c>
      <c r="P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2" t="inlineStr">
        <is>
          <t>Ancient Power</t>
        </is>
      </c>
      <c r="H239" s="46" t="n"/>
      <c r="I239" s="53" t="inlineStr">
        <is>
          <t>Earthquake</t>
        </is>
      </c>
      <c r="J239" s="46" t="n"/>
      <c r="K239" s="54" t="inlineStr">
        <is>
          <t>X-Scissor</t>
        </is>
      </c>
      <c r="L239" s="46" t="n"/>
      <c r="M239" s="68" t="inlineStr">
        <is>
          <t>Dragon Claw</t>
        </is>
      </c>
      <c r="N239" s="46" t="n"/>
      <c r="O239" s="61" t="inlineStr">
        <is>
          <t>Razor Shell</t>
        </is>
      </c>
      <c r="P239" s="46" t="n"/>
    </row>
    <row r="240">
      <c r="E240" s="51" t="inlineStr">
        <is>
          <t>Explosion</t>
        </is>
      </c>
      <c r="F240" s="46" t="n"/>
      <c r="G240" s="53" t="inlineStr">
        <is>
          <t>Earth Power</t>
        </is>
      </c>
      <c r="H240" s="46" t="n"/>
      <c r="I240" s="60" t="inlineStr">
        <is>
          <t>Aerial Ace</t>
        </is>
      </c>
      <c r="J240" s="46" t="n"/>
      <c r="K240" s="61" t="inlineStr">
        <is>
          <t>Aqua Jet</t>
        </is>
      </c>
      <c r="L240" s="46" t="n"/>
      <c r="M240" s="58" t="inlineStr">
        <is>
          <t>Flamethrower</t>
        </is>
      </c>
      <c r="N240" s="46" t="n"/>
      <c r="O240" s="62" t="inlineStr">
        <is>
          <t>Rock Slide</t>
        </is>
      </c>
      <c r="P240" s="46" t="n"/>
    </row>
    <row r="241">
      <c r="E241" s="52" t="inlineStr">
        <is>
          <t>Volt Switch</t>
        </is>
      </c>
      <c r="F241" s="46" t="n"/>
      <c r="G241" s="58" t="inlineStr">
        <is>
          <t>Will-O-Wisp</t>
        </is>
      </c>
      <c r="H241" s="46" t="n"/>
      <c r="I241" s="62" t="inlineStr">
        <is>
          <t>Rock Slide</t>
        </is>
      </c>
      <c r="J241" s="46" t="n"/>
      <c r="K241" s="60" t="inlineStr">
        <is>
          <t>Aerial Ace</t>
        </is>
      </c>
      <c r="L241" s="46" t="n"/>
      <c r="M241" s="50" t="inlineStr">
        <is>
          <t>Crunch</t>
        </is>
      </c>
      <c r="N241" s="46" t="n"/>
      <c r="O241" s="67" t="inlineStr">
        <is>
          <t>Shadow Claw</t>
        </is>
      </c>
      <c r="P241" s="46" t="n"/>
    </row>
    <row r="242">
      <c r="E242" s="57" t="inlineStr">
        <is>
          <t>Note: Gym Leader. Barbaracle Lv26 is the ace.</t>
        </is>
      </c>
    </row>
    <row r="244" ht="24" customHeight="1">
      <c r="B244" s="38" t="inlineStr">
        <is>
          <t>Route 104 / Rustboro City</t>
        </is>
      </c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</row>
    <row r="246" ht="20" customHeight="1">
      <c r="B246" s="40" t="inlineStr">
        <is>
          <t>Rival</t>
        </is>
      </c>
      <c r="C246" s="41" t="n"/>
      <c r="D246" s="41" t="n"/>
      <c r="E246" s="42" t="inlineStr">
        <is>
          <t>Rival Brendan</t>
        </is>
      </c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</row>
    <row r="247" ht="69" customHeight="1">
      <c r="E247" s="43">
        <f>IFERROR(_xlfn.IMAGE("https://play.pokemonshowdown.com/sprites/gen5/wingull.png"),"")</f>
        <v/>
      </c>
      <c r="G247" s="43">
        <f>IFERROR(_xlfn.IMAGE("https://play.pokemonshowdown.com/sprites/gen5/treecko.png"),"")</f>
        <v/>
      </c>
    </row>
    <row r="248">
      <c r="E248" s="45" t="inlineStr">
        <is>
          <t>Lv 13 Wingull</t>
        </is>
      </c>
      <c r="F248" s="46" t="n"/>
      <c r="G248" s="45" t="inlineStr">
        <is>
          <t>Lv 15 Treecko</t>
        </is>
      </c>
      <c r="H248" s="46" t="n"/>
      <c r="Q248" s="47" t="inlineStr">
        <is>
          <t>Pokémon</t>
        </is>
      </c>
    </row>
    <row r="249">
      <c r="E249" s="48" t="inlineStr">
        <is>
          <t>Modest</t>
        </is>
      </c>
      <c r="F249" s="48" t="inlineStr">
        <is>
          <t>Gluttony</t>
        </is>
      </c>
      <c r="G249" s="48" t="inlineStr">
        <is>
          <t>Modest</t>
        </is>
      </c>
      <c r="H249" s="48" t="inlineStr">
        <is>
          <t>Overgrow</t>
        </is>
      </c>
      <c r="Q249" s="47" t="inlineStr">
        <is>
          <t>Nature / Ability</t>
        </is>
      </c>
    </row>
    <row r="250">
      <c r="B250" s="47" t="inlineStr">
        <is>
          <t>AI Flags:</t>
        </is>
      </c>
      <c r="E250" s="49" t="inlineStr">
        <is>
          <t>(None)</t>
        </is>
      </c>
      <c r="F250" s="46" t="n"/>
      <c r="G250" s="49" t="inlineStr">
        <is>
          <t>(None)</t>
        </is>
      </c>
      <c r="H250" s="46" t="n"/>
      <c r="Q250" s="47" t="inlineStr">
        <is>
          <t>Item</t>
        </is>
      </c>
    </row>
    <row r="251">
      <c r="B251" s="44" t="inlineStr">
        <is>
          <t>Smart Trainer</t>
        </is>
      </c>
      <c r="E251" s="60" t="inlineStr">
        <is>
          <t>Peck</t>
        </is>
      </c>
      <c r="F251" s="46" t="n"/>
      <c r="G251" s="51" t="inlineStr">
        <is>
          <t>Pound</t>
        </is>
      </c>
      <c r="H251" s="46" t="n"/>
      <c r="Q251" s="47" t="inlineStr">
        <is>
          <t>Moves</t>
        </is>
      </c>
    </row>
    <row r="252">
      <c r="E252" s="61" t="inlineStr">
        <is>
          <t>Water Gun</t>
        </is>
      </c>
      <c r="F252" s="46" t="n"/>
      <c r="G252" s="59" t="inlineStr">
        <is>
          <t>Mega Drain</t>
        </is>
      </c>
      <c r="H252" s="46" t="n"/>
    </row>
    <row r="253">
      <c r="E253" s="51" t="inlineStr">
        <is>
          <t>Supersonic</t>
        </is>
      </c>
      <c r="F253" s="46" t="n"/>
      <c r="G253" s="65" t="inlineStr">
        <is>
          <t>Seismic Toss</t>
        </is>
      </c>
      <c r="H253" s="46" t="n"/>
    </row>
    <row r="254">
      <c r="E254" s="50" t="inlineStr">
        <is>
          <t>Bite</t>
        </is>
      </c>
      <c r="F254" s="46" t="n"/>
      <c r="G254" s="50" t="inlineStr">
        <is>
          <t>Bite</t>
        </is>
      </c>
      <c r="H254" s="46" t="n"/>
    </row>
    <row r="256" ht="20" customHeight="1">
      <c r="B256" s="40" t="inlineStr">
        <is>
          <t>Rival</t>
        </is>
      </c>
      <c r="C256" s="41" t="n"/>
      <c r="D256" s="41" t="n"/>
      <c r="E256" s="42" t="inlineStr">
        <is>
          <t>Rival Brendan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IFERROR(_xlfn.IMAGE("https://play.pokemonshowdown.com/sprites/gen5/slugma.png"),"")</f>
        <v/>
      </c>
      <c r="G257" s="43">
        <f>IFERROR(_xlfn.IMAGE("https://play.pokemonshowdown.com/sprites/gen5/mudkip.png"),"")</f>
        <v/>
      </c>
    </row>
    <row r="258">
      <c r="E258" s="45" t="inlineStr">
        <is>
          <t>Lv 13 Slugma</t>
        </is>
      </c>
      <c r="F258" s="46" t="n"/>
      <c r="G258" s="45" t="inlineStr">
        <is>
          <t>Lv 15 Mudkip</t>
        </is>
      </c>
      <c r="H258" s="46" t="n"/>
      <c r="Q258" s="47" t="inlineStr">
        <is>
          <t>Pokémon</t>
        </is>
      </c>
    </row>
    <row r="259">
      <c r="E259" s="48" t="inlineStr">
        <is>
          <t>Modest</t>
        </is>
      </c>
      <c r="F259" s="48" t="inlineStr">
        <is>
          <t>Magma Armor</t>
        </is>
      </c>
      <c r="G259" s="48" t="inlineStr">
        <is>
          <t>Adamant</t>
        </is>
      </c>
      <c r="H259" s="48" t="inlineStr">
        <is>
          <t>Huge Power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(None)</t>
        </is>
      </c>
      <c r="F260" s="46" t="n"/>
      <c r="G260" s="49" t="inlineStr">
        <is>
          <t>(None)</t>
        </is>
      </c>
      <c r="H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8" t="inlineStr">
        <is>
          <t>Fire Spin</t>
        </is>
      </c>
      <c r="F261" s="46" t="n"/>
      <c r="G261" s="61" t="inlineStr">
        <is>
          <t>Water Gun</t>
        </is>
      </c>
      <c r="H261" s="46" t="n"/>
      <c r="Q261" s="47" t="inlineStr">
        <is>
          <t>Moves</t>
        </is>
      </c>
    </row>
    <row r="262">
      <c r="E262" s="55" t="inlineStr">
        <is>
          <t>Smog</t>
        </is>
      </c>
      <c r="F262" s="46" t="n"/>
      <c r="G262" s="53" t="inlineStr">
        <is>
          <t>Mud Slap</t>
        </is>
      </c>
      <c r="H262" s="46" t="n"/>
    </row>
    <row r="263">
      <c r="E263" s="62" t="inlineStr">
        <is>
          <t>Rock Throw</t>
        </is>
      </c>
      <c r="F263" s="46" t="n"/>
      <c r="G263" s="62" t="inlineStr">
        <is>
          <t>Rock Throw</t>
        </is>
      </c>
      <c r="H263" s="46" t="n"/>
    </row>
    <row r="264">
      <c r="E264" s="51" t="inlineStr">
        <is>
          <t>Recover</t>
        </is>
      </c>
      <c r="F264" s="46" t="n"/>
      <c r="G264" s="65" t="inlineStr">
        <is>
          <t>Rock Smash</t>
        </is>
      </c>
      <c r="H264" s="46" t="n"/>
    </row>
    <row r="266" ht="20" customHeight="1">
      <c r="B266" s="40" t="inlineStr">
        <is>
          <t>Rival</t>
        </is>
      </c>
      <c r="C266" s="41" t="n"/>
      <c r="D266" s="41" t="n"/>
      <c r="E266" s="42" t="inlineStr">
        <is>
          <t>Rival Brendan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IFERROR(_xlfn.IMAGE("https://play.pokemonshowdown.com/sprites/gen5/lotad.png"),"")</f>
        <v/>
      </c>
      <c r="G267" s="43">
        <f>IFERROR(_xlfn.IMAGE("https://play.pokemonshowdown.com/sprites/gen5/torchic.png"),"")</f>
        <v/>
      </c>
    </row>
    <row r="268">
      <c r="E268" s="45" t="inlineStr">
        <is>
          <t>Lv 13 Lotad</t>
        </is>
      </c>
      <c r="F268" s="46" t="n"/>
      <c r="G268" s="45" t="inlineStr">
        <is>
          <t>Lv 15 Torchic</t>
        </is>
      </c>
      <c r="H268" s="46" t="n"/>
      <c r="Q268" s="47" t="inlineStr">
        <is>
          <t>Pokémon</t>
        </is>
      </c>
    </row>
    <row r="269">
      <c r="E269" s="48" t="inlineStr">
        <is>
          <t>Modest</t>
        </is>
      </c>
      <c r="F269" s="48" t="inlineStr">
        <is>
          <t>Swift Swim</t>
        </is>
      </c>
      <c r="G269" s="48" t="inlineStr">
        <is>
          <t>Modest</t>
        </is>
      </c>
      <c r="H269" s="48" t="inlineStr">
        <is>
          <t>Blaze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(None)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67" t="inlineStr">
        <is>
          <t>Astonish</t>
        </is>
      </c>
      <c r="F271" s="46" t="n"/>
      <c r="G271" s="51" t="inlineStr">
        <is>
          <t>Scratch</t>
        </is>
      </c>
      <c r="H271" s="46" t="n"/>
      <c r="Q271" s="47" t="inlineStr">
        <is>
          <t>Moves</t>
        </is>
      </c>
    </row>
    <row r="272">
      <c r="E272" s="59" t="inlineStr">
        <is>
          <t>Razor Leaf</t>
        </is>
      </c>
      <c r="F272" s="46" t="n"/>
      <c r="G272" s="60" t="inlineStr">
        <is>
          <t>Peck</t>
        </is>
      </c>
      <c r="H272" s="46" t="n"/>
    </row>
    <row r="273">
      <c r="E273" s="61" t="inlineStr">
        <is>
          <t>Water Gun</t>
        </is>
      </c>
      <c r="F273" s="46" t="n"/>
      <c r="G273" s="58" t="inlineStr">
        <is>
          <t>Ember</t>
        </is>
      </c>
      <c r="H273" s="46" t="n"/>
    </row>
    <row r="274">
      <c r="E274" s="50" t="inlineStr">
        <is>
          <t>Absorb</t>
        </is>
      </c>
      <c r="F274" s="46" t="n"/>
      <c r="G274" s="65" t="inlineStr">
        <is>
          <t>Double Kick</t>
        </is>
      </c>
      <c r="H274" s="46" t="n"/>
    </row>
    <row r="276" ht="24" customHeight="1">
      <c r="B276" s="38" t="inlineStr">
        <is>
          <t>Route 104</t>
        </is>
      </c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</row>
    <row r="278" ht="20" customHeight="1">
      <c r="B278" s="40" t="inlineStr">
        <is>
          <t>Lady</t>
        </is>
      </c>
      <c r="C278" s="41" t="n"/>
      <c r="D278" s="41" t="n"/>
      <c r="E278" s="42" t="inlineStr">
        <is>
          <t>Lady Cindy</t>
        </is>
      </c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</row>
    <row r="279" ht="69" customHeight="1">
      <c r="E279" s="43">
        <f>IFERROR(_xlfn.IMAGE("https://play.pokemonshowdown.com/sprites/gen5/zigzagoon.png"),"")</f>
        <v/>
      </c>
      <c r="Q279" s="44" t="inlineStr">
        <is>
          <t>Forced on sight (range 4)
Items: Full Restore</t>
        </is>
      </c>
    </row>
    <row r="280">
      <c r="E280" s="45" t="inlineStr">
        <is>
          <t>Lv 7 Zigzagoon</t>
        </is>
      </c>
      <c r="F280" s="46" t="n"/>
      <c r="Q280" s="47" t="inlineStr">
        <is>
          <t>Pokémon</t>
        </is>
      </c>
    </row>
    <row r="281">
      <c r="E281" s="48" t="inlineStr">
        <is>
          <t>Adamant</t>
        </is>
      </c>
      <c r="F281" s="48" t="inlineStr">
        <is>
          <t>Gluttony</t>
        </is>
      </c>
      <c r="Q281" s="47" t="inlineStr">
        <is>
          <t>Nature / Ability</t>
        </is>
      </c>
    </row>
    <row r="282">
      <c r="B282" s="47" t="inlineStr">
        <is>
          <t>AI Flags:</t>
        </is>
      </c>
      <c r="E282" s="49" t="inlineStr">
        <is>
          <t>Nugget</t>
        </is>
      </c>
      <c r="F282" s="46" t="n"/>
      <c r="Q282" s="47" t="inlineStr">
        <is>
          <t>Item</t>
        </is>
      </c>
    </row>
    <row r="283">
      <c r="B283" s="44" t="inlineStr">
        <is>
          <t>Smart Trainer</t>
        </is>
      </c>
      <c r="E283" s="51" t="inlineStr">
        <is>
          <t>Quick Attack</t>
        </is>
      </c>
      <c r="F283" s="46" t="n"/>
      <c r="Q283" s="47" t="inlineStr">
        <is>
          <t>Moves</t>
        </is>
      </c>
    </row>
    <row r="284">
      <c r="E284" s="53" t="inlineStr">
        <is>
          <t>Sand Attack</t>
        </is>
      </c>
      <c r="F284" s="46" t="n"/>
    </row>
    <row r="285">
      <c r="E285" s="50" t="inlineStr">
        <is>
          <t>Bite</t>
        </is>
      </c>
      <c r="F285" s="46" t="n"/>
    </row>
    <row r="286">
      <c r="E286" s="56" t="inlineStr">
        <is>
          <t>-</t>
        </is>
      </c>
      <c r="F286" s="46" t="n"/>
    </row>
    <row r="288" ht="24" customHeight="1">
      <c r="B288" s="38" t="inlineStr">
        <is>
          <t>Route 104 / Rustboro City</t>
        </is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</row>
    <row r="290" ht="20" customHeight="1">
      <c r="B290" s="40" t="inlineStr">
        <is>
          <t>Rival</t>
        </is>
      </c>
      <c r="C290" s="41" t="n"/>
      <c r="D290" s="41" t="n"/>
      <c r="E290" s="42" t="inlineStr">
        <is>
          <t>Rival May</t>
        </is>
      </c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</row>
    <row r="291" ht="69" customHeight="1">
      <c r="E291" s="43">
        <f>IFERROR(_xlfn.IMAGE("https://play.pokemonshowdown.com/sprites/gen5/wingull.png"),"")</f>
        <v/>
      </c>
      <c r="G291" s="43">
        <f>IFERROR(_xlfn.IMAGE("https://play.pokemonshowdown.com/sprites/gen5/treecko.png"),"")</f>
        <v/>
      </c>
    </row>
    <row r="292">
      <c r="E292" s="45" t="inlineStr">
        <is>
          <t>Lv 13 Wingull</t>
        </is>
      </c>
      <c r="F292" s="46" t="n"/>
      <c r="G292" s="45" t="inlineStr">
        <is>
          <t>Lv 15 Treecko</t>
        </is>
      </c>
      <c r="H292" s="46" t="n"/>
      <c r="Q292" s="47" t="inlineStr">
        <is>
          <t>Pokémon</t>
        </is>
      </c>
    </row>
    <row r="293">
      <c r="E293" s="48" t="inlineStr">
        <is>
          <t>Modest</t>
        </is>
      </c>
      <c r="F293" s="48" t="inlineStr">
        <is>
          <t>Gluttony</t>
        </is>
      </c>
      <c r="G293" s="48" t="inlineStr">
        <is>
          <t>Modest</t>
        </is>
      </c>
      <c r="H293" s="48" t="inlineStr">
        <is>
          <t>Overgrow</t>
        </is>
      </c>
      <c r="Q293" s="47" t="inlineStr">
        <is>
          <t>Nature / Ability</t>
        </is>
      </c>
    </row>
    <row r="294">
      <c r="B294" s="47" t="inlineStr">
        <is>
          <t>AI Flags:</t>
        </is>
      </c>
      <c r="E294" s="49" t="inlineStr">
        <is>
          <t>(None)</t>
        </is>
      </c>
      <c r="F294" s="46" t="n"/>
      <c r="G294" s="49" t="inlineStr">
        <is>
          <t>(None)</t>
        </is>
      </c>
      <c r="H294" s="46" t="n"/>
      <c r="Q294" s="47" t="inlineStr">
        <is>
          <t>Item</t>
        </is>
      </c>
    </row>
    <row r="295">
      <c r="B295" s="44" t="inlineStr">
        <is>
          <t>Smart Trainer</t>
        </is>
      </c>
      <c r="E295" s="60" t="inlineStr">
        <is>
          <t>Peck</t>
        </is>
      </c>
      <c r="F295" s="46" t="n"/>
      <c r="G295" s="51" t="inlineStr">
        <is>
          <t>Pound</t>
        </is>
      </c>
      <c r="H295" s="46" t="n"/>
      <c r="Q295" s="47" t="inlineStr">
        <is>
          <t>Moves</t>
        </is>
      </c>
    </row>
    <row r="296">
      <c r="E296" s="61" t="inlineStr">
        <is>
          <t>Water Gun</t>
        </is>
      </c>
      <c r="F296" s="46" t="n"/>
      <c r="G296" s="59" t="inlineStr">
        <is>
          <t>Mega Drain</t>
        </is>
      </c>
      <c r="H296" s="46" t="n"/>
    </row>
    <row r="297">
      <c r="E297" s="51" t="inlineStr">
        <is>
          <t>Supersonic</t>
        </is>
      </c>
      <c r="F297" s="46" t="n"/>
      <c r="G297" s="65" t="inlineStr">
        <is>
          <t>Seismic Toss</t>
        </is>
      </c>
      <c r="H297" s="46" t="n"/>
    </row>
    <row r="298">
      <c r="E298" s="50" t="inlineStr">
        <is>
          <t>Bite</t>
        </is>
      </c>
      <c r="F298" s="46" t="n"/>
      <c r="G298" s="50" t="inlineStr">
        <is>
          <t>Bite</t>
        </is>
      </c>
      <c r="H298" s="46" t="n"/>
    </row>
    <row r="300" ht="20" customHeight="1">
      <c r="B300" s="40" t="inlineStr">
        <is>
          <t>Rival</t>
        </is>
      </c>
      <c r="C300" s="41" t="n"/>
      <c r="D300" s="41" t="n"/>
      <c r="E300" s="42" t="inlineStr">
        <is>
          <t>Rival May</t>
        </is>
      </c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</row>
    <row r="301" ht="69" customHeight="1">
      <c r="E301" s="43">
        <f>IFERROR(_xlfn.IMAGE("https://play.pokemonshowdown.com/sprites/gen5/torkoal.png"),"")</f>
        <v/>
      </c>
      <c r="G301" s="43">
        <f>IFERROR(_xlfn.IMAGE("https://play.pokemonshowdown.com/sprites/gen5/mudkip.png"),"")</f>
        <v/>
      </c>
    </row>
    <row r="302">
      <c r="E302" s="45" t="inlineStr">
        <is>
          <t>Lv 13 Torkoal</t>
        </is>
      </c>
      <c r="F302" s="46" t="n"/>
      <c r="G302" s="45" t="inlineStr">
        <is>
          <t>Lv 15 Mudkip</t>
        </is>
      </c>
      <c r="H302" s="46" t="n"/>
      <c r="Q302" s="47" t="inlineStr">
        <is>
          <t>Pokémon</t>
        </is>
      </c>
    </row>
    <row r="303">
      <c r="E303" s="48" t="inlineStr">
        <is>
          <t>Adamant</t>
        </is>
      </c>
      <c r="F303" s="48" t="inlineStr">
        <is>
          <t>White Smoke</t>
        </is>
      </c>
      <c r="G303" s="48" t="inlineStr">
        <is>
          <t>Adamant</t>
        </is>
      </c>
      <c r="H303" s="48" t="inlineStr">
        <is>
          <t>Huge Power</t>
        </is>
      </c>
      <c r="Q303" s="47" t="inlineStr">
        <is>
          <t>Nature / Ability</t>
        </is>
      </c>
    </row>
    <row r="304">
      <c r="B304" s="47" t="inlineStr">
        <is>
          <t>AI Flags:</t>
        </is>
      </c>
      <c r="E304" s="49" t="inlineStr">
        <is>
          <t>(None)</t>
        </is>
      </c>
      <c r="F304" s="46" t="n"/>
      <c r="G304" s="49" t="inlineStr">
        <is>
          <t>(None)</t>
        </is>
      </c>
      <c r="H304" s="46" t="n"/>
      <c r="Q304" s="47" t="inlineStr">
        <is>
          <t>Item</t>
        </is>
      </c>
    </row>
    <row r="305">
      <c r="B305" s="44" t="inlineStr">
        <is>
          <t>Smart Trainer</t>
        </is>
      </c>
      <c r="E305" s="58" t="inlineStr">
        <is>
          <t>Fire Spin</t>
        </is>
      </c>
      <c r="F305" s="46" t="n"/>
      <c r="G305" s="61" t="inlineStr">
        <is>
          <t>Water Gun</t>
        </is>
      </c>
      <c r="H305" s="46" t="n"/>
      <c r="Q305" s="47" t="inlineStr">
        <is>
          <t>Moves</t>
        </is>
      </c>
    </row>
    <row r="306">
      <c r="E306" s="55" t="inlineStr">
        <is>
          <t>Smog</t>
        </is>
      </c>
      <c r="F306" s="46" t="n"/>
      <c r="G306" s="53" t="inlineStr">
        <is>
          <t>Mud Slap</t>
        </is>
      </c>
      <c r="H306" s="46" t="n"/>
    </row>
    <row r="307">
      <c r="E307" s="51" t="inlineStr">
        <is>
          <t>Smokescreen</t>
        </is>
      </c>
      <c r="F307" s="46" t="n"/>
      <c r="G307" s="62" t="inlineStr">
        <is>
          <t>Rock Throw</t>
        </is>
      </c>
      <c r="H307" s="46" t="n"/>
    </row>
    <row r="308">
      <c r="E308" s="58" t="inlineStr">
        <is>
          <t>Ember</t>
        </is>
      </c>
      <c r="F308" s="46" t="n"/>
      <c r="G308" s="65" t="inlineStr">
        <is>
          <t>Rock Smash</t>
        </is>
      </c>
      <c r="H308" s="46" t="n"/>
    </row>
    <row r="310" ht="20" customHeight="1">
      <c r="B310" s="40" t="inlineStr">
        <is>
          <t>Rival</t>
        </is>
      </c>
      <c r="C310" s="41" t="n"/>
      <c r="D310" s="41" t="n"/>
      <c r="E310" s="42" t="inlineStr">
        <is>
          <t>Rival May</t>
        </is>
      </c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</row>
    <row r="311" ht="69" customHeight="1">
      <c r="E311" s="43">
        <f>IFERROR(_xlfn.IMAGE("https://play.pokemonshowdown.com/sprites/gen5/lotad.png"),"")</f>
        <v/>
      </c>
      <c r="G311" s="43">
        <f>IFERROR(_xlfn.IMAGE("https://play.pokemonshowdown.com/sprites/gen5/torchic.png"),"")</f>
        <v/>
      </c>
    </row>
    <row r="312">
      <c r="E312" s="45" t="inlineStr">
        <is>
          <t>Lv 13 Lotad</t>
        </is>
      </c>
      <c r="F312" s="46" t="n"/>
      <c r="G312" s="45" t="inlineStr">
        <is>
          <t>Lv 15 Torchic</t>
        </is>
      </c>
      <c r="H312" s="46" t="n"/>
      <c r="Q312" s="47" t="inlineStr">
        <is>
          <t>Pokémon</t>
        </is>
      </c>
    </row>
    <row r="313">
      <c r="E313" s="48" t="inlineStr">
        <is>
          <t>Modest</t>
        </is>
      </c>
      <c r="F313" s="48" t="inlineStr">
        <is>
          <t>Swift Swim</t>
        </is>
      </c>
      <c r="G313" s="48" t="inlineStr">
        <is>
          <t>Modest</t>
        </is>
      </c>
      <c r="H313" s="48" t="inlineStr">
        <is>
          <t>Blaze</t>
        </is>
      </c>
      <c r="Q313" s="47" t="inlineStr">
        <is>
          <t>Nature / Ability</t>
        </is>
      </c>
    </row>
    <row r="314">
      <c r="B314" s="47" t="inlineStr">
        <is>
          <t>AI Flags:</t>
        </is>
      </c>
      <c r="E314" s="49" t="inlineStr">
        <is>
          <t>(None)</t>
        </is>
      </c>
      <c r="F314" s="46" t="n"/>
      <c r="G314" s="49" t="inlineStr">
        <is>
          <t>(None)</t>
        </is>
      </c>
      <c r="H314" s="46" t="n"/>
      <c r="Q314" s="47" t="inlineStr">
        <is>
          <t>Item</t>
        </is>
      </c>
    </row>
    <row r="315">
      <c r="B315" s="44" t="inlineStr">
        <is>
          <t>Smart Trainer</t>
        </is>
      </c>
      <c r="E315" s="67" t="inlineStr">
        <is>
          <t>Astonish</t>
        </is>
      </c>
      <c r="F315" s="46" t="n"/>
      <c r="G315" s="51" t="inlineStr">
        <is>
          <t>Scratch</t>
        </is>
      </c>
      <c r="H315" s="46" t="n"/>
      <c r="Q315" s="47" t="inlineStr">
        <is>
          <t>Moves</t>
        </is>
      </c>
    </row>
    <row r="316">
      <c r="E316" s="59" t="inlineStr">
        <is>
          <t>Razor Leaf</t>
        </is>
      </c>
      <c r="F316" s="46" t="n"/>
      <c r="G316" s="60" t="inlineStr">
        <is>
          <t>Peck</t>
        </is>
      </c>
      <c r="H316" s="46" t="n"/>
    </row>
    <row r="317">
      <c r="E317" s="61" t="inlineStr">
        <is>
          <t>Water Gun</t>
        </is>
      </c>
      <c r="F317" s="46" t="n"/>
      <c r="G317" s="58" t="inlineStr">
        <is>
          <t>Ember</t>
        </is>
      </c>
      <c r="H317" s="46" t="n"/>
    </row>
    <row r="318">
      <c r="E318" s="50" t="inlineStr">
        <is>
          <t>Absorb</t>
        </is>
      </c>
      <c r="F318" s="46" t="n"/>
      <c r="G318" s="65" t="inlineStr">
        <is>
          <t>Double Kick</t>
        </is>
      </c>
      <c r="H318" s="46" t="n"/>
    </row>
    <row r="320" ht="24" customHeight="1">
      <c r="B320" s="38" t="inlineStr">
        <is>
          <t>Rusturf Tunnel</t>
        </is>
      </c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</row>
    <row r="322" ht="20" customHeight="1">
      <c r="B322" s="40" t="inlineStr">
        <is>
          <t>Team Aqua</t>
        </is>
      </c>
      <c r="C322" s="41" t="n"/>
      <c r="D322" s="41" t="n"/>
      <c r="E322" s="42" t="inlineStr">
        <is>
          <t>Team Aqua Grunt</t>
        </is>
      </c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</row>
    <row r="323" ht="69" customHeight="1">
      <c r="E323" s="43">
        <f>IFERROR(_xlfn.IMAGE("https://play.pokemonshowdown.com/sprites/gen5/poochyena.png"),"")</f>
        <v/>
      </c>
      <c r="Q323" s="44" t="inlineStr">
        <is>
          <t>Optional</t>
        </is>
      </c>
    </row>
    <row r="324">
      <c r="E324" s="45" t="inlineStr">
        <is>
          <t>Lv 11 Poochyena</t>
        </is>
      </c>
      <c r="F324" s="46" t="n"/>
      <c r="Q324" s="47" t="inlineStr">
        <is>
          <t>Pokémon</t>
        </is>
      </c>
    </row>
    <row r="325">
      <c r="E325" s="48" t="inlineStr">
        <is>
          <t>Adamant</t>
        </is>
      </c>
      <c r="F325" s="48" t="inlineStr">
        <is>
          <t>Quick Feet</t>
        </is>
      </c>
      <c r="Q325" s="47" t="inlineStr">
        <is>
          <t>Nature / Ability</t>
        </is>
      </c>
    </row>
    <row r="326">
      <c r="B326" s="47" t="inlineStr">
        <is>
          <t>AI Flags:</t>
        </is>
      </c>
      <c r="E326" s="49" t="inlineStr">
        <is>
          <t>(None)</t>
        </is>
      </c>
      <c r="F326" s="46" t="n"/>
      <c r="Q326" s="47" t="inlineStr">
        <is>
          <t>Item</t>
        </is>
      </c>
    </row>
    <row r="327">
      <c r="B327" s="44" t="inlineStr">
        <is>
          <t>Smart Trainer</t>
        </is>
      </c>
      <c r="E327" s="51" t="inlineStr">
        <is>
          <t>Quick Attack</t>
        </is>
      </c>
      <c r="F327" s="46" t="n"/>
      <c r="Q327" s="47" t="inlineStr">
        <is>
          <t>Moves</t>
        </is>
      </c>
    </row>
    <row r="328">
      <c r="E328" s="51" t="inlineStr">
        <is>
          <t>Tackle</t>
        </is>
      </c>
      <c r="F328" s="46" t="n"/>
    </row>
    <row r="329">
      <c r="E329" s="53" t="inlineStr">
        <is>
          <t>Sand Attack</t>
        </is>
      </c>
      <c r="F329" s="46" t="n"/>
    </row>
    <row r="330">
      <c r="E330" s="56" t="inlineStr">
        <is>
          <t>-</t>
        </is>
      </c>
      <c r="F330" s="46" t="n"/>
    </row>
    <row r="332" ht="20" customHeight="1">
      <c r="B332" s="40" t="inlineStr">
        <is>
          <t>Hiker</t>
        </is>
      </c>
      <c r="C332" s="41" t="n"/>
      <c r="D332" s="41" t="n"/>
      <c r="E332" s="42" t="inlineStr">
        <is>
          <t>Hiker Mike (Rematch 1)</t>
        </is>
      </c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</row>
    <row r="333" ht="69" customHeight="1">
      <c r="E333" s="43">
        <f>IFERROR(_xlfn.IMAGE("https://play.pokemonshowdown.com/sprites/gen5/geodude.png"),"")</f>
        <v/>
      </c>
      <c r="G333" s="43">
        <f>IFERROR(_xlfn.IMAGE("https://play.pokemonshowdown.com/sprites/gen5/geodude.png"),"")</f>
        <v/>
      </c>
      <c r="I333" s="43">
        <f>IFERROR(_xlfn.IMAGE("https://play.pokemonshowdown.com/sprites/gen5/machop.png"),"")</f>
        <v/>
      </c>
      <c r="Q333" s="44" t="inlineStr">
        <is>
          <t>Forced on sight (range 3)</t>
        </is>
      </c>
    </row>
    <row r="334">
      <c r="E334" s="45" t="inlineStr">
        <is>
          <t>Lv 16 Geodude</t>
        </is>
      </c>
      <c r="F334" s="46" t="n"/>
      <c r="G334" s="45" t="inlineStr">
        <is>
          <t>Lv 16 Geodude</t>
        </is>
      </c>
      <c r="H334" s="46" t="n"/>
      <c r="I334" s="45" t="inlineStr">
        <is>
          <t>Lv 16 Machop</t>
        </is>
      </c>
      <c r="J334" s="46" t="n"/>
      <c r="Q334" s="47" t="inlineStr">
        <is>
          <t>Pokémon</t>
        </is>
      </c>
    </row>
    <row r="335">
      <c r="E335" s="48" t="inlineStr">
        <is>
          <t>Adamant</t>
        </is>
      </c>
      <c r="F335" s="48" t="inlineStr">
        <is>
          <t>Rock Head</t>
        </is>
      </c>
      <c r="G335" s="48" t="inlineStr">
        <is>
          <t>Adamant</t>
        </is>
      </c>
      <c r="H335" s="48" t="inlineStr">
        <is>
          <t>Rock Head</t>
        </is>
      </c>
      <c r="I335" s="48" t="inlineStr">
        <is>
          <t>Adamant</t>
        </is>
      </c>
      <c r="J335" s="48" t="inlineStr">
        <is>
          <t>No Guard</t>
        </is>
      </c>
      <c r="Q335" s="47" t="inlineStr">
        <is>
          <t>Nature / Ability</t>
        </is>
      </c>
    </row>
    <row r="336">
      <c r="B336" s="47" t="inlineStr">
        <is>
          <t>AI Flags:</t>
        </is>
      </c>
      <c r="E336" s="49" t="inlineStr">
        <is>
          <t>(None)</t>
        </is>
      </c>
      <c r="F336" s="46" t="n"/>
      <c r="G336" s="49" t="inlineStr">
        <is>
          <t>(None)</t>
        </is>
      </c>
      <c r="H336" s="46" t="n"/>
      <c r="I336" s="49" t="inlineStr">
        <is>
          <t>(None)</t>
        </is>
      </c>
      <c r="J336" s="46" t="n"/>
      <c r="Q336" s="47" t="inlineStr">
        <is>
          <t>Item</t>
        </is>
      </c>
    </row>
    <row r="337">
      <c r="B337" s="44" t="inlineStr">
        <is>
          <t>Smart Trainer</t>
        </is>
      </c>
      <c r="E337" s="53" t="inlineStr">
        <is>
          <t>Mud Bomb</t>
        </is>
      </c>
      <c r="F337" s="46" t="n"/>
      <c r="G337" s="53" t="inlineStr">
        <is>
          <t>Mud Bomb</t>
        </is>
      </c>
      <c r="H337" s="46" t="n"/>
      <c r="I337" s="51" t="inlineStr">
        <is>
          <t>Pound</t>
        </is>
      </c>
      <c r="J337" s="46" t="n"/>
      <c r="Q337" s="47" t="inlineStr">
        <is>
          <t>Moves</t>
        </is>
      </c>
    </row>
    <row r="338">
      <c r="E338" s="51" t="inlineStr">
        <is>
          <t>Headbutt</t>
        </is>
      </c>
      <c r="F338" s="46" t="n"/>
      <c r="G338" s="51" t="inlineStr">
        <is>
          <t>Headbutt</t>
        </is>
      </c>
      <c r="H338" s="46" t="n"/>
      <c r="I338" s="62" t="inlineStr">
        <is>
          <t>Rock Throw</t>
        </is>
      </c>
      <c r="J338" s="46" t="n"/>
    </row>
    <row r="339">
      <c r="E339" s="65" t="inlineStr">
        <is>
          <t>Karate Chop</t>
        </is>
      </c>
      <c r="F339" s="46" t="n"/>
      <c r="G339" s="65" t="inlineStr">
        <is>
          <t>Karate Chop</t>
        </is>
      </c>
      <c r="H339" s="46" t="n"/>
      <c r="I339" s="65" t="inlineStr">
        <is>
          <t>Seismic Toss</t>
        </is>
      </c>
      <c r="J339" s="46" t="n"/>
    </row>
    <row r="340">
      <c r="E340" s="51" t="inlineStr">
        <is>
          <t>Self Destruct</t>
        </is>
      </c>
      <c r="F340" s="46" t="n"/>
      <c r="G340" s="51" t="inlineStr">
        <is>
          <t>Self Destruct</t>
        </is>
      </c>
      <c r="H340" s="46" t="n"/>
      <c r="I340" s="65" t="inlineStr">
        <is>
          <t>Wake Up Slap</t>
        </is>
      </c>
      <c r="J340" s="46" t="n"/>
    </row>
  </sheetData>
  <mergeCells count="862">
    <mergeCell ref="K227:L227"/>
    <mergeCell ref="E71:F71"/>
    <mergeCell ref="K33:L33"/>
    <mergeCell ref="I104:J104"/>
    <mergeCell ref="G71:H71"/>
    <mergeCell ref="I340:J340"/>
    <mergeCell ref="B53:D53"/>
    <mergeCell ref="E234:F234"/>
    <mergeCell ref="G307:H307"/>
    <mergeCell ref="E8:F8"/>
    <mergeCell ref="E79:F79"/>
    <mergeCell ref="K241:L241"/>
    <mergeCell ref="M70:N70"/>
    <mergeCell ref="K35:L35"/>
    <mergeCell ref="I106:J106"/>
    <mergeCell ref="M241:N241"/>
    <mergeCell ref="E171:F171"/>
    <mergeCell ref="B261:D264"/>
    <mergeCell ref="Q315:Q318"/>
    <mergeCell ref="E137:F137"/>
    <mergeCell ref="Q23:Q26"/>
    <mergeCell ref="G66:H66"/>
    <mergeCell ref="G137:H137"/>
    <mergeCell ref="I66:J66"/>
    <mergeCell ref="E308:F308"/>
    <mergeCell ref="E173:F173"/>
    <mergeCell ref="E229:F229"/>
    <mergeCell ref="Q137:Q140"/>
    <mergeCell ref="G229:H229"/>
    <mergeCell ref="E148:F148"/>
    <mergeCell ref="E322:Q322"/>
    <mergeCell ref="G148:H148"/>
    <mergeCell ref="G68:H68"/>
    <mergeCell ref="E166:F166"/>
    <mergeCell ref="G139:H139"/>
    <mergeCell ref="G114:H114"/>
    <mergeCell ref="I170:J170"/>
    <mergeCell ref="B337:D340"/>
    <mergeCell ref="G206:H206"/>
    <mergeCell ref="E1:Q1"/>
    <mergeCell ref="I193:J193"/>
    <mergeCell ref="G213:H213"/>
    <mergeCell ref="I172:J172"/>
    <mergeCell ref="K234:L234"/>
    <mergeCell ref="G270:H270"/>
    <mergeCell ref="K215:L215"/>
    <mergeCell ref="M215:N215"/>
    <mergeCell ref="E326:F326"/>
    <mergeCell ref="I30:J30"/>
    <mergeCell ref="G59:H59"/>
    <mergeCell ref="K92:L92"/>
    <mergeCell ref="K30:L30"/>
    <mergeCell ref="M92:N92"/>
    <mergeCell ref="K223:L223"/>
    <mergeCell ref="E117:F117"/>
    <mergeCell ref="E55:F55"/>
    <mergeCell ref="G117:H117"/>
    <mergeCell ref="I46:J46"/>
    <mergeCell ref="B192:D195"/>
    <mergeCell ref="M229:N229"/>
    <mergeCell ref="G61:H61"/>
    <mergeCell ref="E48:F48"/>
    <mergeCell ref="I61:J61"/>
    <mergeCell ref="E219:F219"/>
    <mergeCell ref="G48:H48"/>
    <mergeCell ref="G219:H219"/>
    <mergeCell ref="M216:N216"/>
    <mergeCell ref="Q238:Q241"/>
    <mergeCell ref="E246:Q246"/>
    <mergeCell ref="B305:D308"/>
    <mergeCell ref="G125:H125"/>
    <mergeCell ref="I54:J54"/>
    <mergeCell ref="E233:Q233"/>
    <mergeCell ref="B99:D99"/>
    <mergeCell ref="I125:J125"/>
    <mergeCell ref="E161:F161"/>
    <mergeCell ref="Q69:Q72"/>
    <mergeCell ref="I41:J41"/>
    <mergeCell ref="G112:H112"/>
    <mergeCell ref="I212:J212"/>
    <mergeCell ref="K41:L41"/>
    <mergeCell ref="M218:N218"/>
    <mergeCell ref="B68:D68"/>
    <mergeCell ref="O193:P193"/>
    <mergeCell ref="B310:D310"/>
    <mergeCell ref="G127:H127"/>
    <mergeCell ref="G298:H298"/>
    <mergeCell ref="I127:J127"/>
    <mergeCell ref="E252:F252"/>
    <mergeCell ref="E185:Q185"/>
    <mergeCell ref="Q192:Q195"/>
    <mergeCell ref="I107:J107"/>
    <mergeCell ref="E316:F316"/>
    <mergeCell ref="E250:F250"/>
    <mergeCell ref="G201:H201"/>
    <mergeCell ref="G250:H250"/>
    <mergeCell ref="B58:D61"/>
    <mergeCell ref="I201:J201"/>
    <mergeCell ref="M234:N234"/>
    <mergeCell ref="E237:F237"/>
    <mergeCell ref="E76:F76"/>
    <mergeCell ref="G138:H138"/>
    <mergeCell ref="B215:D215"/>
    <mergeCell ref="G76:H76"/>
    <mergeCell ref="B326:D326"/>
    <mergeCell ref="E301:F301"/>
    <mergeCell ref="G230:H230"/>
    <mergeCell ref="E239:F239"/>
    <mergeCell ref="G301:H301"/>
    <mergeCell ref="I59:J59"/>
    <mergeCell ref="E251:F251"/>
    <mergeCell ref="G9:H9"/>
    <mergeCell ref="E189:F189"/>
    <mergeCell ref="B205:D208"/>
    <mergeCell ref="I9:J9"/>
    <mergeCell ref="G140:H140"/>
    <mergeCell ref="E238:F238"/>
    <mergeCell ref="G238:H238"/>
    <mergeCell ref="K25:L25"/>
    <mergeCell ref="E27:Q27"/>
    <mergeCell ref="E154:Q154"/>
    <mergeCell ref="B80:D83"/>
    <mergeCell ref="G11:H11"/>
    <mergeCell ref="E119:Q119"/>
    <mergeCell ref="I207:J207"/>
    <mergeCell ref="I11:J11"/>
    <mergeCell ref="I204:J204"/>
    <mergeCell ref="Q126:Q129"/>
    <mergeCell ref="B126:D129"/>
    <mergeCell ref="G296:H296"/>
    <mergeCell ref="E92:F92"/>
    <mergeCell ref="K54:L54"/>
    <mergeCell ref="E196:Q196"/>
    <mergeCell ref="B5:Q5"/>
    <mergeCell ref="E205:F205"/>
    <mergeCell ref="E94:F94"/>
    <mergeCell ref="B260:D260"/>
    <mergeCell ref="K44:L44"/>
    <mergeCell ref="K237:L237"/>
    <mergeCell ref="E69:F69"/>
    <mergeCell ref="K31:L31"/>
    <mergeCell ref="Q205:Q208"/>
    <mergeCell ref="G69:H69"/>
    <mergeCell ref="M237:N237"/>
    <mergeCell ref="E311:F311"/>
    <mergeCell ref="E31:F31"/>
    <mergeCell ref="E158:F158"/>
    <mergeCell ref="G87:H87"/>
    <mergeCell ref="E329:F329"/>
    <mergeCell ref="I87:J87"/>
    <mergeCell ref="E77:F77"/>
    <mergeCell ref="E133:F133"/>
    <mergeCell ref="K239:L239"/>
    <mergeCell ref="M239:N239"/>
    <mergeCell ref="G133:H133"/>
    <mergeCell ref="E304:F304"/>
    <mergeCell ref="B244:Q244"/>
    <mergeCell ref="E38:Q38"/>
    <mergeCell ref="M26:N26"/>
    <mergeCell ref="E162:F162"/>
    <mergeCell ref="E306:F306"/>
    <mergeCell ref="G306:H306"/>
    <mergeCell ref="Q45:Q48"/>
    <mergeCell ref="B165:D165"/>
    <mergeCell ref="I191:J191"/>
    <mergeCell ref="K191:L191"/>
    <mergeCell ref="E84:Q84"/>
    <mergeCell ref="B181:D184"/>
    <mergeCell ref="E72:F72"/>
    <mergeCell ref="B137:D140"/>
    <mergeCell ref="E176:Q176"/>
    <mergeCell ref="I128:J128"/>
    <mergeCell ref="K57:L57"/>
    <mergeCell ref="G226:H226"/>
    <mergeCell ref="G217:H217"/>
    <mergeCell ref="E86:Q86"/>
    <mergeCell ref="E258:F258"/>
    <mergeCell ref="I65:J65"/>
    <mergeCell ref="I192:J192"/>
    <mergeCell ref="E24:F24"/>
    <mergeCell ref="E195:F195"/>
    <mergeCell ref="G251:H251"/>
    <mergeCell ref="E42:F42"/>
    <mergeCell ref="B29:D29"/>
    <mergeCell ref="E188:F188"/>
    <mergeCell ref="E88:F88"/>
    <mergeCell ref="E126:F126"/>
    <mergeCell ref="E82:F82"/>
    <mergeCell ref="E253:F253"/>
    <mergeCell ref="E324:F324"/>
    <mergeCell ref="G82:H82"/>
    <mergeCell ref="E180:F180"/>
    <mergeCell ref="G253:H253"/>
    <mergeCell ref="E240:F240"/>
    <mergeCell ref="G240:H240"/>
    <mergeCell ref="M212:N212"/>
    <mergeCell ref="E19:F19"/>
    <mergeCell ref="G19:H19"/>
    <mergeCell ref="G317:H317"/>
    <mergeCell ref="E182:F182"/>
    <mergeCell ref="I206:J206"/>
    <mergeCell ref="Q261:Q264"/>
    <mergeCell ref="G304:H304"/>
    <mergeCell ref="B266:D266"/>
    <mergeCell ref="G83:H83"/>
    <mergeCell ref="I12:J12"/>
    <mergeCell ref="G254:H254"/>
    <mergeCell ref="G248:H248"/>
    <mergeCell ref="K12:L12"/>
    <mergeCell ref="G235:H235"/>
    <mergeCell ref="E141:Q141"/>
    <mergeCell ref="I235:J235"/>
    <mergeCell ref="B23:D26"/>
    <mergeCell ref="G14:H14"/>
    <mergeCell ref="I14:J14"/>
    <mergeCell ref="K14:L14"/>
    <mergeCell ref="K70:L70"/>
    <mergeCell ref="E143:Q143"/>
    <mergeCell ref="B90:D90"/>
    <mergeCell ref="B283:D286"/>
    <mergeCell ref="Q337:Q340"/>
    <mergeCell ref="I339:J339"/>
    <mergeCell ref="E37:F37"/>
    <mergeCell ref="E159:F159"/>
    <mergeCell ref="E208:F208"/>
    <mergeCell ref="G159:H159"/>
    <mergeCell ref="M240:N240"/>
    <mergeCell ref="E47:F47"/>
    <mergeCell ref="G72:H72"/>
    <mergeCell ref="E145:F145"/>
    <mergeCell ref="E139:F139"/>
    <mergeCell ref="E272:F272"/>
    <mergeCell ref="G161:H161"/>
    <mergeCell ref="I217:J217"/>
    <mergeCell ref="E111:F111"/>
    <mergeCell ref="K217:L217"/>
    <mergeCell ref="G136:H136"/>
    <mergeCell ref="B250:D250"/>
    <mergeCell ref="B44:D44"/>
    <mergeCell ref="K192:L192"/>
    <mergeCell ref="G228:H228"/>
    <mergeCell ref="I228:J228"/>
    <mergeCell ref="O235:P235"/>
    <mergeCell ref="I129:J129"/>
    <mergeCell ref="I194:J194"/>
    <mergeCell ref="G292:H292"/>
    <mergeCell ref="G267:H267"/>
    <mergeCell ref="I25:J25"/>
    <mergeCell ref="K194:L194"/>
    <mergeCell ref="B143:D143"/>
    <mergeCell ref="I71:J71"/>
    <mergeCell ref="B238:D241"/>
    <mergeCell ref="I58:J58"/>
    <mergeCell ref="G294:H294"/>
    <mergeCell ref="K58:L58"/>
    <mergeCell ref="I223:J223"/>
    <mergeCell ref="E261:F261"/>
    <mergeCell ref="B256:D256"/>
    <mergeCell ref="K195:L195"/>
    <mergeCell ref="M195:N195"/>
    <mergeCell ref="M189:N189"/>
    <mergeCell ref="M45:N45"/>
    <mergeCell ref="O189:P189"/>
    <mergeCell ref="I83:J83"/>
    <mergeCell ref="M238:N238"/>
    <mergeCell ref="E116:F116"/>
    <mergeCell ref="O238:P238"/>
    <mergeCell ref="E91:F91"/>
    <mergeCell ref="G20:H20"/>
    <mergeCell ref="O188:P188"/>
    <mergeCell ref="G91:H91"/>
    <mergeCell ref="I20:J20"/>
    <mergeCell ref="G318:H318"/>
    <mergeCell ref="E327:F327"/>
    <mergeCell ref="M47:N47"/>
    <mergeCell ref="E183:F183"/>
    <mergeCell ref="Q91:Q94"/>
    <mergeCell ref="G183:H183"/>
    <mergeCell ref="O240:P240"/>
    <mergeCell ref="Q327:Q330"/>
    <mergeCell ref="M19:N19"/>
    <mergeCell ref="E22:F22"/>
    <mergeCell ref="I13:J13"/>
    <mergeCell ref="G22:H22"/>
    <mergeCell ref="E93:F93"/>
    <mergeCell ref="K13:L13"/>
    <mergeCell ref="E99:Q99"/>
    <mergeCell ref="G149:H149"/>
    <mergeCell ref="E193:F193"/>
    <mergeCell ref="G193:H193"/>
    <mergeCell ref="E49:Q49"/>
    <mergeCell ref="G247:H247"/>
    <mergeCell ref="K205:L205"/>
    <mergeCell ref="E163:Q163"/>
    <mergeCell ref="G257:H257"/>
    <mergeCell ref="I15:J15"/>
    <mergeCell ref="E122:F122"/>
    <mergeCell ref="K15:L15"/>
    <mergeCell ref="G151:H151"/>
    <mergeCell ref="M44:N44"/>
    <mergeCell ref="I80:J80"/>
    <mergeCell ref="G178:H178"/>
    <mergeCell ref="I213:J213"/>
    <mergeCell ref="G272:H272"/>
    <mergeCell ref="K55:L55"/>
    <mergeCell ref="E147:F147"/>
    <mergeCell ref="E280:F280"/>
    <mergeCell ref="E274:F274"/>
    <mergeCell ref="B187:D187"/>
    <mergeCell ref="K208:L208"/>
    <mergeCell ref="G162:H162"/>
    <mergeCell ref="E338:F338"/>
    <mergeCell ref="Q295:Q298"/>
    <mergeCell ref="E62:Q62"/>
    <mergeCell ref="G338:H338"/>
    <mergeCell ref="B115:D118"/>
    <mergeCell ref="A1:D3"/>
    <mergeCell ref="G177:H177"/>
    <mergeCell ref="E104:F104"/>
    <mergeCell ref="G33:H33"/>
    <mergeCell ref="G204:H204"/>
    <mergeCell ref="G104:H104"/>
    <mergeCell ref="I33:J33"/>
    <mergeCell ref="E340:F340"/>
    <mergeCell ref="I226:J226"/>
    <mergeCell ref="Q148:Q151"/>
    <mergeCell ref="G340:H340"/>
    <mergeCell ref="E64:Q64"/>
    <mergeCell ref="B148:D151"/>
    <mergeCell ref="I8:J8"/>
    <mergeCell ref="M41:N41"/>
    <mergeCell ref="O241:P241"/>
    <mergeCell ref="I241:J241"/>
    <mergeCell ref="G35:H35"/>
    <mergeCell ref="G302:H302"/>
    <mergeCell ref="M24:N24"/>
    <mergeCell ref="I35:J35"/>
    <mergeCell ref="G333:H333"/>
    <mergeCell ref="I333:J333"/>
    <mergeCell ref="G252:H252"/>
    <mergeCell ref="E220:Q220"/>
    <mergeCell ref="B282:D282"/>
    <mergeCell ref="K66:L66"/>
    <mergeCell ref="M66:N66"/>
    <mergeCell ref="E66:F66"/>
    <mergeCell ref="E222:Q222"/>
    <mergeCell ref="K68:L68"/>
    <mergeCell ref="M68:N68"/>
    <mergeCell ref="E68:F68"/>
    <mergeCell ref="G155:H155"/>
    <mergeCell ref="M188:N188"/>
    <mergeCell ref="E160:F160"/>
    <mergeCell ref="E328:F328"/>
    <mergeCell ref="M48:N48"/>
    <mergeCell ref="B45:D48"/>
    <mergeCell ref="G122:H122"/>
    <mergeCell ref="E107:F107"/>
    <mergeCell ref="K213:L213"/>
    <mergeCell ref="E224:F224"/>
    <mergeCell ref="G224:H224"/>
    <mergeCell ref="M69:N69"/>
    <mergeCell ref="Q159:Q162"/>
    <mergeCell ref="E75:Q75"/>
    <mergeCell ref="G101:H101"/>
    <mergeCell ref="B159:D162"/>
    <mergeCell ref="G172:H172"/>
    <mergeCell ref="B211:D211"/>
    <mergeCell ref="E121:Q121"/>
    <mergeCell ref="B300:D300"/>
    <mergeCell ref="I215:J215"/>
    <mergeCell ref="G263:H263"/>
    <mergeCell ref="E59:F59"/>
    <mergeCell ref="B114:D114"/>
    <mergeCell ref="E46:F46"/>
    <mergeCell ref="K8:L8"/>
    <mergeCell ref="I229:J229"/>
    <mergeCell ref="I23:J23"/>
    <mergeCell ref="E61:F61"/>
    <mergeCell ref="K23:L23"/>
    <mergeCell ref="I216:J216"/>
    <mergeCell ref="K216:L216"/>
    <mergeCell ref="E152:Q152"/>
    <mergeCell ref="E54:F54"/>
    <mergeCell ref="E125:F125"/>
    <mergeCell ref="G54:H54"/>
    <mergeCell ref="E41:F41"/>
    <mergeCell ref="E212:F212"/>
    <mergeCell ref="E112:F112"/>
    <mergeCell ref="G41:H41"/>
    <mergeCell ref="B180:D180"/>
    <mergeCell ref="G212:H212"/>
    <mergeCell ref="E283:F283"/>
    <mergeCell ref="G106:H106"/>
    <mergeCell ref="Q283:Q286"/>
    <mergeCell ref="G105:H105"/>
    <mergeCell ref="I34:J34"/>
    <mergeCell ref="E285:F285"/>
    <mergeCell ref="I105:J105"/>
    <mergeCell ref="K34:L34"/>
    <mergeCell ref="Q227:Q230"/>
    <mergeCell ref="B132:D132"/>
    <mergeCell ref="B251:D254"/>
    <mergeCell ref="B216:D219"/>
    <mergeCell ref="B290:D290"/>
    <mergeCell ref="G36:H36"/>
    <mergeCell ref="G107:H107"/>
    <mergeCell ref="I36:J36"/>
    <mergeCell ref="E7:Q7"/>
    <mergeCell ref="K36:L36"/>
    <mergeCell ref="I101:J101"/>
    <mergeCell ref="I234:J234"/>
    <mergeCell ref="I334:J334"/>
    <mergeCell ref="I100:J100"/>
    <mergeCell ref="E138:F138"/>
    <mergeCell ref="I336:J336"/>
    <mergeCell ref="K94:L94"/>
    <mergeCell ref="B295:D298"/>
    <mergeCell ref="M94:N94"/>
    <mergeCell ref="E230:F230"/>
    <mergeCell ref="E295:F295"/>
    <mergeCell ref="E9:F9"/>
    <mergeCell ref="B64:D64"/>
    <mergeCell ref="E167:F167"/>
    <mergeCell ref="K229:L229"/>
    <mergeCell ref="E165:Q165"/>
    <mergeCell ref="Q251:Q254"/>
    <mergeCell ref="K204:L204"/>
    <mergeCell ref="E207:F207"/>
    <mergeCell ref="E11:F11"/>
    <mergeCell ref="G207:H207"/>
    <mergeCell ref="E169:F169"/>
    <mergeCell ref="B237:D237"/>
    <mergeCell ref="E296:F296"/>
    <mergeCell ref="E271:F271"/>
    <mergeCell ref="G271:H271"/>
    <mergeCell ref="E227:F227"/>
    <mergeCell ref="G227:H227"/>
    <mergeCell ref="M72:N72"/>
    <mergeCell ref="B18:D18"/>
    <mergeCell ref="E273:F273"/>
    <mergeCell ref="G31:H31"/>
    <mergeCell ref="G202:H202"/>
    <mergeCell ref="G273:H273"/>
    <mergeCell ref="I31:J31"/>
    <mergeCell ref="I202:J202"/>
    <mergeCell ref="K87:L87"/>
    <mergeCell ref="M87:N87"/>
    <mergeCell ref="K218:L218"/>
    <mergeCell ref="G291:H291"/>
    <mergeCell ref="B11:D11"/>
    <mergeCell ref="B278:D278"/>
    <mergeCell ref="K24:L24"/>
    <mergeCell ref="B57:D57"/>
    <mergeCell ref="G268:H268"/>
    <mergeCell ref="I26:J26"/>
    <mergeCell ref="K88:L88"/>
    <mergeCell ref="K26:L26"/>
    <mergeCell ref="B51:Q51"/>
    <mergeCell ref="M88:N88"/>
    <mergeCell ref="K219:L219"/>
    <mergeCell ref="M219:N219"/>
    <mergeCell ref="E156:F156"/>
    <mergeCell ref="E128:F128"/>
    <mergeCell ref="G57:H57"/>
    <mergeCell ref="K90:L90"/>
    <mergeCell ref="G128:H128"/>
    <mergeCell ref="M90:N90"/>
    <mergeCell ref="E155:F155"/>
    <mergeCell ref="G184:H184"/>
    <mergeCell ref="B158:D158"/>
    <mergeCell ref="G171:H171"/>
    <mergeCell ref="I171:J171"/>
    <mergeCell ref="E65:F65"/>
    <mergeCell ref="B204:D204"/>
    <mergeCell ref="M227:N227"/>
    <mergeCell ref="E284:F284"/>
    <mergeCell ref="Q170:Q173"/>
    <mergeCell ref="I42:J42"/>
    <mergeCell ref="K42:L42"/>
    <mergeCell ref="I173:J173"/>
    <mergeCell ref="G58:H58"/>
    <mergeCell ref="E73:Q73"/>
    <mergeCell ref="Q80:Q83"/>
    <mergeCell ref="G123:H123"/>
    <mergeCell ref="E231:Q231"/>
    <mergeCell ref="I123:J123"/>
    <mergeCell ref="B233:D233"/>
    <mergeCell ref="E286:F286"/>
    <mergeCell ref="G215:H215"/>
    <mergeCell ref="I44:J44"/>
    <mergeCell ref="I166:J166"/>
    <mergeCell ref="B332:D332"/>
    <mergeCell ref="K37:L37"/>
    <mergeCell ref="E317:F317"/>
    <mergeCell ref="K230:L230"/>
    <mergeCell ref="E310:Q310"/>
    <mergeCell ref="M230:N230"/>
    <mergeCell ref="M224:N224"/>
    <mergeCell ref="E298:F298"/>
    <mergeCell ref="E12:F12"/>
    <mergeCell ref="B322:D322"/>
    <mergeCell ref="G12:H12"/>
    <mergeCell ref="K235:L235"/>
    <mergeCell ref="E248:F248"/>
    <mergeCell ref="E297:F297"/>
    <mergeCell ref="Q12:Q15"/>
    <mergeCell ref="E235:F235"/>
    <mergeCell ref="G297:H297"/>
    <mergeCell ref="E247:F247"/>
    <mergeCell ref="E14:F14"/>
    <mergeCell ref="E312:F312"/>
    <mergeCell ref="G70:H70"/>
    <mergeCell ref="G241:H241"/>
    <mergeCell ref="G312:H312"/>
    <mergeCell ref="I70:J70"/>
    <mergeCell ref="I57:J57"/>
    <mergeCell ref="E242:Q242"/>
    <mergeCell ref="B304:D304"/>
    <mergeCell ref="E170:F170"/>
    <mergeCell ref="E314:F314"/>
    <mergeCell ref="B227:D230"/>
    <mergeCell ref="B97:Q97"/>
    <mergeCell ref="E201:F201"/>
    <mergeCell ref="E90:F90"/>
    <mergeCell ref="B110:D110"/>
    <mergeCell ref="E290:Q290"/>
    <mergeCell ref="G65:H65"/>
    <mergeCell ref="G192:H192"/>
    <mergeCell ref="G129:H129"/>
    <mergeCell ref="M91:N91"/>
    <mergeCell ref="E172:F172"/>
    <mergeCell ref="E25:F25"/>
    <mergeCell ref="G25:H25"/>
    <mergeCell ref="Q104:Q107"/>
    <mergeCell ref="B69:D72"/>
    <mergeCell ref="E302:F302"/>
    <mergeCell ref="G60:H60"/>
    <mergeCell ref="K93:L93"/>
    <mergeCell ref="E58:F58"/>
    <mergeCell ref="I60:J60"/>
    <mergeCell ref="M93:N93"/>
    <mergeCell ref="E223:F223"/>
    <mergeCell ref="E294:F294"/>
    <mergeCell ref="G223:H223"/>
    <mergeCell ref="B136:D136"/>
    <mergeCell ref="E110:Q110"/>
    <mergeCell ref="K9:L9"/>
    <mergeCell ref="I189:J189"/>
    <mergeCell ref="I45:J45"/>
    <mergeCell ref="K189:L189"/>
    <mergeCell ref="E83:F83"/>
    <mergeCell ref="K45:L45"/>
    <mergeCell ref="E187:Q187"/>
    <mergeCell ref="K238:L238"/>
    <mergeCell ref="E254:F254"/>
    <mergeCell ref="E174:Q174"/>
    <mergeCell ref="G126:H126"/>
    <mergeCell ref="I188:J188"/>
    <mergeCell ref="B314:D314"/>
    <mergeCell ref="I126:J126"/>
    <mergeCell ref="K188:L188"/>
    <mergeCell ref="K11:L11"/>
    <mergeCell ref="E20:F20"/>
    <mergeCell ref="I47:J47"/>
    <mergeCell ref="I218:J218"/>
    <mergeCell ref="E318:F318"/>
    <mergeCell ref="K47:L47"/>
    <mergeCell ref="K240:L240"/>
    <mergeCell ref="E177:F177"/>
    <mergeCell ref="E13:F13"/>
    <mergeCell ref="G13:H13"/>
    <mergeCell ref="K46:L46"/>
    <mergeCell ref="E149:F149"/>
    <mergeCell ref="E114:F114"/>
    <mergeCell ref="G205:H205"/>
    <mergeCell ref="G314:H314"/>
    <mergeCell ref="I205:J205"/>
    <mergeCell ref="E241:F241"/>
    <mergeCell ref="E15:F15"/>
    <mergeCell ref="B154:D154"/>
    <mergeCell ref="G15:H15"/>
    <mergeCell ref="E191:F191"/>
    <mergeCell ref="E80:F80"/>
    <mergeCell ref="E257:F257"/>
    <mergeCell ref="G80:H80"/>
    <mergeCell ref="E178:F178"/>
    <mergeCell ref="K71:L71"/>
    <mergeCell ref="M235:N235"/>
    <mergeCell ref="G234:H234"/>
    <mergeCell ref="G305:H305"/>
    <mergeCell ref="E29:Q29"/>
    <mergeCell ref="E200:Q200"/>
    <mergeCell ref="G79:H79"/>
    <mergeCell ref="E144:F144"/>
    <mergeCell ref="I79:J79"/>
    <mergeCell ref="E315:F315"/>
    <mergeCell ref="G144:H144"/>
    <mergeCell ref="G315:H315"/>
    <mergeCell ref="B22:D22"/>
    <mergeCell ref="E81:F81"/>
    <mergeCell ref="E108:Q108"/>
    <mergeCell ref="G173:H173"/>
    <mergeCell ref="B86:D86"/>
    <mergeCell ref="E95:Q95"/>
    <mergeCell ref="E266:Q266"/>
    <mergeCell ref="E267:F267"/>
    <mergeCell ref="E106:F106"/>
    <mergeCell ref="K201:L201"/>
    <mergeCell ref="K226:L226"/>
    <mergeCell ref="M226:N226"/>
    <mergeCell ref="E33:F33"/>
    <mergeCell ref="E204:F204"/>
    <mergeCell ref="G8:H8"/>
    <mergeCell ref="K228:L228"/>
    <mergeCell ref="G170:H170"/>
    <mergeCell ref="I195:J195"/>
    <mergeCell ref="E35:F35"/>
    <mergeCell ref="E206:F206"/>
    <mergeCell ref="M228:N228"/>
    <mergeCell ref="E262:F262"/>
    <mergeCell ref="E264:F264"/>
    <mergeCell ref="G262:H262"/>
    <mergeCell ref="E333:F333"/>
    <mergeCell ref="B246:D246"/>
    <mergeCell ref="O234:P234"/>
    <mergeCell ref="G308:H308"/>
    <mergeCell ref="B40:D40"/>
    <mergeCell ref="Q181:Q184"/>
    <mergeCell ref="Q34:Q37"/>
    <mergeCell ref="B12:D15"/>
    <mergeCell ref="B33:D33"/>
    <mergeCell ref="G239:H239"/>
    <mergeCell ref="K59:L59"/>
    <mergeCell ref="I68:J68"/>
    <mergeCell ref="E30:F30"/>
    <mergeCell ref="G92:H92"/>
    <mergeCell ref="M223:N223"/>
    <mergeCell ref="G30:H30"/>
    <mergeCell ref="I92:J92"/>
    <mergeCell ref="I55:J55"/>
    <mergeCell ref="B79:D79"/>
    <mergeCell ref="M46:N46"/>
    <mergeCell ref="B320:Q320"/>
    <mergeCell ref="K61:L61"/>
    <mergeCell ref="I48:J48"/>
    <mergeCell ref="I219:J219"/>
    <mergeCell ref="K48:L48"/>
    <mergeCell ref="G150:H150"/>
    <mergeCell ref="E217:F217"/>
    <mergeCell ref="K193:L193"/>
    <mergeCell ref="E192:F192"/>
    <mergeCell ref="E263:F263"/>
    <mergeCell ref="E323:F323"/>
    <mergeCell ref="G81:H81"/>
    <mergeCell ref="I81:J81"/>
    <mergeCell ref="G208:H208"/>
    <mergeCell ref="I208:J208"/>
    <mergeCell ref="E129:F129"/>
    <mergeCell ref="E23:F23"/>
    <mergeCell ref="E194:F194"/>
    <mergeCell ref="G23:H23"/>
    <mergeCell ref="G145:H145"/>
    <mergeCell ref="G194:H194"/>
    <mergeCell ref="E181:F181"/>
    <mergeCell ref="G316:H316"/>
    <mergeCell ref="B104:D107"/>
    <mergeCell ref="G181:H181"/>
    <mergeCell ref="G237:H237"/>
    <mergeCell ref="I237:J237"/>
    <mergeCell ref="B91:D94"/>
    <mergeCell ref="G160:H160"/>
    <mergeCell ref="E87:F87"/>
    <mergeCell ref="B270:D270"/>
    <mergeCell ref="B327:D330"/>
    <mergeCell ref="G147:H147"/>
    <mergeCell ref="I76:J76"/>
    <mergeCell ref="I239:J239"/>
    <mergeCell ref="I122:J122"/>
    <mergeCell ref="E332:Q332"/>
    <mergeCell ref="G189:H189"/>
    <mergeCell ref="E34:F34"/>
    <mergeCell ref="I238:J238"/>
    <mergeCell ref="E105:F105"/>
    <mergeCell ref="M25:N25"/>
    <mergeCell ref="G34:H34"/>
    <mergeCell ref="E270:F270"/>
    <mergeCell ref="E36:F36"/>
    <mergeCell ref="E334:F334"/>
    <mergeCell ref="E101:F101"/>
    <mergeCell ref="G334:H334"/>
    <mergeCell ref="B125:D125"/>
    <mergeCell ref="E100:F100"/>
    <mergeCell ref="G100:H100"/>
    <mergeCell ref="E336:F336"/>
    <mergeCell ref="G94:H94"/>
    <mergeCell ref="E136:F136"/>
    <mergeCell ref="G336:H336"/>
    <mergeCell ref="I94:J94"/>
    <mergeCell ref="Q271:Q274"/>
    <mergeCell ref="E115:F115"/>
    <mergeCell ref="G44:H44"/>
    <mergeCell ref="O237:P237"/>
    <mergeCell ref="I69:J69"/>
    <mergeCell ref="B176:D176"/>
    <mergeCell ref="G311:H311"/>
    <mergeCell ref="K69:L69"/>
    <mergeCell ref="Q115:Q118"/>
    <mergeCell ref="G158:H158"/>
    <mergeCell ref="E2:Q2"/>
    <mergeCell ref="E300:Q300"/>
    <mergeCell ref="G77:H77"/>
    <mergeCell ref="B288:Q288"/>
    <mergeCell ref="I77:J77"/>
    <mergeCell ref="O239:P239"/>
    <mergeCell ref="G169:H169"/>
    <mergeCell ref="M193:N193"/>
    <mergeCell ref="E127:F127"/>
    <mergeCell ref="B147:D147"/>
    <mergeCell ref="E256:Q256"/>
    <mergeCell ref="B315:D318"/>
    <mergeCell ref="M191:N191"/>
    <mergeCell ref="I227:J227"/>
    <mergeCell ref="O191:P191"/>
    <mergeCell ref="G191:H191"/>
    <mergeCell ref="I72:J72"/>
    <mergeCell ref="K72:L72"/>
    <mergeCell ref="E202:F202"/>
    <mergeCell ref="G258:H258"/>
    <mergeCell ref="E291:F291"/>
    <mergeCell ref="M65:N65"/>
    <mergeCell ref="M192:N192"/>
    <mergeCell ref="G24:H24"/>
    <mergeCell ref="G195:H195"/>
    <mergeCell ref="O192:P192"/>
    <mergeCell ref="I24:J24"/>
    <mergeCell ref="I224:J224"/>
    <mergeCell ref="E260:F260"/>
    <mergeCell ref="G260:H260"/>
    <mergeCell ref="B276:Q276"/>
    <mergeCell ref="B170:D173"/>
    <mergeCell ref="E209:Q209"/>
    <mergeCell ref="B75:D75"/>
    <mergeCell ref="E26:F26"/>
    <mergeCell ref="G88:H88"/>
    <mergeCell ref="B336:D336"/>
    <mergeCell ref="G26:H26"/>
    <mergeCell ref="I88:J88"/>
    <mergeCell ref="I82:J82"/>
    <mergeCell ref="I240:J240"/>
    <mergeCell ref="E40:Q40"/>
    <mergeCell ref="E211:Q211"/>
    <mergeCell ref="G90:H90"/>
    <mergeCell ref="I19:J19"/>
    <mergeCell ref="G261:H261"/>
    <mergeCell ref="K19:L19"/>
    <mergeCell ref="E184:F184"/>
    <mergeCell ref="K212:L212"/>
    <mergeCell ref="K206:L206"/>
    <mergeCell ref="G115:H115"/>
    <mergeCell ref="E213:F213"/>
    <mergeCell ref="E151:F151"/>
    <mergeCell ref="G42:H42"/>
    <mergeCell ref="E123:F123"/>
    <mergeCell ref="B191:D191"/>
    <mergeCell ref="E150:F150"/>
    <mergeCell ref="Q58:Q61"/>
    <mergeCell ref="E44:F44"/>
    <mergeCell ref="E215:F215"/>
    <mergeCell ref="K60:L60"/>
    <mergeCell ref="G166:H166"/>
    <mergeCell ref="E337:F337"/>
    <mergeCell ref="G337:H337"/>
    <mergeCell ref="I337:J337"/>
    <mergeCell ref="B198:Q198"/>
    <mergeCell ref="G116:H116"/>
    <mergeCell ref="E53:Q53"/>
    <mergeCell ref="B226:D226"/>
    <mergeCell ref="E103:F103"/>
    <mergeCell ref="G103:H103"/>
    <mergeCell ref="G37:H37"/>
    <mergeCell ref="E279:F279"/>
    <mergeCell ref="I103:J103"/>
    <mergeCell ref="E3:Q3"/>
    <mergeCell ref="I37:J37"/>
    <mergeCell ref="I230:J230"/>
    <mergeCell ref="E130:Q130"/>
    <mergeCell ref="E339:F339"/>
    <mergeCell ref="G339:H339"/>
    <mergeCell ref="E118:F118"/>
    <mergeCell ref="K224:L224"/>
    <mergeCell ref="G118:H118"/>
    <mergeCell ref="B222:D222"/>
    <mergeCell ref="G167:H167"/>
    <mergeCell ref="Q216:Q219"/>
    <mergeCell ref="E132:Q132"/>
    <mergeCell ref="E226:F226"/>
    <mergeCell ref="M217:N217"/>
    <mergeCell ref="K207:L207"/>
    <mergeCell ref="E70:F70"/>
    <mergeCell ref="E57:F57"/>
    <mergeCell ref="E228:F228"/>
    <mergeCell ref="M23:N23"/>
    <mergeCell ref="K65:L65"/>
    <mergeCell ref="E134:F134"/>
    <mergeCell ref="M194:N194"/>
    <mergeCell ref="G134:H134"/>
    <mergeCell ref="O194:P194"/>
    <mergeCell ref="E268:F268"/>
    <mergeCell ref="E292:F292"/>
    <mergeCell ref="E305:F305"/>
    <mergeCell ref="E330:F330"/>
    <mergeCell ref="Q305:Q308"/>
    <mergeCell ref="B34:D37"/>
    <mergeCell ref="M71:N71"/>
    <mergeCell ref="K202:L202"/>
    <mergeCell ref="E307:F307"/>
    <mergeCell ref="I90:J90"/>
    <mergeCell ref="O195:P195"/>
    <mergeCell ref="E16:Q16"/>
    <mergeCell ref="B103:D103"/>
    <mergeCell ref="E140:F140"/>
    <mergeCell ref="B271:D274"/>
    <mergeCell ref="I91:J91"/>
    <mergeCell ref="K20:L20"/>
    <mergeCell ref="G156:H156"/>
    <mergeCell ref="K91:L91"/>
    <mergeCell ref="M20:N20"/>
    <mergeCell ref="E18:Q18"/>
    <mergeCell ref="G93:H93"/>
    <mergeCell ref="I22:J22"/>
    <mergeCell ref="G264:H264"/>
    <mergeCell ref="E60:F60"/>
    <mergeCell ref="K22:L22"/>
    <mergeCell ref="I93:J93"/>
    <mergeCell ref="M22:N22"/>
    <mergeCell ref="E278:Q278"/>
    <mergeCell ref="B169:D169"/>
    <mergeCell ref="G180:H180"/>
    <mergeCell ref="E45:F45"/>
    <mergeCell ref="M42:N42"/>
    <mergeCell ref="E216:F216"/>
    <mergeCell ref="G45:H45"/>
    <mergeCell ref="G216:H216"/>
    <mergeCell ref="M213:N213"/>
    <mergeCell ref="I167:J167"/>
    <mergeCell ref="B7:D7"/>
    <mergeCell ref="B200:D200"/>
    <mergeCell ref="G55:H55"/>
    <mergeCell ref="G188:H188"/>
    <mergeCell ref="B121:D121"/>
    <mergeCell ref="G182:H182"/>
    <mergeCell ref="E218:F218"/>
    <mergeCell ref="G47:H47"/>
    <mergeCell ref="G218:H218"/>
    <mergeCell ref="G274:H274"/>
    <mergeCell ref="I169:J169"/>
    <mergeCell ref="G295:H295"/>
    <mergeCell ref="G46:H46"/>
    <mergeCell ref="B294:D294"/>
    <mergeCell ref="E282:F282"/>
    <mergeCell ref="G111:H111"/>
    <mergeCell ref="I338:J33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36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Forced on sight (range 5)
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Naughty</t>
        </is>
      </c>
      <c r="F10" s="48" t="inlineStr">
        <is>
          <t>Levitate</t>
        </is>
      </c>
      <c r="G10" s="48" t="inlineStr">
        <is>
          <t>Modest</t>
        </is>
      </c>
      <c r="H10" s="48" t="inlineStr">
        <is>
          <t>Cursed Body</t>
        </is>
      </c>
      <c r="I10" s="48" t="inlineStr">
        <is>
          <t>Naughty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Forced on sight (range 5)
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Intimidate</t>
        </is>
      </c>
      <c r="G20" s="48" t="inlineStr">
        <is>
          <t>Naughty</t>
        </is>
      </c>
      <c r="H20" s="48" t="inlineStr">
        <is>
          <t>Compound Eyes</t>
        </is>
      </c>
      <c r="I20" s="48" t="inlineStr">
        <is>
          <t>Naughty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Rash</t>
        </is>
      </c>
      <c r="F32" s="48" t="inlineStr">
        <is>
          <t>Gluttony</t>
        </is>
      </c>
      <c r="G32" s="48" t="inlineStr">
        <is>
          <t>Mild</t>
        </is>
      </c>
      <c r="H32" s="48" t="inlineStr">
        <is>
          <t>Clear Body</t>
        </is>
      </c>
      <c r="I32" s="48" t="inlineStr">
        <is>
          <t>Naughty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Mild</t>
        </is>
      </c>
      <c r="F42" s="48" t="inlineStr">
        <is>
          <t>Clear Body</t>
        </is>
      </c>
      <c r="G42" s="48" t="inlineStr">
        <is>
          <t>Rash</t>
        </is>
      </c>
      <c r="H42" s="48" t="inlineStr">
        <is>
          <t>Gluttony</t>
        </is>
      </c>
      <c r="I42" s="48" t="inlineStr">
        <is>
          <t>Mild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Adamant</t>
        </is>
      </c>
      <c r="F54" s="48" t="inlineStr">
        <is>
          <t>Rough Skin</t>
        </is>
      </c>
      <c r="G54" s="48" t="inlineStr">
        <is>
          <t>Adamant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Gluttony</t>
        </is>
      </c>
      <c r="G64" s="48" t="inlineStr">
        <is>
          <t>Adamant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Modest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Adamant</t>
        </is>
      </c>
      <c r="F84" s="48" t="inlineStr">
        <is>
          <t>Rough Skin</t>
        </is>
      </c>
      <c r="G84" s="48" t="inlineStr">
        <is>
          <t>Adamant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Adamant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Adamant</t>
        </is>
      </c>
      <c r="F104" s="48" t="inlineStr">
        <is>
          <t>Guts</t>
        </is>
      </c>
      <c r="G104" s="48" t="inlineStr">
        <is>
          <t>Modest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Adamant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Mild</t>
        </is>
      </c>
      <c r="F124" s="48" t="inlineStr">
        <is>
          <t>Clear Body</t>
        </is>
      </c>
      <c r="G124" s="48" t="inlineStr">
        <is>
          <t>Rash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Modest</t>
        </is>
      </c>
      <c r="F136" s="48" t="inlineStr">
        <is>
          <t>Rain Dish</t>
        </is>
      </c>
      <c r="G136" s="48" t="inlineStr">
        <is>
          <t>Modest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  <c r="Q144" s="44" t="inlineStr">
        <is>
          <t>Forced on sight (range 4)</t>
        </is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Modest</t>
        </is>
      </c>
      <c r="F146" s="48" t="inlineStr">
        <is>
          <t>Swift Swim</t>
        </is>
      </c>
      <c r="G146" s="48" t="inlineStr">
        <is>
          <t>Modest</t>
        </is>
      </c>
      <c r="H146" s="48" t="inlineStr">
        <is>
          <t>Rain Dish</t>
        </is>
      </c>
      <c r="I146" s="48" t="inlineStr">
        <is>
          <t>Modest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Adamant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Youngster</t>
        </is>
      </c>
      <c r="C173" s="41" t="n"/>
      <c r="D173" s="41" t="n"/>
      <c r="E173" s="42" t="inlineStr">
        <is>
          <t>Youngster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IFERROR(_xlfn.IMAGE("https://play.pokemonshowdown.com/sprites/gen5/geodude.png"),"")</f>
        <v/>
      </c>
      <c r="G174" s="43">
        <f>IFERROR(_xlfn.IMAGE("https://play.pokemonshowdown.com/sprites/gen5/aron.png"),"")</f>
        <v/>
      </c>
      <c r="Q174" s="44" t="inlineStr">
        <is>
          <t>Forced on sight (range 3)</t>
        </is>
      </c>
    </row>
    <row r="175">
      <c r="E175" s="45" t="inlineStr">
        <is>
          <t>Lv 25 Geodude</t>
        </is>
      </c>
      <c r="F175" s="46" t="n"/>
      <c r="G175" s="45" t="inlineStr">
        <is>
          <t>Lv 25 Aron</t>
        </is>
      </c>
      <c r="H175" s="46" t="n"/>
      <c r="Q175" s="47" t="inlineStr">
        <is>
          <t>Pokémon</t>
        </is>
      </c>
    </row>
    <row r="176">
      <c r="E176" s="48" t="inlineStr">
        <is>
          <t>Adamant</t>
        </is>
      </c>
      <c r="F176" s="48" t="inlineStr">
        <is>
          <t>Rough Skin</t>
        </is>
      </c>
      <c r="G176" s="48" t="inlineStr">
        <is>
          <t>Naughty</t>
        </is>
      </c>
      <c r="H176" s="48" t="inlineStr">
        <is>
          <t>Rock Head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Hard Stone</t>
        </is>
      </c>
      <c r="F177" s="46" t="n"/>
      <c r="G177" s="49" t="inlineStr">
        <is>
          <t>Metal Coat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2" t="inlineStr">
        <is>
          <t>Rock Throw</t>
        </is>
      </c>
      <c r="F178" s="46" t="n"/>
      <c r="G178" s="66" t="inlineStr">
        <is>
          <t>Iron Head</t>
        </is>
      </c>
      <c r="H178" s="46" t="n"/>
      <c r="Q178" s="47" t="inlineStr">
        <is>
          <t>Moves</t>
        </is>
      </c>
    </row>
    <row r="179">
      <c r="E179" s="51" t="inlineStr">
        <is>
          <t>Headbutt</t>
        </is>
      </c>
      <c r="F179" s="46" t="n"/>
      <c r="G179" s="51" t="inlineStr">
        <is>
          <t>Headbutt</t>
        </is>
      </c>
      <c r="H179" s="46" t="n"/>
    </row>
    <row r="180">
      <c r="E180" s="65" t="inlineStr">
        <is>
          <t>Karate Chop</t>
        </is>
      </c>
      <c r="F180" s="46" t="n"/>
      <c r="G180" s="51" t="inlineStr">
        <is>
          <t>Take Down</t>
        </is>
      </c>
      <c r="H180" s="46" t="n"/>
    </row>
    <row r="181">
      <c r="E181" s="53" t="inlineStr">
        <is>
          <t>Dig</t>
        </is>
      </c>
      <c r="F181" s="46" t="n"/>
      <c r="G181" s="66" t="inlineStr">
        <is>
          <t>Flash Cannon</t>
        </is>
      </c>
      <c r="H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Forced on sight (range 5)
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Naughty</t>
        </is>
      </c>
      <c r="F188" s="48" t="inlineStr">
        <is>
          <t>Rock Head</t>
        </is>
      </c>
      <c r="G188" s="48" t="inlineStr">
        <is>
          <t>Adamant</t>
        </is>
      </c>
      <c r="H188" s="48" t="inlineStr">
        <is>
          <t>Rough Skin</t>
        </is>
      </c>
      <c r="I188" s="48" t="inlineStr">
        <is>
          <t>Naughty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Black Belt</t>
        </is>
      </c>
      <c r="C197" s="41" t="n"/>
      <c r="D197" s="41" t="n"/>
      <c r="E197" s="42" t="inlineStr">
        <is>
          <t>Black Belt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IFERROR(_xlfn.IMAGE("https://play.pokemonshowdown.com/sprites/gen5/makuhita.png"),"")</f>
        <v/>
      </c>
      <c r="G198" s="43">
        <f>IFERROR(_xlfn.IMAGE("https://play.pokemonshowdown.com/sprites/gen5/aron.png"),"")</f>
        <v/>
      </c>
      <c r="I198" s="43">
        <f>IFERROR(_xlfn.IMAGE("https://play.pokemonshowdown.com/sprites/gen5/geodude.png"),"")</f>
        <v/>
      </c>
      <c r="Q198" s="44" t="inlineStr">
        <is>
          <t>Forced on sight (range 5)
Items: Potion</t>
        </is>
      </c>
    </row>
    <row r="199">
      <c r="E199" s="45" t="inlineStr">
        <is>
          <t>Lv 25 Makuhita</t>
        </is>
      </c>
      <c r="F199" s="46" t="n"/>
      <c r="G199" s="45" t="inlineStr">
        <is>
          <t>Lv 25 Aron</t>
        </is>
      </c>
      <c r="H199" s="46" t="n"/>
      <c r="I199" s="45" t="inlineStr">
        <is>
          <t>Lv 25 Geodude</t>
        </is>
      </c>
      <c r="J199" s="46" t="n"/>
      <c r="Q199" s="47" t="inlineStr">
        <is>
          <t>Pokémon</t>
        </is>
      </c>
    </row>
    <row r="200">
      <c r="E200" s="48" t="inlineStr">
        <is>
          <t>Adamant</t>
        </is>
      </c>
      <c r="F200" s="48" t="inlineStr">
        <is>
          <t>Guts</t>
        </is>
      </c>
      <c r="G200" s="48" t="inlineStr">
        <is>
          <t>Naughty</t>
        </is>
      </c>
      <c r="H200" s="48" t="inlineStr">
        <is>
          <t>Rock Head</t>
        </is>
      </c>
      <c r="I200" s="48" t="inlineStr">
        <is>
          <t>Adamant</t>
        </is>
      </c>
      <c r="J200" s="48" t="inlineStr">
        <is>
          <t>Rough Skin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Black Belt</t>
        </is>
      </c>
      <c r="F201" s="46" t="n"/>
      <c r="G201" s="49" t="inlineStr">
        <is>
          <t>Life Orb</t>
        </is>
      </c>
      <c r="H201" s="46" t="n"/>
      <c r="I201" s="49" t="inlineStr">
        <is>
          <t>Bright Powder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Take Down</t>
        </is>
      </c>
      <c r="F202" s="46" t="n"/>
      <c r="G202" s="66" t="inlineStr">
        <is>
          <t>Iron Head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5" t="inlineStr">
        <is>
          <t>Seismic Toss</t>
        </is>
      </c>
      <c r="F203" s="46" t="n"/>
      <c r="G203" s="51" t="inlineStr">
        <is>
          <t>Headbutt</t>
        </is>
      </c>
      <c r="H203" s="46" t="n"/>
      <c r="I203" s="51" t="inlineStr">
        <is>
          <t>Headbutt</t>
        </is>
      </c>
      <c r="J203" s="46" t="n"/>
    </row>
    <row r="204">
      <c r="E204" s="65" t="inlineStr">
        <is>
          <t>Submission</t>
        </is>
      </c>
      <c r="F204" s="46" t="n"/>
      <c r="G204" s="51" t="inlineStr">
        <is>
          <t>Take Down</t>
        </is>
      </c>
      <c r="H204" s="46" t="n"/>
      <c r="I204" s="65" t="inlineStr">
        <is>
          <t>Karate Chop</t>
        </is>
      </c>
      <c r="J204" s="46" t="n"/>
    </row>
    <row r="205">
      <c r="E205" s="51" t="inlineStr">
        <is>
          <t>Smelling Salts</t>
        </is>
      </c>
      <c r="F205" s="46" t="n"/>
      <c r="G205" s="66" t="inlineStr">
        <is>
          <t>Flash Cannon</t>
        </is>
      </c>
      <c r="H205" s="46" t="n"/>
      <c r="I205" s="53" t="inlineStr">
        <is>
          <t>Dig</t>
        </is>
      </c>
      <c r="J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Hiker</t>
        </is>
      </c>
      <c r="C209" s="41" t="n"/>
      <c r="D209" s="41" t="n"/>
      <c r="E209" s="42" t="inlineStr">
        <is>
          <t>Hiker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IFERROR(_xlfn.IMAGE("https://play.pokemonshowdown.com/sprites/gen5/aron.png"),"")</f>
        <v/>
      </c>
      <c r="G210" s="43">
        <f>IFERROR(_xlfn.IMAGE("https://play.pokemonshowdown.com/sprites/gen5/nosepass.png"),"")</f>
        <v/>
      </c>
      <c r="I210" s="43">
        <f>IFERROR(_xlfn.IMAGE("https://play.pokemonshowdown.com/sprites/gen5/roggenrola.png"),"")</f>
        <v/>
      </c>
      <c r="Q210" s="44" t="inlineStr">
        <is>
          <t>Forced on sight (range 5)
Items: Potion</t>
        </is>
      </c>
    </row>
    <row r="211">
      <c r="E211" s="45" t="inlineStr">
        <is>
          <t>Lv 27 Aron</t>
        </is>
      </c>
      <c r="F211" s="46" t="n"/>
      <c r="G211" s="45" t="inlineStr">
        <is>
          <t>Lv 26 Nosepass</t>
        </is>
      </c>
      <c r="H211" s="46" t="n"/>
      <c r="I211" s="45" t="inlineStr">
        <is>
          <t>Lv 27 Roggenrola</t>
        </is>
      </c>
      <c r="J211" s="46" t="n"/>
      <c r="Q211" s="47" t="inlineStr">
        <is>
          <t>Pokémon</t>
        </is>
      </c>
    </row>
    <row r="212">
      <c r="E212" s="48" t="inlineStr">
        <is>
          <t>Naughty</t>
        </is>
      </c>
      <c r="F212" s="48" t="inlineStr">
        <is>
          <t>Rock Head</t>
        </is>
      </c>
      <c r="G212" s="48" t="inlineStr">
        <is>
          <t>Naughty</t>
        </is>
      </c>
      <c r="H212" s="48" t="inlineStr">
        <is>
          <t>Solid Rock</t>
        </is>
      </c>
      <c r="I212" s="48" t="inlineStr">
        <is>
          <t>Naughty</t>
        </is>
      </c>
      <c r="J212" s="48" t="inlineStr">
        <is>
          <t>Sand Force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Focus Sash</t>
        </is>
      </c>
      <c r="F213" s="46" t="n"/>
      <c r="G213" s="49" t="inlineStr">
        <is>
          <t>Sitrus Berry</t>
        </is>
      </c>
      <c r="H213" s="46" t="n"/>
      <c r="I213" s="49" t="inlineStr">
        <is>
          <t>Sitrus Berry</t>
        </is>
      </c>
      <c r="J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6" t="inlineStr">
        <is>
          <t>Iron Head</t>
        </is>
      </c>
      <c r="F214" s="46" t="n"/>
      <c r="G214" s="62" t="inlineStr">
        <is>
          <t>Rock Slide</t>
        </is>
      </c>
      <c r="H214" s="46" t="n"/>
      <c r="I214" s="62" t="inlineStr">
        <is>
          <t>Smack Down</t>
        </is>
      </c>
      <c r="J214" s="46" t="n"/>
      <c r="Q214" s="47" t="inlineStr">
        <is>
          <t>Moves</t>
        </is>
      </c>
    </row>
    <row r="215">
      <c r="E215" s="51" t="inlineStr">
        <is>
          <t>Headbutt</t>
        </is>
      </c>
      <c r="F215" s="46" t="n"/>
      <c r="G215" s="65" t="inlineStr">
        <is>
          <t>Seismic Toss</t>
        </is>
      </c>
      <c r="H215" s="46" t="n"/>
      <c r="I215" s="66" t="inlineStr">
        <is>
          <t>Iron Defense</t>
        </is>
      </c>
      <c r="J215" s="46" t="n"/>
    </row>
    <row r="216">
      <c r="E216" s="51" t="inlineStr">
        <is>
          <t>Take Down</t>
        </is>
      </c>
      <c r="F216" s="46" t="n"/>
      <c r="G216" s="66" t="inlineStr">
        <is>
          <t>Iron Head</t>
        </is>
      </c>
      <c r="H216" s="46" t="n"/>
      <c r="I216" s="51" t="inlineStr">
        <is>
          <t>Headbutt</t>
        </is>
      </c>
      <c r="J216" s="46" t="n"/>
    </row>
    <row r="217">
      <c r="E217" s="66" t="inlineStr">
        <is>
          <t>Flash Cannon</t>
        </is>
      </c>
      <c r="F217" s="46" t="n"/>
      <c r="G217" s="62" t="inlineStr">
        <is>
          <t>Power Gem</t>
        </is>
      </c>
      <c r="H217" s="46" t="n"/>
      <c r="I217" s="53" t="inlineStr">
        <is>
          <t>Mud-Slap</t>
        </is>
      </c>
      <c r="J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Modest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Rain Dish</t>
        </is>
      </c>
      <c r="G244" s="48" t="inlineStr">
        <is>
          <t>Modest</t>
        </is>
      </c>
      <c r="H244" s="48" t="inlineStr">
        <is>
          <t>Gluttony</t>
        </is>
      </c>
      <c r="I244" s="48" t="inlineStr">
        <is>
          <t>Modest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Modest</t>
        </is>
      </c>
      <c r="F254" s="48" t="inlineStr">
        <is>
          <t>Gluttony</t>
        </is>
      </c>
      <c r="G254" s="48" t="inlineStr">
        <is>
          <t>Adamant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Swift Swim</t>
        </is>
      </c>
      <c r="G264" s="48" t="inlineStr">
        <is>
          <t>Modest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Forced on sight (range 5)
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Naughty</t>
        </is>
      </c>
      <c r="F286" s="48" t="inlineStr">
        <is>
          <t>Compound Eyes</t>
        </is>
      </c>
      <c r="G286" s="48" t="inlineStr">
        <is>
          <t>Adamant</t>
        </is>
      </c>
      <c r="H286" s="48" t="inlineStr">
        <is>
          <t>Intimidate</t>
        </is>
      </c>
      <c r="I286" s="48" t="inlineStr">
        <is>
          <t>Modest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Forced on sight (range 5)
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Cursed Body</t>
        </is>
      </c>
      <c r="G296" s="48" t="inlineStr">
        <is>
          <t>Naughty</t>
        </is>
      </c>
      <c r="H296" s="48" t="inlineStr">
        <is>
          <t>Levitate</t>
        </is>
      </c>
      <c r="I296" s="48" t="inlineStr">
        <is>
          <t>Naughty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Forced on sight (range 5)
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Naughty</t>
        </is>
      </c>
      <c r="F306" s="48" t="inlineStr">
        <is>
          <t>Sturdy</t>
        </is>
      </c>
      <c r="G306" s="48" t="inlineStr">
        <is>
          <t>Naughty</t>
        </is>
      </c>
      <c r="H306" s="48" t="inlineStr">
        <is>
          <t>Rock Head</t>
        </is>
      </c>
      <c r="I306" s="48" t="inlineStr">
        <is>
          <t>Adamant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4" customHeight="1">
      <c r="B313" s="38" t="inlineStr">
        <is>
          <t>Dewford Town - Gym</t>
        </is>
      </c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</row>
    <row r="315" ht="20" customHeight="1">
      <c r="B315" s="40" t="inlineStr">
        <is>
          <t>Sailor</t>
        </is>
      </c>
      <c r="C315" s="41" t="n"/>
      <c r="D315" s="41" t="n"/>
      <c r="E315" s="42" t="inlineStr">
        <is>
          <t>Sailor Brenden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IFERROR(_xlfn.IMAGE("https://play.pokemonshowdown.com/sprites/gen5/machop.png"),"")</f>
        <v/>
      </c>
      <c r="Q316" s="44" t="inlineStr">
        <is>
          <t>Forced on sight (range 2)</t>
        </is>
      </c>
    </row>
    <row r="317">
      <c r="E317" s="45" t="inlineStr">
        <is>
          <t>Lv 13 Machop</t>
        </is>
      </c>
      <c r="F317" s="46" t="n"/>
      <c r="Q317" s="47" t="inlineStr">
        <is>
          <t>Pokémon</t>
        </is>
      </c>
    </row>
    <row r="318">
      <c r="E318" s="48" t="inlineStr">
        <is>
          <t>Adamant</t>
        </is>
      </c>
      <c r="F318" s="48" t="inlineStr">
        <is>
          <t>No Guard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1" t="inlineStr">
        <is>
          <t>Pound</t>
        </is>
      </c>
      <c r="F320" s="46" t="n"/>
      <c r="Q320" s="47" t="inlineStr">
        <is>
          <t>Moves</t>
        </is>
      </c>
    </row>
    <row r="321">
      <c r="E321" s="62" t="inlineStr">
        <is>
          <t>Rock Throw</t>
        </is>
      </c>
      <c r="F321" s="46" t="n"/>
    </row>
    <row r="322">
      <c r="E322" s="65" t="inlineStr">
        <is>
          <t>Seismic Toss</t>
        </is>
      </c>
      <c r="F322" s="46" t="n"/>
    </row>
    <row r="323">
      <c r="E323" s="65" t="inlineStr">
        <is>
          <t>Wake Up Slap</t>
        </is>
      </c>
      <c r="F323" s="46" t="n"/>
    </row>
    <row r="325" ht="20" customHeight="1">
      <c r="B325" s="40" t="inlineStr">
        <is>
          <t>Black Belt</t>
        </is>
      </c>
      <c r="C325" s="41" t="n"/>
      <c r="D325" s="41" t="n"/>
      <c r="E325" s="42" t="inlineStr">
        <is>
          <t>Black Belt Cristian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IFERROR(_xlfn.IMAGE("https://play.pokemonshowdown.com/sprites/gen5/makuhita.png"),"")</f>
        <v/>
      </c>
      <c r="Q326" s="44" t="inlineStr">
        <is>
          <t>Forced on sight (range 3)</t>
        </is>
      </c>
    </row>
    <row r="327">
      <c r="E327" s="45" t="inlineStr">
        <is>
          <t>Lv 13 Makuhita</t>
        </is>
      </c>
      <c r="F327" s="46" t="n"/>
      <c r="Q327" s="47" t="inlineStr">
        <is>
          <t>Pokémon</t>
        </is>
      </c>
    </row>
    <row r="328">
      <c r="E328" s="48" t="inlineStr">
        <is>
          <t>Adamant</t>
        </is>
      </c>
      <c r="F328" s="48" t="inlineStr">
        <is>
          <t>Guts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3" t="inlineStr">
        <is>
          <t>Sand Attack</t>
        </is>
      </c>
      <c r="F330" s="46" t="n"/>
      <c r="Q330" s="47" t="inlineStr">
        <is>
          <t>Moves</t>
        </is>
      </c>
    </row>
    <row r="331">
      <c r="E331" s="51" t="inlineStr">
        <is>
          <t>Whirlwind</t>
        </is>
      </c>
      <c r="F331" s="46" t="n"/>
    </row>
    <row r="332">
      <c r="E332" s="65" t="inlineStr">
        <is>
          <t>Vital Throw</t>
        </is>
      </c>
      <c r="F332" s="46" t="n"/>
    </row>
    <row r="333">
      <c r="E333" s="51" t="inlineStr">
        <is>
          <t>Take Down</t>
        </is>
      </c>
      <c r="F333" s="46" t="n"/>
    </row>
    <row r="335" ht="20" customHeight="1">
      <c r="B335" s="40" t="inlineStr">
        <is>
          <t>Battle Girl</t>
        </is>
      </c>
      <c r="C335" s="41" t="n"/>
      <c r="D335" s="41" t="n"/>
      <c r="E335" s="42" t="inlineStr">
        <is>
          <t>Battle Girl Jocelyn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IFERROR(_xlfn.IMAGE("https://play.pokemonshowdown.com/sprites/gen5/meditite.png"),"")</f>
        <v/>
      </c>
      <c r="Q336" s="44" t="inlineStr">
        <is>
          <t>Forced on sight (range 3)</t>
        </is>
      </c>
    </row>
    <row r="337">
      <c r="E337" s="45" t="inlineStr">
        <is>
          <t>Lv 13 Meditite</t>
        </is>
      </c>
      <c r="F337" s="46" t="n"/>
      <c r="Q337" s="47" t="inlineStr">
        <is>
          <t>Pokémon</t>
        </is>
      </c>
    </row>
    <row r="338">
      <c r="E338" s="48" t="inlineStr">
        <is>
          <t>Adamant</t>
        </is>
      </c>
      <c r="F338" s="48" t="inlineStr">
        <is>
          <t>Pure Power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3" t="inlineStr">
        <is>
          <t>Teleport</t>
        </is>
      </c>
      <c r="F340" s="46" t="n"/>
      <c r="Q340" s="47" t="inlineStr">
        <is>
          <t>Moves</t>
        </is>
      </c>
    </row>
    <row r="341">
      <c r="E341" s="65" t="inlineStr">
        <is>
          <t>Karate Chop</t>
        </is>
      </c>
      <c r="F341" s="46" t="n"/>
    </row>
    <row r="342">
      <c r="E342" s="63" t="inlineStr">
        <is>
          <t>Confusion</t>
        </is>
      </c>
      <c r="F342" s="46" t="n"/>
    </row>
    <row r="343">
      <c r="E343" s="51" t="inlineStr">
        <is>
          <t>Hidden Power</t>
        </is>
      </c>
      <c r="F343" s="46" t="n"/>
    </row>
    <row r="345" ht="20" customHeight="1">
      <c r="B345" s="40" t="inlineStr">
        <is>
          <t>Battle Girl</t>
        </is>
      </c>
      <c r="C345" s="41" t="n"/>
      <c r="D345" s="41" t="n"/>
      <c r="E345" s="42" t="inlineStr">
        <is>
          <t>Battle Girl Laura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IFERROR(_xlfn.IMAGE("https://play.pokemonshowdown.com/sprites/gen5/meditite.png"),"")</f>
        <v/>
      </c>
      <c r="Q346" s="44" t="inlineStr">
        <is>
          <t>Forced on sight (range 2)</t>
        </is>
      </c>
    </row>
    <row r="347">
      <c r="E347" s="45" t="inlineStr">
        <is>
          <t>Lv 13 Meditite</t>
        </is>
      </c>
      <c r="F347" s="46" t="n"/>
      <c r="Q347" s="47" t="inlineStr">
        <is>
          <t>Pokémon</t>
        </is>
      </c>
    </row>
    <row r="348">
      <c r="E348" s="48" t="inlineStr">
        <is>
          <t>Adamant</t>
        </is>
      </c>
      <c r="F348" s="48" t="inlineStr">
        <is>
          <t>Pure Power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3" t="inlineStr">
        <is>
          <t>Teleport</t>
        </is>
      </c>
      <c r="F350" s="46" t="n"/>
      <c r="Q350" s="47" t="inlineStr">
        <is>
          <t>Moves</t>
        </is>
      </c>
    </row>
    <row r="351">
      <c r="E351" s="65" t="inlineStr">
        <is>
          <t>Karate Chop</t>
        </is>
      </c>
      <c r="F351" s="46" t="n"/>
    </row>
    <row r="352">
      <c r="E352" s="63" t="inlineStr">
        <is>
          <t>Confusion</t>
        </is>
      </c>
      <c r="F352" s="46" t="n"/>
    </row>
    <row r="353">
      <c r="E353" s="51" t="inlineStr">
        <is>
          <t>Hidden Power</t>
        </is>
      </c>
      <c r="F353" s="46" t="n"/>
    </row>
    <row r="355" ht="20" customHeight="1">
      <c r="B355" s="40" t="inlineStr">
        <is>
          <t>Battle Girl</t>
        </is>
      </c>
      <c r="C355" s="41" t="n"/>
      <c r="D355" s="41" t="n"/>
      <c r="E355" s="42" t="inlineStr">
        <is>
          <t>Battle Girl Lilith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IFERROR(_xlfn.IMAGE("https://play.pokemonshowdown.com/sprites/gen5/meditite.png"),"")</f>
        <v/>
      </c>
      <c r="Q356" s="44" t="inlineStr">
        <is>
          <t>Forced on sight (range 3)</t>
        </is>
      </c>
    </row>
    <row r="357">
      <c r="E357" s="45" t="inlineStr">
        <is>
          <t>Lv 13 Meditite</t>
        </is>
      </c>
      <c r="F357" s="46" t="n"/>
      <c r="Q357" s="47" t="inlineStr">
        <is>
          <t>Pokémon</t>
        </is>
      </c>
    </row>
    <row r="358">
      <c r="E358" s="48" t="inlineStr">
        <is>
          <t>Adamant</t>
        </is>
      </c>
      <c r="F358" s="48" t="inlineStr">
        <is>
          <t>Pure Power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3" t="inlineStr">
        <is>
          <t>Teleport</t>
        </is>
      </c>
      <c r="F360" s="46" t="n"/>
      <c r="Q360" s="47" t="inlineStr">
        <is>
          <t>Moves</t>
        </is>
      </c>
    </row>
    <row r="361">
      <c r="E361" s="65" t="inlineStr">
        <is>
          <t>Karate Chop</t>
        </is>
      </c>
      <c r="F361" s="46" t="n"/>
    </row>
    <row r="362">
      <c r="E362" s="63" t="inlineStr">
        <is>
          <t>Confusion</t>
        </is>
      </c>
      <c r="F362" s="46" t="n"/>
    </row>
    <row r="363">
      <c r="E363" s="51" t="inlineStr">
        <is>
          <t>Hidden Power</t>
        </is>
      </c>
      <c r="F363" s="46" t="n"/>
    </row>
    <row r="365" ht="20" customHeight="1">
      <c r="B365" s="40" t="inlineStr">
        <is>
          <t>Black Belt</t>
        </is>
      </c>
      <c r="C365" s="41" t="n"/>
      <c r="D365" s="41" t="n"/>
      <c r="E365" s="42" t="inlineStr">
        <is>
          <t>Black Belt Takao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IFERROR(_xlfn.IMAGE("https://play.pokemonshowdown.com/sprites/gen5/machop.png"),"")</f>
        <v/>
      </c>
      <c r="Q366" s="44" t="inlineStr">
        <is>
          <t>Forced on sight (range 3)</t>
        </is>
      </c>
    </row>
    <row r="367">
      <c r="E367" s="45" t="inlineStr">
        <is>
          <t>Lv 13 Machop</t>
        </is>
      </c>
      <c r="F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No Guard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Pound</t>
        </is>
      </c>
      <c r="F370" s="46" t="n"/>
      <c r="Q370" s="47" t="inlineStr">
        <is>
          <t>Moves</t>
        </is>
      </c>
    </row>
    <row r="371">
      <c r="E371" s="62" t="inlineStr">
        <is>
          <t>Rock Throw</t>
        </is>
      </c>
      <c r="F371" s="46" t="n"/>
    </row>
    <row r="372">
      <c r="E372" s="65" t="inlineStr">
        <is>
          <t>Seismic Toss</t>
        </is>
      </c>
      <c r="F372" s="46" t="n"/>
    </row>
    <row r="373">
      <c r="E373" s="65" t="inlineStr">
        <is>
          <t>Wake Up Slap</t>
        </is>
      </c>
      <c r="F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Brawly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IFERROR(_xlfn.IMAGE("https://play.pokemonshowdown.com/sprites/gen5/machop.png"),"")</f>
        <v/>
      </c>
      <c r="G376" s="43">
        <f>IFERROR(_xlfn.IMAGE("https://play.pokemonshowdown.com/sprites/gen5/meditite.png"),"")</f>
        <v/>
      </c>
      <c r="I376" s="43">
        <f>IFERROR(_xlfn.IMAGE("https://play.pokemonshowdown.com/sprites/gen5/makuhita.png"),"")</f>
        <v/>
      </c>
      <c r="Q376" s="44" t="inlineStr">
        <is>
          <t>Mandatory
Items: Super Potion / Super Potion</t>
        </is>
      </c>
    </row>
    <row r="377">
      <c r="E377" s="45" t="inlineStr">
        <is>
          <t>Lv 16 Machop</t>
        </is>
      </c>
      <c r="F377" s="46" t="n"/>
      <c r="G377" s="45" t="inlineStr">
        <is>
          <t>Lv 16 Meditite</t>
        </is>
      </c>
      <c r="H377" s="46" t="n"/>
      <c r="I377" s="45" t="inlineStr">
        <is>
          <t>Lv 19 Makuhita</t>
        </is>
      </c>
      <c r="J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No Guard</t>
        </is>
      </c>
      <c r="G378" s="48" t="inlineStr">
        <is>
          <t>Impish</t>
        </is>
      </c>
      <c r="H378" s="48" t="inlineStr">
        <is>
          <t>Pure Power</t>
        </is>
      </c>
      <c r="I378" s="48" t="inlineStr">
        <is>
          <t>Adamant</t>
        </is>
      </c>
      <c r="J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Sitrus Berry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5" t="inlineStr">
        <is>
          <t>Karate Chop</t>
        </is>
      </c>
      <c r="F380" s="46" t="n"/>
      <c r="G380" s="65" t="inlineStr">
        <is>
          <t>Focus Punch</t>
        </is>
      </c>
      <c r="H380" s="46" t="n"/>
      <c r="I380" s="65" t="inlineStr">
        <is>
          <t>Arm Thrust</t>
        </is>
      </c>
      <c r="J380" s="46" t="n"/>
      <c r="Q380" s="47" t="inlineStr">
        <is>
          <t>Moves</t>
        </is>
      </c>
    </row>
    <row r="381">
      <c r="E381" s="65" t="inlineStr">
        <is>
          <t>Low Kick</t>
        </is>
      </c>
      <c r="F381" s="46" t="n"/>
      <c r="G381" s="63" t="inlineStr">
        <is>
          <t>Light Screen</t>
        </is>
      </c>
      <c r="H381" s="46" t="n"/>
      <c r="I381" s="65" t="inlineStr">
        <is>
          <t>Vital Throw</t>
        </is>
      </c>
      <c r="J381" s="46" t="n"/>
    </row>
    <row r="382">
      <c r="E382" s="65" t="inlineStr">
        <is>
          <t>Seismic Toss</t>
        </is>
      </c>
      <c r="F382" s="46" t="n"/>
      <c r="G382" s="63" t="inlineStr">
        <is>
          <t>Reflect</t>
        </is>
      </c>
      <c r="H382" s="46" t="n"/>
      <c r="I382" s="65" t="inlineStr">
        <is>
          <t>Reversal</t>
        </is>
      </c>
      <c r="J382" s="46" t="n"/>
    </row>
    <row r="383">
      <c r="E383" s="65" t="inlineStr">
        <is>
          <t>Bulk Up</t>
        </is>
      </c>
      <c r="F383" s="46" t="n"/>
      <c r="G383" s="65" t="inlineStr">
        <is>
          <t>Bulk Up</t>
        </is>
      </c>
      <c r="H383" s="46" t="n"/>
      <c r="I383" s="65" t="inlineStr">
        <is>
          <t>Bulk Up</t>
        </is>
      </c>
      <c r="J383" s="46" t="n"/>
    </row>
  </sheetData>
  <mergeCells count="691">
    <mergeCell ref="E376:F376"/>
    <mergeCell ref="B231:D231"/>
    <mergeCell ref="B287:D287"/>
    <mergeCell ref="G307:H307"/>
    <mergeCell ref="E8:F8"/>
    <mergeCell ref="E79:F79"/>
    <mergeCell ref="E73:F73"/>
    <mergeCell ref="E371:F371"/>
    <mergeCell ref="E171:F171"/>
    <mergeCell ref="E236:F236"/>
    <mergeCell ref="E137:F137"/>
    <mergeCell ref="G66:H66"/>
    <mergeCell ref="E308:F308"/>
    <mergeCell ref="G137:H137"/>
    <mergeCell ref="B241:D241"/>
    <mergeCell ref="E229:F229"/>
    <mergeCell ref="Q308:Q311"/>
    <mergeCell ref="E148:F148"/>
    <mergeCell ref="G148:H148"/>
    <mergeCell ref="B213:D213"/>
    <mergeCell ref="G68:H68"/>
    <mergeCell ref="B131:Q131"/>
    <mergeCell ref="G139:H139"/>
    <mergeCell ref="B350:D353"/>
    <mergeCell ref="E51:Q51"/>
    <mergeCell ref="E153:Q153"/>
    <mergeCell ref="B195:Q195"/>
    <mergeCell ref="E1:Q1"/>
    <mergeCell ref="E168:F168"/>
    <mergeCell ref="B116:D119"/>
    <mergeCell ref="Q76:Q79"/>
    <mergeCell ref="I193:J193"/>
    <mergeCell ref="G213:H213"/>
    <mergeCell ref="E53:F53"/>
    <mergeCell ref="I288:J288"/>
    <mergeCell ref="E326:F326"/>
    <mergeCell ref="E289:F289"/>
    <mergeCell ref="I30:J30"/>
    <mergeCell ref="G59:H59"/>
    <mergeCell ref="E361:F361"/>
    <mergeCell ref="B226:D229"/>
    <mergeCell ref="E117:F117"/>
    <mergeCell ref="E55:F55"/>
    <mergeCell ref="I46:J46"/>
    <mergeCell ref="E353:F353"/>
    <mergeCell ref="E67:F67"/>
    <mergeCell ref="G67:H67"/>
    <mergeCell ref="E375:Q375"/>
    <mergeCell ref="E290:F290"/>
    <mergeCell ref="B313:Q313"/>
    <mergeCell ref="B137:D137"/>
    <mergeCell ref="B379:D379"/>
    <mergeCell ref="G125:H125"/>
    <mergeCell ref="E161:F161"/>
    <mergeCell ref="I41:J41"/>
    <mergeCell ref="B201:D201"/>
    <mergeCell ref="G62:H62"/>
    <mergeCell ref="B236:D239"/>
    <mergeCell ref="G127:H127"/>
    <mergeCell ref="G298:H298"/>
    <mergeCell ref="G285:H285"/>
    <mergeCell ref="I43:J43"/>
    <mergeCell ref="E252:F252"/>
    <mergeCell ref="E185:Q185"/>
    <mergeCell ref="I285:J285"/>
    <mergeCell ref="E379:F379"/>
    <mergeCell ref="E366:F366"/>
    <mergeCell ref="E316:F316"/>
    <mergeCell ref="G201:H201"/>
    <mergeCell ref="E381:F381"/>
    <mergeCell ref="I201:J201"/>
    <mergeCell ref="E237:F237"/>
    <mergeCell ref="E187:F187"/>
    <mergeCell ref="E76:F76"/>
    <mergeCell ref="G138:H138"/>
    <mergeCell ref="E380:F380"/>
    <mergeCell ref="G380:H380"/>
    <mergeCell ref="E174:F174"/>
    <mergeCell ref="G203:H203"/>
    <mergeCell ref="E301:F301"/>
    <mergeCell ref="E239:F239"/>
    <mergeCell ref="G301:H301"/>
    <mergeCell ref="Q380:Q383"/>
    <mergeCell ref="B21:D21"/>
    <mergeCell ref="E261:Q261"/>
    <mergeCell ref="G9:H9"/>
    <mergeCell ref="E18:F18"/>
    <mergeCell ref="E189:F189"/>
    <mergeCell ref="I9:J9"/>
    <mergeCell ref="G140:H140"/>
    <mergeCell ref="E238:F238"/>
    <mergeCell ref="I295:J295"/>
    <mergeCell ref="B360:D363"/>
    <mergeCell ref="E325:Q325"/>
    <mergeCell ref="G11:H11"/>
    <mergeCell ref="I11:J11"/>
    <mergeCell ref="I204:J204"/>
    <mergeCell ref="Q126:Q129"/>
    <mergeCell ref="I198:J198"/>
    <mergeCell ref="B126:D129"/>
    <mergeCell ref="E365:Q365"/>
    <mergeCell ref="E91:Q91"/>
    <mergeCell ref="E92:F92"/>
    <mergeCell ref="B283:D283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E31:F31"/>
    <mergeCell ref="B51:D51"/>
    <mergeCell ref="E158:F158"/>
    <mergeCell ref="Q44:Q47"/>
    <mergeCell ref="G87:H87"/>
    <mergeCell ref="E329:F329"/>
    <mergeCell ref="E77:F77"/>
    <mergeCell ref="E304:F304"/>
    <mergeCell ref="E108:F108"/>
    <mergeCell ref="E369:F369"/>
    <mergeCell ref="E95:F95"/>
    <mergeCell ref="B163:D163"/>
    <mergeCell ref="E89:F89"/>
    <mergeCell ref="E356:F356"/>
    <mergeCell ref="E331:F331"/>
    <mergeCell ref="G89:H89"/>
    <mergeCell ref="G135:H135"/>
    <mergeCell ref="I191:J191"/>
    <mergeCell ref="E72:F72"/>
    <mergeCell ref="B115:D115"/>
    <mergeCell ref="B308:D311"/>
    <mergeCell ref="E164:F164"/>
    <mergeCell ref="G217:H217"/>
    <mergeCell ref="E258:F258"/>
    <mergeCell ref="I291:J291"/>
    <mergeCell ref="I192:J192"/>
    <mergeCell ref="E24:F24"/>
    <mergeCell ref="E322:F322"/>
    <mergeCell ref="E382:F382"/>
    <mergeCell ref="E315:Q315"/>
    <mergeCell ref="G382:H382"/>
    <mergeCell ref="E309:F309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B207:Q207"/>
    <mergeCell ref="E19:F19"/>
    <mergeCell ref="E190:F190"/>
    <mergeCell ref="B329:D329"/>
    <mergeCell ref="G19:H19"/>
    <mergeCell ref="G190:H190"/>
    <mergeCell ref="Q190:Q193"/>
    <mergeCell ref="G304:H304"/>
    <mergeCell ref="B95:D95"/>
    <mergeCell ref="G83:H83"/>
    <mergeCell ref="I12:J12"/>
    <mergeCell ref="E319:F319"/>
    <mergeCell ref="G248:H248"/>
    <mergeCell ref="I248:J248"/>
    <mergeCell ref="I297:J297"/>
    <mergeCell ref="B197:D197"/>
    <mergeCell ref="B153:D153"/>
    <mergeCell ref="G14:H14"/>
    <mergeCell ref="I14:J14"/>
    <mergeCell ref="E179:F179"/>
    <mergeCell ref="E143:Q143"/>
    <mergeCell ref="I299:J299"/>
    <mergeCell ref="B261:D261"/>
    <mergeCell ref="Q350:Q353"/>
    <mergeCell ref="B298:D301"/>
    <mergeCell ref="E37:F37"/>
    <mergeCell ref="E159:F159"/>
    <mergeCell ref="E97:F97"/>
    <mergeCell ref="Q116:Q119"/>
    <mergeCell ref="E109:F109"/>
    <mergeCell ref="E47:F47"/>
    <mergeCell ref="E145:F145"/>
    <mergeCell ref="E139:F139"/>
    <mergeCell ref="E272:F272"/>
    <mergeCell ref="E210:F210"/>
    <mergeCell ref="E61:Q61"/>
    <mergeCell ref="I217:J217"/>
    <mergeCell ref="B49:Q49"/>
    <mergeCell ref="E203:F203"/>
    <mergeCell ref="B138:D141"/>
    <mergeCell ref="B76:D79"/>
    <mergeCell ref="B380:D383"/>
    <mergeCell ref="G267:H267"/>
    <mergeCell ref="I25:J25"/>
    <mergeCell ref="E63:F63"/>
    <mergeCell ref="B143:D143"/>
    <mergeCell ref="I307:J307"/>
    <mergeCell ref="G294:H294"/>
    <mergeCell ref="I294:J294"/>
    <mergeCell ref="E350:F350"/>
    <mergeCell ref="B27:Q27"/>
    <mergeCell ref="G108:H108"/>
    <mergeCell ref="Q236:Q239"/>
    <mergeCell ref="E119:F119"/>
    <mergeCell ref="E116:F116"/>
    <mergeCell ref="B355:D355"/>
    <mergeCell ref="E85:F85"/>
    <mergeCell ref="E256:F256"/>
    <mergeCell ref="E327:F327"/>
    <mergeCell ref="G85:H85"/>
    <mergeCell ref="G256:H256"/>
    <mergeCell ref="G383:H383"/>
    <mergeCell ref="Q66:Q69"/>
    <mergeCell ref="B44:D47"/>
    <mergeCell ref="I383:J383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G247:H247"/>
    <mergeCell ref="B168:D171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E271:Q271"/>
    <mergeCell ref="B281:Q281"/>
    <mergeCell ref="E343:F343"/>
    <mergeCell ref="I144:J144"/>
    <mergeCell ref="I242:J242"/>
    <mergeCell ref="E147:F147"/>
    <mergeCell ref="G175:H175"/>
    <mergeCell ref="E40:F40"/>
    <mergeCell ref="E211:F211"/>
    <mergeCell ref="E186:F186"/>
    <mergeCell ref="B251:D251"/>
    <mergeCell ref="A1:D3"/>
    <mergeCell ref="B189:D189"/>
    <mergeCell ref="G177:H177"/>
    <mergeCell ref="E275:F275"/>
    <mergeCell ref="G33:H33"/>
    <mergeCell ref="G204:H204"/>
    <mergeCell ref="I33:J33"/>
    <mergeCell ref="E340:F340"/>
    <mergeCell ref="G269:H269"/>
    <mergeCell ref="Q148:Q151"/>
    <mergeCell ref="B148:D151"/>
    <mergeCell ref="I8:J8"/>
    <mergeCell ref="B345:D345"/>
    <mergeCell ref="G35:H35"/>
    <mergeCell ref="I35:J35"/>
    <mergeCell ref="G252:H252"/>
    <mergeCell ref="I308:J308"/>
    <mergeCell ref="E66:F66"/>
    <mergeCell ref="E351:F351"/>
    <mergeCell ref="I310:J310"/>
    <mergeCell ref="E68:F68"/>
    <mergeCell ref="E197:Q197"/>
    <mergeCell ref="E160:F160"/>
    <mergeCell ref="E141:F141"/>
    <mergeCell ref="E135:F135"/>
    <mergeCell ref="G122:H122"/>
    <mergeCell ref="E107:F107"/>
    <mergeCell ref="B330:D333"/>
    <mergeCell ref="G199:H199"/>
    <mergeCell ref="I150:J150"/>
    <mergeCell ref="E121:Q121"/>
    <mergeCell ref="G186:H186"/>
    <mergeCell ref="I215:J215"/>
    <mergeCell ref="E288:F288"/>
    <mergeCell ref="B177:D177"/>
    <mergeCell ref="G288:H288"/>
    <mergeCell ref="B96:D99"/>
    <mergeCell ref="B275:D275"/>
    <mergeCell ref="B335:D335"/>
    <mergeCell ref="G263:H263"/>
    <mergeCell ref="I21:J21"/>
    <mergeCell ref="E59:F59"/>
    <mergeCell ref="E46:F46"/>
    <mergeCell ref="E39:Q39"/>
    <mergeCell ref="I23:J23"/>
    <mergeCell ref="I216:J216"/>
    <mergeCell ref="B219:Q219"/>
    <mergeCell ref="E359:F359"/>
    <mergeCell ref="E346:F346"/>
    <mergeCell ref="E125:F125"/>
    <mergeCell ref="E41:F41"/>
    <mergeCell ref="I245:J245"/>
    <mergeCell ref="E112:F112"/>
    <mergeCell ref="G41:H41"/>
    <mergeCell ref="E277:F277"/>
    <mergeCell ref="G106:H106"/>
    <mergeCell ref="E56:F56"/>
    <mergeCell ref="G56:H56"/>
    <mergeCell ref="E43:F43"/>
    <mergeCell ref="G105:H105"/>
    <mergeCell ref="I34:J34"/>
    <mergeCell ref="G43:H43"/>
    <mergeCell ref="Q56:Q59"/>
    <mergeCell ref="E214:F214"/>
    <mergeCell ref="G214:H214"/>
    <mergeCell ref="E285:F285"/>
    <mergeCell ref="Q298:Q301"/>
    <mergeCell ref="B61:D61"/>
    <mergeCell ref="Q214:Q217"/>
    <mergeCell ref="E341:F341"/>
    <mergeCell ref="E278:F278"/>
    <mergeCell ref="G36:H36"/>
    <mergeCell ref="E355:Q355"/>
    <mergeCell ref="G107:H107"/>
    <mergeCell ref="I36:J36"/>
    <mergeCell ref="E7:Q7"/>
    <mergeCell ref="E372:F372"/>
    <mergeCell ref="B256:D259"/>
    <mergeCell ref="I380:J380"/>
    <mergeCell ref="E138:F138"/>
    <mergeCell ref="B22:D25"/>
    <mergeCell ref="B320:D323"/>
    <mergeCell ref="E295:F295"/>
    <mergeCell ref="I382:J382"/>
    <mergeCell ref="E9:F9"/>
    <mergeCell ref="B86:D89"/>
    <mergeCell ref="E367:F367"/>
    <mergeCell ref="E167:F167"/>
    <mergeCell ref="E232:F232"/>
    <mergeCell ref="E11:F11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I31:J31"/>
    <mergeCell ref="I202:J202"/>
    <mergeCell ref="E241:Q241"/>
    <mergeCell ref="B303:D303"/>
    <mergeCell ref="B288:D291"/>
    <mergeCell ref="G291:H291"/>
    <mergeCell ref="B11:D11"/>
    <mergeCell ref="E62:F62"/>
    <mergeCell ref="E347:F347"/>
    <mergeCell ref="G268:H268"/>
    <mergeCell ref="E362:F362"/>
    <mergeCell ref="E349:F349"/>
    <mergeCell ref="B66:D69"/>
    <mergeCell ref="E128:F128"/>
    <mergeCell ref="G57:H57"/>
    <mergeCell ref="E155:F155"/>
    <mergeCell ref="G128:H128"/>
    <mergeCell ref="Q370:Q373"/>
    <mergeCell ref="E71:Q71"/>
    <mergeCell ref="E65:F65"/>
    <mergeCell ref="B133:D133"/>
    <mergeCell ref="B190:D193"/>
    <mergeCell ref="E363:F363"/>
    <mergeCell ref="B369:D369"/>
    <mergeCell ref="E157:F157"/>
    <mergeCell ref="E284:F284"/>
    <mergeCell ref="E222:F222"/>
    <mergeCell ref="G284:H284"/>
    <mergeCell ref="I284:J284"/>
    <mergeCell ref="G58:H58"/>
    <mergeCell ref="G123:H123"/>
    <mergeCell ref="E231:Q231"/>
    <mergeCell ref="G215:H215"/>
    <mergeCell ref="I44:J44"/>
    <mergeCell ref="E173:Q173"/>
    <mergeCell ref="E75:F75"/>
    <mergeCell ref="E246:F246"/>
    <mergeCell ref="E317:F317"/>
    <mergeCell ref="E377:F377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E247:F247"/>
    <mergeCell ref="E14:F14"/>
    <mergeCell ref="E299:F299"/>
    <mergeCell ref="Q256:Q259"/>
    <mergeCell ref="G299:H299"/>
    <mergeCell ref="G243:H243"/>
    <mergeCell ref="E170:F170"/>
    <mergeCell ref="I305:J305"/>
    <mergeCell ref="I243:J243"/>
    <mergeCell ref="B375:D375"/>
    <mergeCell ref="B276:D279"/>
    <mergeCell ref="B214:D217"/>
    <mergeCell ref="B319:D319"/>
    <mergeCell ref="E370:F370"/>
    <mergeCell ref="E201:F201"/>
    <mergeCell ref="B85:D85"/>
    <mergeCell ref="G65:H65"/>
    <mergeCell ref="G192:H192"/>
    <mergeCell ref="E154:F154"/>
    <mergeCell ref="Q138:Q141"/>
    <mergeCell ref="G246:H246"/>
    <mergeCell ref="G129:H129"/>
    <mergeCell ref="E25:F25"/>
    <mergeCell ref="G25:H25"/>
    <mergeCell ref="Q340:Q343"/>
    <mergeCell ref="E58:F58"/>
    <mergeCell ref="B297:D297"/>
    <mergeCell ref="B235:D235"/>
    <mergeCell ref="I187:J187"/>
    <mergeCell ref="E223:F223"/>
    <mergeCell ref="E294:F294"/>
    <mergeCell ref="Q106:Q109"/>
    <mergeCell ref="G300:H300"/>
    <mergeCell ref="I189:J189"/>
    <mergeCell ref="G287:H287"/>
    <mergeCell ref="I45:J45"/>
    <mergeCell ref="E83:F83"/>
    <mergeCell ref="I287:J287"/>
    <mergeCell ref="G126:H126"/>
    <mergeCell ref="G289:H289"/>
    <mergeCell ref="I47:J47"/>
    <mergeCell ref="E251:Q251"/>
    <mergeCell ref="E383:F383"/>
    <mergeCell ref="E177:F177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Q22:Q25"/>
    <mergeCell ref="I205:J205"/>
    <mergeCell ref="I376:J376"/>
    <mergeCell ref="Q320:Q323"/>
    <mergeCell ref="E15:F15"/>
    <mergeCell ref="E86:F86"/>
    <mergeCell ref="G15:H15"/>
    <mergeCell ref="E191:F191"/>
    <mergeCell ref="E257:F257"/>
    <mergeCell ref="B325:D325"/>
    <mergeCell ref="E178:F178"/>
    <mergeCell ref="Q86:Q89"/>
    <mergeCell ref="G305:H305"/>
    <mergeCell ref="E29:Q29"/>
    <mergeCell ref="B91:D91"/>
    <mergeCell ref="E144:F144"/>
    <mergeCell ref="G144:H144"/>
    <mergeCell ref="E267:F267"/>
    <mergeCell ref="I300:J300"/>
    <mergeCell ref="E106:F106"/>
    <mergeCell ref="B101:D101"/>
    <mergeCell ref="E33:F33"/>
    <mergeCell ref="E204:F204"/>
    <mergeCell ref="E269:F269"/>
    <mergeCell ref="Q288:Q291"/>
    <mergeCell ref="G8:H8"/>
    <mergeCell ref="E35:F35"/>
    <mergeCell ref="E262:F262"/>
    <mergeCell ref="E333:F333"/>
    <mergeCell ref="G262:H262"/>
    <mergeCell ref="G308:H308"/>
    <mergeCell ref="G53:H53"/>
    <mergeCell ref="Q34:Q37"/>
    <mergeCell ref="B12:D15"/>
    <mergeCell ref="E245:F245"/>
    <mergeCell ref="I289:J289"/>
    <mergeCell ref="B370:D373"/>
    <mergeCell ref="B33:D33"/>
    <mergeCell ref="E310:F310"/>
    <mergeCell ref="G310:H310"/>
    <mergeCell ref="I190:J190"/>
    <mergeCell ref="E30:F30"/>
    <mergeCell ref="G30:H30"/>
    <mergeCell ref="E17:Q17"/>
    <mergeCell ref="B315:D315"/>
    <mergeCell ref="G290:H290"/>
    <mergeCell ref="I290:J290"/>
    <mergeCell ref="B81:D81"/>
    <mergeCell ref="E199:F199"/>
    <mergeCell ref="E255:F255"/>
    <mergeCell ref="E321:F321"/>
    <mergeCell ref="G150:H150"/>
    <mergeCell ref="G255:H255"/>
    <mergeCell ref="E242:F242"/>
    <mergeCell ref="E217:F217"/>
    <mergeCell ref="G242:H242"/>
    <mergeCell ref="E21:F21"/>
    <mergeCell ref="E192:F192"/>
    <mergeCell ref="E263:F263"/>
    <mergeCell ref="G21:H21"/>
    <mergeCell ref="E323:F323"/>
    <mergeCell ref="G379:H379"/>
    <mergeCell ref="I379:J379"/>
    <mergeCell ref="E129:F129"/>
    <mergeCell ref="B157:D157"/>
    <mergeCell ref="E23:F23"/>
    <mergeCell ref="G23:H23"/>
    <mergeCell ref="G145:H145"/>
    <mergeCell ref="B183:Q183"/>
    <mergeCell ref="I145:J145"/>
    <mergeCell ref="E181:F181"/>
    <mergeCell ref="G381:H381"/>
    <mergeCell ref="G181:H181"/>
    <mergeCell ref="I210:J210"/>
    <mergeCell ref="I381:J381"/>
    <mergeCell ref="E87:F87"/>
    <mergeCell ref="G147:H147"/>
    <mergeCell ref="G174:H174"/>
    <mergeCell ref="I147:J147"/>
    <mergeCell ref="I203:J203"/>
    <mergeCell ref="G245:H245"/>
    <mergeCell ref="I301:J301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Q276:Q279"/>
    <mergeCell ref="E36:F36"/>
    <mergeCell ref="B125:D125"/>
    <mergeCell ref="E113:F113"/>
    <mergeCell ref="B185:D185"/>
    <mergeCell ref="E221:Q221"/>
    <mergeCell ref="E336:F336"/>
    <mergeCell ref="E115:F115"/>
    <mergeCell ref="G44:H44"/>
    <mergeCell ref="B105:D105"/>
    <mergeCell ref="B43:D43"/>
    <mergeCell ref="B246:D249"/>
    <mergeCell ref="G311:H311"/>
    <mergeCell ref="E102:F102"/>
    <mergeCell ref="G102:H102"/>
    <mergeCell ref="E2:Q2"/>
    <mergeCell ref="I304:J304"/>
    <mergeCell ref="B340:D343"/>
    <mergeCell ref="E127:F127"/>
    <mergeCell ref="B147:D147"/>
    <mergeCell ref="G40:H40"/>
    <mergeCell ref="E345:Q345"/>
    <mergeCell ref="G191:H191"/>
    <mergeCell ref="E202:F202"/>
    <mergeCell ref="G258:H258"/>
    <mergeCell ref="Q202:Q205"/>
    <mergeCell ref="E291:F291"/>
    <mergeCell ref="B106:D109"/>
    <mergeCell ref="B359:D359"/>
    <mergeCell ref="Q226:Q229"/>
    <mergeCell ref="E266:F266"/>
    <mergeCell ref="G24:H24"/>
    <mergeCell ref="G266:H266"/>
    <mergeCell ref="I24:J24"/>
    <mergeCell ref="I211:J211"/>
    <mergeCell ref="Q266:Q269"/>
    <mergeCell ref="B173:D173"/>
    <mergeCell ref="G309:H309"/>
    <mergeCell ref="I309:J309"/>
    <mergeCell ref="E209:Q209"/>
    <mergeCell ref="B271:D271"/>
    <mergeCell ref="B75:D75"/>
    <mergeCell ref="G88:H88"/>
    <mergeCell ref="G259:H259"/>
    <mergeCell ref="I148:J148"/>
    <mergeCell ref="Q330:Q333"/>
    <mergeCell ref="I311:J311"/>
    <mergeCell ref="I19:J19"/>
    <mergeCell ref="B39:D39"/>
    <mergeCell ref="E342:F342"/>
    <mergeCell ref="E335:Q335"/>
    <mergeCell ref="E357:F357"/>
    <mergeCell ref="E213:F213"/>
    <mergeCell ref="E151:F151"/>
    <mergeCell ref="E52:F52"/>
    <mergeCell ref="E123:F123"/>
    <mergeCell ref="G211:H211"/>
    <mergeCell ref="E150:F150"/>
    <mergeCell ref="G179:H179"/>
    <mergeCell ref="B349:D349"/>
    <mergeCell ref="E44:F44"/>
    <mergeCell ref="E215:F215"/>
    <mergeCell ref="E337:F337"/>
    <mergeCell ref="E373:F373"/>
    <mergeCell ref="G141:H141"/>
    <mergeCell ref="B255:D255"/>
    <mergeCell ref="E352:F352"/>
    <mergeCell ref="E103:F103"/>
    <mergeCell ref="G377:H377"/>
    <mergeCell ref="G103:H103"/>
    <mergeCell ref="G37:H37"/>
    <mergeCell ref="E279:F279"/>
    <mergeCell ref="E339:F339"/>
    <mergeCell ref="E3:Q3"/>
    <mergeCell ref="I37:J37"/>
    <mergeCell ref="B65:D65"/>
    <mergeCell ref="I377:J377"/>
    <mergeCell ref="B56:D59"/>
    <mergeCell ref="E118:F118"/>
    <mergeCell ref="G210:H210"/>
    <mergeCell ref="E303:Q303"/>
    <mergeCell ref="E226:F226"/>
    <mergeCell ref="B221:D221"/>
    <mergeCell ref="E57:F57"/>
    <mergeCell ref="E228:F228"/>
    <mergeCell ref="I249:J249"/>
    <mergeCell ref="E330:F330"/>
    <mergeCell ref="E134:F134"/>
    <mergeCell ref="G63:H63"/>
    <mergeCell ref="E243:F243"/>
    <mergeCell ref="G134:H134"/>
    <mergeCell ref="E268:F268"/>
    <mergeCell ref="E305:F305"/>
    <mergeCell ref="Q178:Q181"/>
    <mergeCell ref="B178:D181"/>
    <mergeCell ref="B34:D37"/>
    <mergeCell ref="E96:F96"/>
    <mergeCell ref="E332:F332"/>
    <mergeCell ref="E307:F307"/>
    <mergeCell ref="G52:H52"/>
    <mergeCell ref="E98:F98"/>
    <mergeCell ref="E165:F165"/>
    <mergeCell ref="E140:F140"/>
    <mergeCell ref="E283:Q283"/>
    <mergeCell ref="B339:D339"/>
    <mergeCell ref="B202:D205"/>
    <mergeCell ref="I22:J22"/>
    <mergeCell ref="B55:D55"/>
    <mergeCell ref="G187:H187"/>
    <mergeCell ref="E300:F300"/>
    <mergeCell ref="G180:H180"/>
    <mergeCell ref="E360:F360"/>
    <mergeCell ref="E293:Q293"/>
    <mergeCell ref="E45:F45"/>
    <mergeCell ref="E216:F216"/>
    <mergeCell ref="E287:F287"/>
    <mergeCell ref="G45:H45"/>
    <mergeCell ref="G216:H216"/>
    <mergeCell ref="B7:D7"/>
    <mergeCell ref="Q360:Q363"/>
    <mergeCell ref="B365:D365"/>
    <mergeCell ref="G55:H55"/>
    <mergeCell ref="B121:D121"/>
    <mergeCell ref="G109:H109"/>
    <mergeCell ref="G47:H47"/>
    <mergeCell ref="B71:D71"/>
    <mergeCell ref="B307:D307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Guts</t>
        </is>
      </c>
      <c r="I10" s="48" t="inlineStr">
        <is>
          <t>Timid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No Guard</t>
        </is>
      </c>
      <c r="I20" s="48" t="inlineStr">
        <is>
          <t>Modest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Adamant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Adamant</t>
        </is>
      </c>
      <c r="F72" s="48" t="inlineStr">
        <is>
          <t>Swift Swim</t>
        </is>
      </c>
      <c r="G72" s="48" t="inlineStr">
        <is>
          <t>Modest</t>
        </is>
      </c>
      <c r="H72" s="48" t="inlineStr">
        <is>
          <t>Gluttony</t>
        </is>
      </c>
      <c r="I72" s="48" t="inlineStr">
        <is>
          <t>Adamant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Pressure</t>
        </is>
      </c>
      <c r="G92" s="48" t="inlineStr">
        <is>
          <t>Timid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Rain Dish</t>
        </is>
      </c>
      <c r="G102" s="48" t="inlineStr">
        <is>
          <t>Modest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Rain Dish</t>
        </is>
      </c>
      <c r="G112" s="48" t="inlineStr">
        <is>
          <t>Adamant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Filter</t>
        </is>
      </c>
      <c r="G132" s="48" t="inlineStr">
        <is>
          <t>Adamant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Modest</t>
        </is>
      </c>
      <c r="F162" s="48" t="inlineStr">
        <is>
          <t>Gluttony</t>
        </is>
      </c>
      <c r="G162" s="48" t="inlineStr">
        <is>
          <t>Adamant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Adamant</t>
        </is>
      </c>
      <c r="F172" s="48" t="inlineStr">
        <is>
          <t>Huge Power</t>
        </is>
      </c>
      <c r="G172" s="48" t="inlineStr">
        <is>
          <t>Adamant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Calm</t>
        </is>
      </c>
      <c r="F182" s="48" t="inlineStr">
        <is>
          <t>Tinted Lens</t>
        </is>
      </c>
      <c r="G182" s="48" t="inlineStr">
        <is>
          <t>Modest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Adamant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Inner Focus</t>
        </is>
      </c>
      <c r="G214" s="48" t="inlineStr">
        <is>
          <t>Adamant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Modest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Modest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Modest</t>
        </is>
      </c>
      <c r="F246" s="48" t="inlineStr">
        <is>
          <t>Magnet Pull</t>
        </is>
      </c>
      <c r="G246" s="48" t="inlineStr">
        <is>
          <t>Modest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Modest</t>
        </is>
      </c>
      <c r="F266" s="48" t="inlineStr">
        <is>
          <t>Magma Armor</t>
        </is>
      </c>
      <c r="G266" s="48" t="inlineStr">
        <is>
          <t>Modest</t>
        </is>
      </c>
      <c r="H266" s="48" t="inlineStr">
        <is>
          <t>Gluttony</t>
        </is>
      </c>
      <c r="I266" s="48" t="inlineStr">
        <is>
          <t>Timid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Modest</t>
        </is>
      </c>
      <c r="F276" s="48" t="inlineStr">
        <is>
          <t>Swift Swim</t>
        </is>
      </c>
      <c r="G276" s="48" t="inlineStr">
        <is>
          <t>Modest</t>
        </is>
      </c>
      <c r="H276" s="48" t="inlineStr">
        <is>
          <t>Magma Armor</t>
        </is>
      </c>
      <c r="I276" s="48" t="inlineStr">
        <is>
          <t>Adamant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Gluttony</t>
        </is>
      </c>
      <c r="G286" s="48" t="inlineStr">
        <is>
          <t>Modest</t>
        </is>
      </c>
      <c r="H286" s="48" t="inlineStr">
        <is>
          <t>Swift Swim</t>
        </is>
      </c>
      <c r="I286" s="48" t="inlineStr">
        <is>
          <t>Adamant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Rain Dish</t>
        </is>
      </c>
      <c r="G296" s="48" t="inlineStr">
        <is>
          <t>Adamant</t>
        </is>
      </c>
      <c r="H296" s="48" t="inlineStr">
        <is>
          <t>Pressure</t>
        </is>
      </c>
      <c r="I296" s="48" t="inlineStr">
        <is>
          <t>Modest</t>
        </is>
      </c>
      <c r="J296" s="48" t="inlineStr">
        <is>
          <t>Rain Dish</t>
        </is>
      </c>
      <c r="K296" s="48" t="inlineStr">
        <is>
          <t>Adamant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Modest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Swift Swim</t>
        </is>
      </c>
      <c r="G316" s="48" t="inlineStr">
        <is>
          <t>Adamant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Timid</t>
        </is>
      </c>
      <c r="F326" s="48" t="inlineStr">
        <is>
          <t>Plus</t>
        </is>
      </c>
      <c r="G326" s="48" t="inlineStr">
        <is>
          <t>Timid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Modest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Aftermath</t>
        </is>
      </c>
      <c r="G346" s="48" t="inlineStr">
        <is>
          <t>Timid</t>
        </is>
      </c>
      <c r="H346" s="48" t="inlineStr">
        <is>
          <t>Aftermath</t>
        </is>
      </c>
      <c r="I346" s="48" t="inlineStr">
        <is>
          <t>Modest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Modest</t>
        </is>
      </c>
      <c r="H356" s="48" t="inlineStr">
        <is>
          <t>Magnet Pull</t>
        </is>
      </c>
      <c r="I356" s="48" t="inlineStr">
        <is>
          <t>Timid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Modest</t>
        </is>
      </c>
      <c r="F366" s="48" t="inlineStr">
        <is>
          <t>Lightning Rod</t>
        </is>
      </c>
      <c r="G366" s="48" t="inlineStr">
        <is>
          <t>Timid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Timid</t>
        </is>
      </c>
      <c r="F376" s="48" t="inlineStr">
        <is>
          <t>Minus</t>
        </is>
      </c>
      <c r="G376" s="48" t="inlineStr">
        <is>
          <t>Timid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Gluttony</t>
        </is>
      </c>
      <c r="G386" s="48" t="inlineStr">
        <is>
          <t>Modest</t>
        </is>
      </c>
      <c r="H386" s="48" t="inlineStr">
        <is>
          <t>Magma Armor</t>
        </is>
      </c>
      <c r="I386" s="48" t="inlineStr">
        <is>
          <t>Timid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Swift Swim</t>
        </is>
      </c>
      <c r="G396" s="48" t="inlineStr">
        <is>
          <t>Modest</t>
        </is>
      </c>
      <c r="H396" s="48" t="inlineStr">
        <is>
          <t>Magma Armor</t>
        </is>
      </c>
      <c r="I396" s="48" t="inlineStr">
        <is>
          <t>Adamant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Modest</t>
        </is>
      </c>
      <c r="F406" s="48" t="inlineStr">
        <is>
          <t>Gluttony</t>
        </is>
      </c>
      <c r="G406" s="48" t="inlineStr">
        <is>
          <t>Modest</t>
        </is>
      </c>
      <c r="H406" s="48" t="inlineStr">
        <is>
          <t>Swift Swim</t>
        </is>
      </c>
      <c r="I406" s="48" t="inlineStr">
        <is>
          <t>Adamant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Adamant</t>
        </is>
      </c>
      <c r="F416" s="48" t="inlineStr">
        <is>
          <t>Rock Head</t>
        </is>
      </c>
      <c r="G416" s="48" t="inlineStr">
        <is>
          <t>Modest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Gluttony</t>
        </is>
      </c>
      <c r="G428" s="48" t="inlineStr">
        <is>
          <t>Adamant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Cute Charm</t>
        </is>
      </c>
      <c r="G438" s="48" t="inlineStr">
        <is>
          <t>Adamant</t>
        </is>
      </c>
      <c r="H438" s="48" t="inlineStr">
        <is>
          <t>Poison Heal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Modest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Adamant</t>
        </is>
      </c>
      <c r="F460" s="48" t="inlineStr">
        <is>
          <t>Poison Heal</t>
        </is>
      </c>
      <c r="G460" s="48" t="inlineStr">
        <is>
          <t>Modest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Modest</t>
        </is>
      </c>
      <c r="F470" s="48" t="inlineStr">
        <is>
          <t>Oblivious</t>
        </is>
      </c>
      <c r="G470" s="48" t="inlineStr">
        <is>
          <t>Modest</t>
        </is>
      </c>
      <c r="H470" s="48" t="inlineStr">
        <is>
          <t>Chlorophyll</t>
        </is>
      </c>
      <c r="I470" s="48" t="inlineStr">
        <is>
          <t>Modest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Modest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Adamant</t>
        </is>
      </c>
      <c r="F492" s="48" t="inlineStr">
        <is>
          <t>Rock Head</t>
        </is>
      </c>
      <c r="G492" s="48" t="inlineStr">
        <is>
          <t>Adamant</t>
        </is>
      </c>
      <c r="H492" s="48" t="inlineStr">
        <is>
          <t>Solid Rock</t>
        </is>
      </c>
      <c r="I492" s="48" t="inlineStr">
        <is>
          <t>Adamant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Adamant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Adamant</t>
        </is>
      </c>
      <c r="F512" s="48" t="inlineStr">
        <is>
          <t>Cute Charm</t>
        </is>
      </c>
      <c r="G512" s="48" t="inlineStr">
        <is>
          <t>Adamant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Adamant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Adamant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Adamant</t>
        </is>
      </c>
      <c r="F544" s="48" t="inlineStr">
        <is>
          <t>Guts</t>
        </is>
      </c>
      <c r="G544" s="48" t="inlineStr">
        <is>
          <t>Adamant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Guts</t>
        </is>
      </c>
      <c r="G556" s="48" t="inlineStr">
        <is>
          <t>Modest</t>
        </is>
      </c>
      <c r="H556" s="48" t="inlineStr">
        <is>
          <t>Unburden</t>
        </is>
      </c>
      <c r="I556" s="48" t="inlineStr">
        <is>
          <t>Jolly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Adamant</t>
        </is>
      </c>
      <c r="F576" s="48" t="inlineStr">
        <is>
          <t>Natural Cure</t>
        </is>
      </c>
      <c r="G576" s="48" t="inlineStr">
        <is>
          <t>Modest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Trace</t>
        </is>
      </c>
      <c r="G588" s="48" t="inlineStr">
        <is>
          <t>Jolly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Clear Body</t>
        </is>
      </c>
      <c r="G598" s="48" t="inlineStr">
        <is>
          <t>Modest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Modest</t>
        </is>
      </c>
      <c r="F618" s="48" t="inlineStr">
        <is>
          <t>Magic Guard</t>
        </is>
      </c>
      <c r="G618" s="48" t="inlineStr">
        <is>
          <t>Adamant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Modest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Adamant</t>
        </is>
      </c>
      <c r="F638" s="48" t="inlineStr">
        <is>
          <t>Clear Body</t>
        </is>
      </c>
      <c r="G638" s="48" t="inlineStr">
        <is>
          <t>Modest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Adamant</t>
        </is>
      </c>
      <c r="F650" s="48" t="inlineStr">
        <is>
          <t>Rock Head</t>
        </is>
      </c>
      <c r="G650" s="48" t="inlineStr">
        <is>
          <t>Timid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Adamant</t>
        </is>
      </c>
      <c r="F660" s="48" t="inlineStr">
        <is>
          <t>Intimidate</t>
        </is>
      </c>
      <c r="G660" s="48" t="inlineStr">
        <is>
          <t>Timid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Adamant</t>
        </is>
      </c>
      <c r="F670" s="48" t="inlineStr">
        <is>
          <t>Clear Body</t>
        </is>
      </c>
      <c r="G670" s="48" t="inlineStr">
        <is>
          <t>Adamant</t>
        </is>
      </c>
      <c r="H670" s="48" t="inlineStr">
        <is>
          <t>Pure Power</t>
        </is>
      </c>
      <c r="I670" s="48" t="inlineStr">
        <is>
          <t>Jolly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Modest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Gluttony</t>
        </is>
      </c>
      <c r="G704" s="48" t="inlineStr">
        <is>
          <t>Adamant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Modest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Modest</t>
        </is>
      </c>
      <c r="F724" s="48" t="inlineStr">
        <is>
          <t>Tinted Lens</t>
        </is>
      </c>
      <c r="G724" s="48" t="inlineStr">
        <is>
          <t>Modest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Adamant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Adamant</t>
        </is>
      </c>
      <c r="F744" s="48" t="inlineStr">
        <is>
          <t>Scrappy</t>
        </is>
      </c>
      <c r="G744" s="48" t="inlineStr">
        <is>
          <t>Adamant</t>
        </is>
      </c>
      <c r="H744" s="48" t="inlineStr">
        <is>
          <t>Gluttony</t>
        </is>
      </c>
      <c r="I744" s="48" t="inlineStr">
        <is>
          <t>Adamant</t>
        </is>
      </c>
      <c r="J744" s="48" t="inlineStr">
        <is>
          <t>Rock Head</t>
        </is>
      </c>
      <c r="K744" s="48" t="inlineStr">
        <is>
          <t>Adamant</t>
        </is>
      </c>
      <c r="L744" s="48" t="inlineStr">
        <is>
          <t>Quick Feet</t>
        </is>
      </c>
      <c r="M744" s="48" t="inlineStr">
        <is>
          <t>Adamant</t>
        </is>
      </c>
      <c r="N744" s="48" t="inlineStr">
        <is>
          <t>Guts</t>
        </is>
      </c>
      <c r="O744" s="48" t="inlineStr">
        <is>
          <t>Adamant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Modest</t>
        </is>
      </c>
      <c r="F754" s="48" t="inlineStr">
        <is>
          <t>Gluttony</t>
        </is>
      </c>
      <c r="G754" s="48" t="inlineStr">
        <is>
          <t>Adamant</t>
        </is>
      </c>
      <c r="H754" s="48" t="inlineStr">
        <is>
          <t>Poison Heal</t>
        </is>
      </c>
      <c r="I754" s="48" t="inlineStr">
        <is>
          <t>Adamant</t>
        </is>
      </c>
      <c r="J754" s="48" t="inlineStr">
        <is>
          <t>Huge Power</t>
        </is>
      </c>
      <c r="K754" s="48" t="inlineStr">
        <is>
          <t>Modest</t>
        </is>
      </c>
      <c r="L754" s="48" t="inlineStr">
        <is>
          <t>Natural Cure</t>
        </is>
      </c>
      <c r="M754" s="48" t="inlineStr">
        <is>
          <t>Adamant</t>
        </is>
      </c>
      <c r="N754" s="48" t="inlineStr">
        <is>
          <t>Cute Charm</t>
        </is>
      </c>
      <c r="O754" s="48" t="inlineStr">
        <is>
          <t>Adamant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Adamant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Adamant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Adamant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Thick Fat</t>
        </is>
      </c>
      <c r="G798" s="48" t="inlineStr">
        <is>
          <t>Adamant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Modest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Pressure</t>
        </is>
      </c>
      <c r="G820" s="48" t="inlineStr">
        <is>
          <t>Modest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Adamant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Modest</t>
        </is>
      </c>
      <c r="F852" s="48" t="inlineStr">
        <is>
          <t>Tinted Lens</t>
        </is>
      </c>
      <c r="G852" s="48" t="inlineStr">
        <is>
          <t>Adamant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Tinted Lens</t>
        </is>
      </c>
      <c r="G864" s="48" t="inlineStr">
        <is>
          <t>Modest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Gluttony</t>
        </is>
      </c>
      <c r="G874" s="48" t="inlineStr">
        <is>
          <t>Impish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Adamant</t>
        </is>
      </c>
      <c r="F884" s="48" t="inlineStr">
        <is>
          <t>Lightning Rod</t>
        </is>
      </c>
      <c r="G884" s="48" t="inlineStr">
        <is>
          <t>Timid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Timid</t>
        </is>
      </c>
      <c r="F894" s="48" t="inlineStr">
        <is>
          <t>Aftermath</t>
        </is>
      </c>
      <c r="G894" s="48" t="inlineStr">
        <is>
          <t>Modest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Naughty</t>
        </is>
      </c>
      <c r="F904" s="48" t="inlineStr">
        <is>
          <t>Pure Power</t>
        </is>
      </c>
      <c r="G904" s="48" t="inlineStr">
        <is>
          <t>Naughty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Hasty</t>
        </is>
      </c>
      <c r="F914" s="48" t="inlineStr">
        <is>
          <t>Aftermath</t>
        </is>
      </c>
      <c r="G914" s="48" t="inlineStr">
        <is>
          <t>Modest</t>
        </is>
      </c>
      <c r="H914" s="48" t="inlineStr">
        <is>
          <t>Lightning Rod</t>
        </is>
      </c>
      <c r="I914" s="48" t="inlineStr">
        <is>
          <t>Modest</t>
        </is>
      </c>
      <c r="J914" s="48" t="inlineStr">
        <is>
          <t>Magnet Pull</t>
        </is>
      </c>
      <c r="K914" s="48" t="inlineStr">
        <is>
          <t>Timid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Lonely</t>
        </is>
      </c>
      <c r="F10" s="48" t="inlineStr">
        <is>
          <t>Levitate</t>
        </is>
      </c>
      <c r="G10" s="48" t="inlineStr">
        <is>
          <t>Adamant</t>
        </is>
      </c>
      <c r="H10" s="48" t="inlineStr">
        <is>
          <t>Rough Skin</t>
        </is>
      </c>
      <c r="I10" s="48" t="inlineStr">
        <is>
          <t>Lonely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Rough Skin</t>
        </is>
      </c>
      <c r="G20" s="48" t="inlineStr">
        <is>
          <t>Naughty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Guts</t>
        </is>
      </c>
      <c r="G40" s="48" t="inlineStr">
        <is>
          <t>Adamant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Oblivious</t>
        </is>
      </c>
      <c r="I50" s="48" t="inlineStr">
        <is>
          <t>Modest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Rough Skin</t>
        </is>
      </c>
      <c r="G60" s="48" t="inlineStr">
        <is>
          <t>Adamant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Adamant</t>
        </is>
      </c>
      <c r="F70" s="48" t="inlineStr">
        <is>
          <t>Huge Power</t>
        </is>
      </c>
      <c r="G70" s="48" t="inlineStr">
        <is>
          <t>Modest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Modest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Adamant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Adamant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Modest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Rough Skin</t>
        </is>
      </c>
      <c r="G130" s="48" t="inlineStr">
        <is>
          <t>Lonely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Adamant</t>
        </is>
      </c>
      <c r="F140" s="48" t="inlineStr">
        <is>
          <t>Poison Heal</t>
        </is>
      </c>
      <c r="G140" s="48" t="inlineStr">
        <is>
          <t>Adamant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Adamant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Adamant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Naughty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Adamant</t>
        </is>
      </c>
      <c r="F180" s="48" t="inlineStr">
        <is>
          <t>Guts</t>
        </is>
      </c>
      <c r="G180" s="48" t="inlineStr">
        <is>
          <t>Adamant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Modest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Adamant</t>
        </is>
      </c>
      <c r="F200" s="48" t="inlineStr">
        <is>
          <t>Huge Power</t>
        </is>
      </c>
      <c r="G200" s="48" t="inlineStr">
        <is>
          <t>Adamant</t>
        </is>
      </c>
      <c r="H200" s="48" t="inlineStr">
        <is>
          <t>Poison Heal</t>
        </is>
      </c>
      <c r="I200" s="48" t="inlineStr">
        <is>
          <t>Modest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Modest</t>
        </is>
      </c>
      <c r="F210" s="48" t="inlineStr">
        <is>
          <t>Lightning Rod</t>
        </is>
      </c>
      <c r="G210" s="48" t="inlineStr">
        <is>
          <t>Adamant</t>
        </is>
      </c>
      <c r="H210" s="48" t="inlineStr">
        <is>
          <t>Pressure</t>
        </is>
      </c>
      <c r="I210" s="48" t="inlineStr">
        <is>
          <t>Adamant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Modest</t>
        </is>
      </c>
      <c r="F222" s="48" t="inlineStr">
        <is>
          <t>Oblivious</t>
        </is>
      </c>
      <c r="G222" s="48" t="inlineStr">
        <is>
          <t>Adamant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Oblivious</t>
        </is>
      </c>
      <c r="G232" s="48" t="inlineStr">
        <is>
          <t>Modest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Adamant</t>
        </is>
      </c>
      <c r="F242" s="48" t="inlineStr">
        <is>
          <t>Guts</t>
        </is>
      </c>
      <c r="G242" s="48" t="inlineStr">
        <is>
          <t>Modest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Adamant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Poison Heal</t>
        </is>
      </c>
      <c r="G262" s="48" t="inlineStr">
        <is>
          <t>Modest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Rock Head</t>
        </is>
      </c>
      <c r="G272" s="48" t="inlineStr">
        <is>
          <t>Adamant</t>
        </is>
      </c>
      <c r="H272" s="48" t="inlineStr">
        <is>
          <t>Rock Head</t>
        </is>
      </c>
      <c r="I272" s="48" t="inlineStr">
        <is>
          <t>Adamant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Filter</t>
        </is>
      </c>
      <c r="G284" s="48" t="inlineStr">
        <is>
          <t>Adamant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Adamant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Naughty</t>
        </is>
      </c>
      <c r="F314" s="48" t="inlineStr">
        <is>
          <t>Levitate</t>
        </is>
      </c>
      <c r="G314" s="48" t="inlineStr">
        <is>
          <t>Naughty</t>
        </is>
      </c>
      <c r="H314" s="48" t="inlineStr">
        <is>
          <t>Levitate</t>
        </is>
      </c>
      <c r="I314" s="48" t="inlineStr">
        <is>
          <t>Naughty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Levitate</t>
        </is>
      </c>
      <c r="G324" s="48" t="inlineStr">
        <is>
          <t>Adamant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Adamant</t>
        </is>
      </c>
      <c r="F334" s="48" t="inlineStr">
        <is>
          <t>Levitate</t>
        </is>
      </c>
      <c r="G334" s="48" t="inlineStr">
        <is>
          <t>Adamant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Mild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Adamant</t>
        </is>
      </c>
      <c r="F354" s="48" t="inlineStr">
        <is>
          <t>Huge Power</t>
        </is>
      </c>
      <c r="G354" s="48" t="inlineStr">
        <is>
          <t>Modest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Adamant</t>
        </is>
      </c>
      <c r="F364" s="48" t="inlineStr">
        <is>
          <t>Tangled Feet</t>
        </is>
      </c>
      <c r="G364" s="48" t="inlineStr">
        <is>
          <t>Adamant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Adamant</t>
        </is>
      </c>
      <c r="F374" s="48" t="inlineStr">
        <is>
          <t>Rock Head</t>
        </is>
      </c>
      <c r="G374" s="48" t="inlineStr">
        <is>
          <t>Adamant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Swift Swim</t>
        </is>
      </c>
      <c r="G386" s="48" t="inlineStr">
        <is>
          <t>Adamant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Magma Armor</t>
        </is>
      </c>
      <c r="G396" s="48" t="inlineStr">
        <is>
          <t>Modest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Adamant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Modest</t>
        </is>
      </c>
      <c r="F416" s="48" t="inlineStr">
        <is>
          <t>Swift Swim</t>
        </is>
      </c>
      <c r="G416" s="48" t="inlineStr">
        <is>
          <t>Adamant</t>
        </is>
      </c>
      <c r="H416" s="48" t="inlineStr">
        <is>
          <t>Swift Swim</t>
        </is>
      </c>
      <c r="I416" s="48" t="inlineStr">
        <is>
          <t>Adamant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Adamant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Adamant</t>
        </is>
      </c>
      <c r="F436" s="48" t="inlineStr">
        <is>
          <t>Rock Head</t>
        </is>
      </c>
      <c r="G436" s="48" t="inlineStr">
        <is>
          <t>Adamant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Adamant</t>
        </is>
      </c>
      <c r="F446" s="48" t="inlineStr">
        <is>
          <t>Rock Head</t>
        </is>
      </c>
      <c r="G446" s="48" t="inlineStr">
        <is>
          <t>Modest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Huge Power</t>
        </is>
      </c>
      <c r="G456" s="48" t="inlineStr">
        <is>
          <t>Modest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Adamant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Adamant</t>
        </is>
      </c>
      <c r="F476" s="48" t="inlineStr">
        <is>
          <t>Rough Skin</t>
        </is>
      </c>
      <c r="G476" s="48" t="inlineStr">
        <is>
          <t>Adamant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Adamant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Modest</t>
        </is>
      </c>
      <c r="F496" s="48" t="inlineStr">
        <is>
          <t>Natural Cure</t>
        </is>
      </c>
      <c r="G496" s="48" t="inlineStr">
        <is>
          <t>Adamant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Modest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Adamant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Adamant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Adamant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Adamant</t>
        </is>
      </c>
      <c r="F558" s="48" t="inlineStr">
        <is>
          <t>Pure Power</t>
        </is>
      </c>
      <c r="G558" s="48" t="inlineStr">
        <is>
          <t>Adamant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Modest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Modest</t>
        </is>
      </c>
      <c r="F578" s="48" t="inlineStr">
        <is>
          <t>Oblivious</t>
        </is>
      </c>
      <c r="G578" s="48" t="inlineStr">
        <is>
          <t>Adamant</t>
        </is>
      </c>
      <c r="H578" s="48" t="inlineStr">
        <is>
          <t>Quick Feet</t>
        </is>
      </c>
      <c r="I578" s="48" t="inlineStr">
        <is>
          <t>Modest</t>
        </is>
      </c>
      <c r="J578" s="48" t="inlineStr">
        <is>
          <t>Oblivious</t>
        </is>
      </c>
      <c r="K578" s="48" t="inlineStr">
        <is>
          <t>Adamant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Adamant</t>
        </is>
      </c>
      <c r="F588" s="48" t="inlineStr">
        <is>
          <t>Intimidate</t>
        </is>
      </c>
      <c r="G588" s="48" t="inlineStr">
        <is>
          <t>Adamant</t>
        </is>
      </c>
      <c r="H588" s="48" t="inlineStr">
        <is>
          <t>Inner Focus</t>
        </is>
      </c>
      <c r="I588" s="48" t="inlineStr">
        <is>
          <t>Modest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Adamant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Adamant</t>
        </is>
      </c>
      <c r="F610" s="48" t="inlineStr">
        <is>
          <t>Poison Heal</t>
        </is>
      </c>
      <c r="G610" s="48" t="inlineStr">
        <is>
          <t>Modest</t>
        </is>
      </c>
      <c r="H610" s="48" t="inlineStr">
        <is>
          <t>Chlorophyll</t>
        </is>
      </c>
      <c r="I610" s="48" t="inlineStr">
        <is>
          <t>Adamant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Rock Head</t>
        </is>
      </c>
      <c r="G620" s="48" t="inlineStr">
        <is>
          <t>Adamant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Adamant</t>
        </is>
      </c>
      <c r="F630" s="48" t="inlineStr">
        <is>
          <t>Gluttony</t>
        </is>
      </c>
      <c r="G630" s="48" t="inlineStr">
        <is>
          <t>Adamant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Adamant</t>
        </is>
      </c>
      <c r="F640" s="48" t="inlineStr">
        <is>
          <t>Quick Feet</t>
        </is>
      </c>
      <c r="G640" s="48" t="inlineStr">
        <is>
          <t>Modest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Modest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Adamant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Modest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Levitate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Adamant</t>
        </is>
      </c>
      <c r="F714" s="48" t="inlineStr">
        <is>
          <t>Levitate</t>
        </is>
      </c>
      <c r="G714" s="48" t="inlineStr">
        <is>
          <t>Modest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Modest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Adamant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Adamant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Adamant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Adamant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Modest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Adamant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Modest</t>
        </is>
      </c>
      <c r="F832" s="48" t="inlineStr">
        <is>
          <t>Oblivious</t>
        </is>
      </c>
      <c r="G832" s="48" t="inlineStr">
        <is>
          <t>Adamant</t>
        </is>
      </c>
      <c r="H832" s="48" t="inlineStr">
        <is>
          <t>Intimidate</t>
        </is>
      </c>
      <c r="I832" s="48" t="inlineStr">
        <is>
          <t>Adamant</t>
        </is>
      </c>
      <c r="J832" s="48" t="inlineStr">
        <is>
          <t>Inner Focus</t>
        </is>
      </c>
      <c r="K832" s="48" t="inlineStr">
        <is>
          <t>Modest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Intimidate</t>
        </is>
      </c>
      <c r="G842" s="48" t="inlineStr">
        <is>
          <t>Adamant</t>
        </is>
      </c>
      <c r="H842" s="48" t="inlineStr">
        <is>
          <t>Inner Focus</t>
        </is>
      </c>
      <c r="I842" s="48" t="inlineStr">
        <is>
          <t>Modest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Modest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Modest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Naughty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Mild</t>
        </is>
      </c>
      <c r="F942" s="48" t="inlineStr">
        <is>
          <t>Oblivious</t>
        </is>
      </c>
      <c r="G942" s="48" t="inlineStr">
        <is>
          <t>Modest</t>
        </is>
      </c>
      <c r="H942" s="48" t="inlineStr">
        <is>
          <t>Magma Armor</t>
        </is>
      </c>
      <c r="I942" s="48" t="inlineStr">
        <is>
          <t>Mild</t>
        </is>
      </c>
      <c r="J942" s="48" t="inlineStr">
        <is>
          <t>Magma Armor</t>
        </is>
      </c>
      <c r="K942" s="48" t="inlineStr">
        <is>
          <t>Naughty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Rain Dish</t>
        </is>
      </c>
      <c r="G10" s="48" t="inlineStr">
        <is>
          <t>Adamant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Guts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Magnet Pull</t>
        </is>
      </c>
      <c r="G30" s="48" t="inlineStr">
        <is>
          <t>Adamant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Gluttony</t>
        </is>
      </c>
      <c r="G40" s="48" t="inlineStr">
        <is>
          <t>Adamant</t>
        </is>
      </c>
      <c r="H40" s="48" t="inlineStr">
        <is>
          <t>Rock Head</t>
        </is>
      </c>
      <c r="I40" s="48" t="inlineStr">
        <is>
          <t>Modest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Natural Cure</t>
        </is>
      </c>
      <c r="G60" s="48" t="inlineStr">
        <is>
          <t>Adamant</t>
        </is>
      </c>
      <c r="H60" s="48" t="inlineStr">
        <is>
          <t>Poison Heal</t>
        </is>
      </c>
      <c r="I60" s="48" t="inlineStr">
        <is>
          <t>Modest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Modest</t>
        </is>
      </c>
      <c r="F82" s="48" t="inlineStr">
        <is>
          <t>Magma Armor</t>
        </is>
      </c>
      <c r="G82" s="48" t="inlineStr">
        <is>
          <t>Modest</t>
        </is>
      </c>
      <c r="H82" s="48" t="inlineStr">
        <is>
          <t>Unburden</t>
        </is>
      </c>
      <c r="I82" s="48" t="inlineStr">
        <is>
          <t>Timid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Modest</t>
        </is>
      </c>
      <c r="F92" s="48" t="inlineStr">
        <is>
          <t>Swift Swim</t>
        </is>
      </c>
      <c r="G92" s="48" t="inlineStr">
        <is>
          <t>Modest</t>
        </is>
      </c>
      <c r="H92" s="48" t="inlineStr">
        <is>
          <t>Magma Armor</t>
        </is>
      </c>
      <c r="I92" s="48" t="inlineStr">
        <is>
          <t>Adamant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Unburden</t>
        </is>
      </c>
      <c r="G102" s="48" t="inlineStr">
        <is>
          <t>Modest</t>
        </is>
      </c>
      <c r="H102" s="48" t="inlineStr">
        <is>
          <t>Swift Swim</t>
        </is>
      </c>
      <c r="I102" s="48" t="inlineStr">
        <is>
          <t>Adamant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Chlorophyll</t>
        </is>
      </c>
      <c r="G122" s="48" t="inlineStr">
        <is>
          <t>Modest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Modest</t>
        </is>
      </c>
      <c r="F132" s="48" t="inlineStr">
        <is>
          <t>Swift Swim</t>
        </is>
      </c>
      <c r="G132" s="48" t="inlineStr">
        <is>
          <t>Modest</t>
        </is>
      </c>
      <c r="H132" s="48" t="inlineStr">
        <is>
          <t>Rain Dish</t>
        </is>
      </c>
      <c r="I132" s="48" t="inlineStr">
        <is>
          <t>Adamant</t>
        </is>
      </c>
      <c r="J132" s="48" t="inlineStr">
        <is>
          <t>Swift Swim</t>
        </is>
      </c>
      <c r="K132" s="48" t="inlineStr">
        <is>
          <t>Adamant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Magma Armor</t>
        </is>
      </c>
      <c r="G142" s="48" t="inlineStr">
        <is>
          <t>Modest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Shield Dust</t>
        </is>
      </c>
      <c r="G152" s="48" t="inlineStr">
        <is>
          <t>Adamant</t>
        </is>
      </c>
      <c r="H152" s="48" t="inlineStr">
        <is>
          <t>Shed Skin</t>
        </is>
      </c>
      <c r="I152" s="48" t="inlineStr">
        <is>
          <t>Modest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Compound Eyes</t>
        </is>
      </c>
      <c r="G162" s="48" t="inlineStr">
        <is>
          <t>Adamant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Timid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Modest</t>
        </is>
      </c>
      <c r="F182" s="48" t="inlineStr">
        <is>
          <t>Tinted Lens</t>
        </is>
      </c>
      <c r="G182" s="48" t="inlineStr">
        <is>
          <t>Adamant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Levitate</t>
        </is>
      </c>
      <c r="G192" s="48" t="inlineStr">
        <is>
          <t>Naughty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Modest</t>
        </is>
      </c>
      <c r="F202" s="48" t="inlineStr">
        <is>
          <t>Gluttony</t>
        </is>
      </c>
      <c r="G202" s="48" t="inlineStr">
        <is>
          <t>Adamant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Magma Armor</t>
        </is>
      </c>
      <c r="G232" s="48" t="inlineStr">
        <is>
          <t>Modest</t>
        </is>
      </c>
      <c r="H232" s="48" t="inlineStr">
        <is>
          <t>Swift Swim</t>
        </is>
      </c>
      <c r="I232" s="48" t="inlineStr">
        <is>
          <t>Timid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Modest</t>
        </is>
      </c>
      <c r="F242" s="48" t="inlineStr">
        <is>
          <t>Swift Swim</t>
        </is>
      </c>
      <c r="G242" s="48" t="inlineStr">
        <is>
          <t>Modest</t>
        </is>
      </c>
      <c r="H242" s="48" t="inlineStr">
        <is>
          <t>Magma Armor</t>
        </is>
      </c>
      <c r="I242" s="48" t="inlineStr">
        <is>
          <t>Adamant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Modest</t>
        </is>
      </c>
      <c r="F252" s="48" t="inlineStr">
        <is>
          <t>Unburden</t>
        </is>
      </c>
      <c r="G252" s="48" t="inlineStr">
        <is>
          <t>Modest</t>
        </is>
      </c>
      <c r="H252" s="48" t="inlineStr">
        <is>
          <t>Swift Swim</t>
        </is>
      </c>
      <c r="I252" s="48" t="inlineStr">
        <is>
          <t>Adamant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Adamant</t>
        </is>
      </c>
      <c r="F282" s="48" t="inlineStr">
        <is>
          <t>Speed Boost</t>
        </is>
      </c>
      <c r="G282" s="48" t="inlineStr">
        <is>
          <t>Adamant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Adamant</t>
        </is>
      </c>
      <c r="F292" s="48" t="inlineStr">
        <is>
          <t>Shield Dust</t>
        </is>
      </c>
      <c r="G292" s="48" t="inlineStr">
        <is>
          <t>Adamant</t>
        </is>
      </c>
      <c r="H292" s="48" t="inlineStr">
        <is>
          <t>Shed Skin</t>
        </is>
      </c>
      <c r="I292" s="48" t="inlineStr">
        <is>
          <t>Modest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Adamant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Adamant</t>
        </is>
      </c>
      <c r="F314" s="48" t="inlineStr">
        <is>
          <t>Inner Focus</t>
        </is>
      </c>
      <c r="G314" s="48" t="inlineStr">
        <is>
          <t>Adamant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Quick Feet</t>
        </is>
      </c>
      <c r="G336" s="48" t="inlineStr">
        <is>
          <t>Adamant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Adamant</t>
        </is>
      </c>
      <c r="F346" s="48" t="inlineStr">
        <is>
          <t>Quick Feet</t>
        </is>
      </c>
      <c r="G346" s="48" t="inlineStr">
        <is>
          <t>Adamant</t>
        </is>
      </c>
      <c r="H346" s="48" t="inlineStr">
        <is>
          <t>Inner Focus</t>
        </is>
      </c>
      <c r="I346" s="48" t="inlineStr">
        <is>
          <t>Adamant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Adamant</t>
        </is>
      </c>
      <c r="F356" s="48" t="inlineStr">
        <is>
          <t>Inner Focus</t>
        </is>
      </c>
      <c r="G356" s="48" t="inlineStr">
        <is>
          <t>Adamant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Adamant</t>
        </is>
      </c>
      <c r="F366" s="48" t="inlineStr">
        <is>
          <t>Rough Skin</t>
        </is>
      </c>
      <c r="G366" s="48" t="inlineStr">
        <is>
          <t>Adamant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Natural Cure</t>
        </is>
      </c>
      <c r="G378" s="48" t="inlineStr">
        <is>
          <t>Adamant</t>
        </is>
      </c>
      <c r="H378" s="48" t="inlineStr">
        <is>
          <t>Natural Cure</t>
        </is>
      </c>
      <c r="I378" s="48" t="inlineStr">
        <is>
          <t>Adamant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Adamant</t>
        </is>
      </c>
      <c r="F398" s="48" t="inlineStr">
        <is>
          <t>Tangled Feet</t>
        </is>
      </c>
      <c r="G398" s="48" t="inlineStr">
        <is>
          <t>Modest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Guts</t>
        </is>
      </c>
      <c r="G408" s="48" t="inlineStr">
        <is>
          <t>Jolly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Adamant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Tangled Feet</t>
        </is>
      </c>
      <c r="G428" s="48" t="inlineStr">
        <is>
          <t>Adamant</t>
        </is>
      </c>
      <c r="H428" s="48" t="inlineStr">
        <is>
          <t>Filter</t>
        </is>
      </c>
      <c r="I428" s="48" t="inlineStr">
        <is>
          <t>Adamant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Natural Cure</t>
        </is>
      </c>
      <c r="G438" s="48" t="inlineStr">
        <is>
          <t>Naughty</t>
        </is>
      </c>
      <c r="H438" s="48" t="inlineStr">
        <is>
          <t>Chlorophyll</t>
        </is>
      </c>
      <c r="I438" s="48" t="inlineStr">
        <is>
          <t>Rash</t>
        </is>
      </c>
      <c r="J438" s="48" t="inlineStr">
        <is>
          <t>Unburden</t>
        </is>
      </c>
      <c r="K438" s="48" t="inlineStr">
        <is>
          <t>Adamant</t>
        </is>
      </c>
      <c r="L438" s="48" t="inlineStr">
        <is>
          <t>Filter</t>
        </is>
      </c>
      <c r="M438" s="48" t="inlineStr">
        <is>
          <t>Hasty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Pure Power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Lonely</t>
        </is>
      </c>
      <c r="F30" s="48" t="inlineStr">
        <is>
          <t>Levitate</t>
        </is>
      </c>
      <c r="G30" s="48" t="inlineStr">
        <is>
          <t>Adamant</t>
        </is>
      </c>
      <c r="H30" s="48" t="inlineStr">
        <is>
          <t>Rough Skin</t>
        </is>
      </c>
      <c r="I30" s="48" t="inlineStr">
        <is>
          <t>Adamant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Modest</t>
        </is>
      </c>
      <c r="F40" s="48" t="inlineStr">
        <is>
          <t>Natural Cure</t>
        </is>
      </c>
      <c r="G40" s="48" t="inlineStr">
        <is>
          <t>Adamant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Modest</t>
        </is>
      </c>
      <c r="H60" s="48" t="inlineStr">
        <is>
          <t>Swift Swim</t>
        </is>
      </c>
      <c r="I60" s="48" t="inlineStr">
        <is>
          <t>Modest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G70" s="48" t="inlineStr">
        <is>
          <t>Modest</t>
        </is>
      </c>
      <c r="H70" s="48" t="inlineStr">
        <is>
          <t>Swift Swim</t>
        </is>
      </c>
      <c r="I70" s="48" t="inlineStr">
        <is>
          <t>Adamant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Adamant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Naughty</t>
        </is>
      </c>
      <c r="F90" s="48" t="inlineStr">
        <is>
          <t>Levitate</t>
        </is>
      </c>
      <c r="G90" s="48" t="inlineStr">
        <is>
          <t>Adamant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Timid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Chlorophyll</t>
        </is>
      </c>
      <c r="G110" s="48" t="inlineStr">
        <is>
          <t>Adamant</t>
        </is>
      </c>
      <c r="H110" s="48" t="inlineStr">
        <is>
          <t>Chlorophyll</t>
        </is>
      </c>
      <c r="I110" s="48" t="inlineStr">
        <is>
          <t>Modest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Compound Eyes</t>
        </is>
      </c>
      <c r="G120" s="48" t="inlineStr">
        <is>
          <t>Naughty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Tinted Lens</t>
        </is>
      </c>
      <c r="G142" s="48" t="inlineStr">
        <is>
          <t>Modest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Scrappy</t>
        </is>
      </c>
      <c r="G152" s="48" t="inlineStr">
        <is>
          <t>Adamant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Adaptability</t>
        </is>
      </c>
      <c r="G162" s="48" t="inlineStr">
        <is>
          <t>Jolly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Naughty</t>
        </is>
      </c>
      <c r="F172" s="48" t="inlineStr">
        <is>
          <t>Tangled Feet</t>
        </is>
      </c>
      <c r="G172" s="48" t="inlineStr">
        <is>
          <t>Jolly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Timid</t>
        </is>
      </c>
      <c r="F182" s="48" t="inlineStr">
        <is>
          <t>Lightning Rod</t>
        </is>
      </c>
      <c r="G182" s="48" t="inlineStr">
        <is>
          <t>Adamant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Adamant</t>
        </is>
      </c>
      <c r="F192" s="48" t="inlineStr">
        <is>
          <t>Guts</t>
        </is>
      </c>
      <c r="G192" s="48" t="inlineStr">
        <is>
          <t>Modest</t>
        </is>
      </c>
      <c r="H192" s="48" t="inlineStr">
        <is>
          <t>Gluttony</t>
        </is>
      </c>
      <c r="I192" s="48" t="inlineStr">
        <is>
          <t>Adamant</t>
        </is>
      </c>
      <c r="J192" s="48" t="inlineStr">
        <is>
          <t>Chlorophyll</t>
        </is>
      </c>
      <c r="K192" s="48" t="inlineStr">
        <is>
          <t>Adamant</t>
        </is>
      </c>
      <c r="L192" s="48" t="inlineStr">
        <is>
          <t>Gluttony</t>
        </is>
      </c>
      <c r="M192" s="48" t="inlineStr">
        <is>
          <t>Modest</t>
        </is>
      </c>
      <c r="N192" s="48" t="inlineStr">
        <is>
          <t>Lightning Rod</t>
        </is>
      </c>
      <c r="O192" s="48" t="inlineStr">
        <is>
          <t>Modest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Adamant</t>
        </is>
      </c>
      <c r="F202" s="48" t="inlineStr">
        <is>
          <t>Quick Feet</t>
        </is>
      </c>
      <c r="G202" s="48" t="inlineStr">
        <is>
          <t>Adamant</t>
        </is>
      </c>
      <c r="H202" s="48" t="inlineStr">
        <is>
          <t>Poison Heal</t>
        </is>
      </c>
      <c r="I202" s="48" t="inlineStr">
        <is>
          <t>Modest</t>
        </is>
      </c>
      <c r="J202" s="48" t="inlineStr">
        <is>
          <t>Lightning Rod</t>
        </is>
      </c>
      <c r="K202" s="48" t="inlineStr">
        <is>
          <t>Adamant</t>
        </is>
      </c>
      <c r="L202" s="48" t="inlineStr">
        <is>
          <t>Huge Power</t>
        </is>
      </c>
      <c r="M202" s="48" t="inlineStr">
        <is>
          <t>Adamant</t>
        </is>
      </c>
      <c r="N202" s="48" t="inlineStr">
        <is>
          <t>Rough Skin</t>
        </is>
      </c>
      <c r="O202" s="48" t="inlineStr">
        <is>
          <t>Adamant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Levitate</t>
        </is>
      </c>
      <c r="G212" s="48" t="inlineStr">
        <is>
          <t>Adamant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Timid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Adamant</t>
        </is>
      </c>
      <c r="F244" s="48" t="inlineStr">
        <is>
          <t>Chlorophyll</t>
        </is>
      </c>
      <c r="G244" s="48" t="inlineStr">
        <is>
          <t>Modest</t>
        </is>
      </c>
      <c r="H244" s="48" t="inlineStr">
        <is>
          <t>Magma Armor</t>
        </is>
      </c>
      <c r="I244" s="48" t="inlineStr">
        <is>
          <t>Modest</t>
        </is>
      </c>
      <c r="J244" s="48" t="inlineStr">
        <is>
          <t>Unburden</t>
        </is>
      </c>
      <c r="K244" s="48" t="inlineStr">
        <is>
          <t>Timid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Adamant</t>
        </is>
      </c>
      <c r="F254" s="48" t="inlineStr">
        <is>
          <t>Chlorophyll</t>
        </is>
      </c>
      <c r="G254" s="48" t="inlineStr">
        <is>
          <t>Modest</t>
        </is>
      </c>
      <c r="H254" s="48" t="inlineStr">
        <is>
          <t>Swift Swim</t>
        </is>
      </c>
      <c r="I254" s="48" t="inlineStr">
        <is>
          <t>Modest</t>
        </is>
      </c>
      <c r="J254" s="48" t="inlineStr">
        <is>
          <t>Magma Armor</t>
        </is>
      </c>
      <c r="K254" s="48" t="inlineStr">
        <is>
          <t>Adamant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Chlorophyll</t>
        </is>
      </c>
      <c r="G264" s="48" t="inlineStr">
        <is>
          <t>Modest</t>
        </is>
      </c>
      <c r="H264" s="48" t="inlineStr">
        <is>
          <t>Unburden</t>
        </is>
      </c>
      <c r="I264" s="48" t="inlineStr">
        <is>
          <t>Modest</t>
        </is>
      </c>
      <c r="J264" s="48" t="inlineStr">
        <is>
          <t>Swift Swim</t>
        </is>
      </c>
      <c r="K264" s="48" t="inlineStr">
        <is>
          <t>Adamant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Chlorophyll</t>
        </is>
      </c>
      <c r="G274" s="48" t="inlineStr">
        <is>
          <t>Modest</t>
        </is>
      </c>
      <c r="H274" s="48" t="inlineStr">
        <is>
          <t>Magma Armor</t>
        </is>
      </c>
      <c r="I274" s="48" t="inlineStr">
        <is>
          <t>Modest</t>
        </is>
      </c>
      <c r="J274" s="48" t="inlineStr">
        <is>
          <t>Unburden</t>
        </is>
      </c>
      <c r="K274" s="48" t="inlineStr">
        <is>
          <t>Timid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Chlorophyll</t>
        </is>
      </c>
      <c r="G284" s="48" t="inlineStr">
        <is>
          <t>Modest</t>
        </is>
      </c>
      <c r="H284" s="48" t="inlineStr">
        <is>
          <t>Swift Swim</t>
        </is>
      </c>
      <c r="I284" s="48" t="inlineStr">
        <is>
          <t>Modest</t>
        </is>
      </c>
      <c r="J284" s="48" t="inlineStr">
        <is>
          <t>Magma Armor</t>
        </is>
      </c>
      <c r="K284" s="48" t="inlineStr">
        <is>
          <t>Adamant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Chlorophyll</t>
        </is>
      </c>
      <c r="G294" s="48" t="inlineStr">
        <is>
          <t>Modest</t>
        </is>
      </c>
      <c r="H294" s="48" t="inlineStr">
        <is>
          <t>Unburden</t>
        </is>
      </c>
      <c r="I294" s="48" t="inlineStr">
        <is>
          <t>Modest</t>
        </is>
      </c>
      <c r="J294" s="48" t="inlineStr">
        <is>
          <t>Swift Swim</t>
        </is>
      </c>
      <c r="K294" s="48" t="inlineStr">
        <is>
          <t>Adamant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Adamant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Adamant</t>
        </is>
      </c>
      <c r="F326" s="48" t="inlineStr">
        <is>
          <t>Quick Feet</t>
        </is>
      </c>
      <c r="G326" s="48" t="inlineStr">
        <is>
          <t>Adamant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Pressure</t>
        </is>
      </c>
      <c r="G336" s="48" t="inlineStr">
        <is>
          <t>Adamant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Jolly</t>
        </is>
      </c>
      <c r="F348" s="48" t="inlineStr">
        <is>
          <t>Cute Charm</t>
        </is>
      </c>
      <c r="G348" s="48" t="inlineStr">
        <is>
          <t>Timid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Modest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Adamant</t>
        </is>
      </c>
      <c r="F390" s="48" t="inlineStr">
        <is>
          <t>Cute Charm</t>
        </is>
      </c>
      <c r="G390" s="48" t="inlineStr">
        <is>
          <t>Adamant</t>
        </is>
      </c>
      <c r="H390" s="48" t="inlineStr">
        <is>
          <t>Quick Feet</t>
        </is>
      </c>
      <c r="I390" s="48" t="inlineStr">
        <is>
          <t>Adamant</t>
        </is>
      </c>
      <c r="J390" s="48" t="inlineStr">
        <is>
          <t>Gluttony</t>
        </is>
      </c>
      <c r="K390" s="48" t="inlineStr">
        <is>
          <t>Modest</t>
        </is>
      </c>
      <c r="L390" s="48" t="inlineStr">
        <is>
          <t>Swift Swim</t>
        </is>
      </c>
      <c r="M390" s="48" t="inlineStr">
        <is>
          <t>Adamant</t>
        </is>
      </c>
      <c r="N390" s="48" t="inlineStr">
        <is>
          <t>Chlorophyll</t>
        </is>
      </c>
      <c r="O390" s="48" t="inlineStr">
        <is>
          <t>Adamant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Adamant</t>
        </is>
      </c>
      <c r="F400" s="48" t="inlineStr">
        <is>
          <t>Shadow Tag</t>
        </is>
      </c>
      <c r="G400" s="48" t="inlineStr">
        <is>
          <t>Modest</t>
        </is>
      </c>
      <c r="H400" s="48" t="inlineStr">
        <is>
          <t>Magic Guard</t>
        </is>
      </c>
      <c r="I400" s="48" t="inlineStr">
        <is>
          <t>Modest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Modest</t>
        </is>
      </c>
      <c r="F410" s="48" t="inlineStr">
        <is>
          <t>Trace</t>
        </is>
      </c>
      <c r="G410" s="48" t="inlineStr">
        <is>
          <t>Modest</t>
        </is>
      </c>
      <c r="H410" s="48" t="inlineStr">
        <is>
          <t>Trace</t>
        </is>
      </c>
      <c r="I410" s="48" t="inlineStr">
        <is>
          <t>Modest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Adamant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Adamant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Modest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Modest</t>
        </is>
      </c>
      <c r="F468" s="48" t="inlineStr">
        <is>
          <t>Unburden</t>
        </is>
      </c>
      <c r="G468" s="48" t="inlineStr">
        <is>
          <t>Jolly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Guts</t>
        </is>
      </c>
      <c r="G478" s="48" t="inlineStr">
        <is>
          <t>Adamant</t>
        </is>
      </c>
      <c r="H478" s="48" t="inlineStr">
        <is>
          <t>Arena Trap</t>
        </is>
      </c>
      <c r="I478" s="48" t="inlineStr">
        <is>
          <t>Naughty</t>
        </is>
      </c>
      <c r="J478" s="48" t="inlineStr">
        <is>
          <t>Pressure</t>
        </is>
      </c>
      <c r="K478" s="48" t="inlineStr">
        <is>
          <t>Modest</t>
        </is>
      </c>
      <c r="L478" s="48" t="inlineStr">
        <is>
          <t>Magnet Pull</t>
        </is>
      </c>
      <c r="M478" s="48" t="inlineStr">
        <is>
          <t>Naughty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Adamant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Adamant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Hyper Cutter</t>
        </is>
      </c>
      <c r="G508" s="48" t="inlineStr">
        <is>
          <t>Jolly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Modest</t>
        </is>
      </c>
      <c r="F518" s="48" t="inlineStr">
        <is>
          <t>Lightning Rod</t>
        </is>
      </c>
      <c r="G518" s="48" t="inlineStr">
        <is>
          <t>Adamant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Guts</t>
        </is>
      </c>
      <c r="G528" s="48" t="inlineStr">
        <is>
          <t>Adamant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Modest</t>
        </is>
      </c>
      <c r="F538" s="48" t="inlineStr">
        <is>
          <t>Magic Guard</t>
        </is>
      </c>
      <c r="G538" s="48" t="inlineStr">
        <is>
          <t>Modest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Jolly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Naughty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Timid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Adamant</t>
        </is>
      </c>
      <c r="F578" s="48" t="inlineStr">
        <is>
          <t>Levitate</t>
        </is>
      </c>
      <c r="G578" s="48" t="inlineStr">
        <is>
          <t>Adamant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Tinted Lens</t>
        </is>
      </c>
      <c r="G588" s="48" t="inlineStr">
        <is>
          <t>Modest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Modest</t>
        </is>
      </c>
      <c r="F598" s="48" t="inlineStr">
        <is>
          <t>Natural Cure</t>
        </is>
      </c>
      <c r="G598" s="48" t="inlineStr">
        <is>
          <t>Modest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Intimidate</t>
        </is>
      </c>
      <c r="G608" s="48" t="inlineStr">
        <is>
          <t>Modest</t>
        </is>
      </c>
      <c r="H608" s="48" t="inlineStr">
        <is>
          <t>Natural Cure</t>
        </is>
      </c>
      <c r="I608" s="48" t="inlineStr">
        <is>
          <t>Rash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Adamant</t>
        </is>
      </c>
      <c r="F632" s="48" t="inlineStr">
        <is>
          <t>Inner Focus</t>
        </is>
      </c>
      <c r="G632" s="48" t="inlineStr">
        <is>
          <t>Adamant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Adamant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Adamant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Quick Feet</t>
        </is>
      </c>
      <c r="G662" s="48" t="inlineStr">
        <is>
          <t>Adamant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Adamant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Intimidate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Modest</t>
        </is>
      </c>
      <c r="F716" s="48" t="inlineStr">
        <is>
          <t>Rain Dish</t>
        </is>
      </c>
      <c r="G716" s="48" t="inlineStr">
        <is>
          <t>Adamant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Adamant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Modest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Modest</t>
        </is>
      </c>
      <c r="F766" s="48" t="inlineStr">
        <is>
          <t>Volt Absorb</t>
        </is>
      </c>
      <c r="G766" s="48" t="inlineStr">
        <is>
          <t>Adamant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Adamant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Modest</t>
        </is>
      </c>
      <c r="F786" s="48" t="inlineStr">
        <is>
          <t>Rain Dish</t>
        </is>
      </c>
      <c r="G786" s="48" t="inlineStr">
        <is>
          <t>Modest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Adamant</t>
        </is>
      </c>
      <c r="F808" s="48" t="inlineStr">
        <is>
          <t>Intimidate</t>
        </is>
      </c>
      <c r="G808" s="48" t="inlineStr">
        <is>
          <t>Adamant</t>
        </is>
      </c>
      <c r="H808" s="48" t="inlineStr">
        <is>
          <t>Intimidate</t>
        </is>
      </c>
      <c r="I808" s="48" t="inlineStr">
        <is>
          <t>Modest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Adamant</t>
        </is>
      </c>
      <c r="F818" s="48" t="inlineStr">
        <is>
          <t>Inner Focus</t>
        </is>
      </c>
      <c r="G818" s="48" t="inlineStr">
        <is>
          <t>Adamant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Adamant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Adamant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Adamant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Adamant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Magma Armor</t>
        </is>
      </c>
      <c r="G870" s="48" t="inlineStr">
        <is>
          <t>Adamant</t>
        </is>
      </c>
      <c r="H870" s="48" t="inlineStr">
        <is>
          <t>Intimidate</t>
        </is>
      </c>
      <c r="I870" s="48" t="inlineStr">
        <is>
          <t>Adamant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Adamant</t>
        </is>
      </c>
      <c r="F880" s="48" t="inlineStr">
        <is>
          <t>Intimidate</t>
        </is>
      </c>
      <c r="G880" s="48" t="inlineStr">
        <is>
          <t>Adamant</t>
        </is>
      </c>
      <c r="H880" s="48" t="inlineStr">
        <is>
          <t>Inner Focus</t>
        </is>
      </c>
      <c r="I880" s="48" t="inlineStr">
        <is>
          <t>Modest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Modest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Modest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Modest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Modest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Modest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Modest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Modest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Adamant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Modest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Jolly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Adamant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Modest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Lonely</t>
        </is>
      </c>
      <c r="F1012" s="48" t="inlineStr">
        <is>
          <t>Levitate</t>
        </is>
      </c>
      <c r="G1012" s="48" t="inlineStr">
        <is>
          <t>Timid</t>
        </is>
      </c>
      <c r="H1012" s="48" t="inlineStr">
        <is>
          <t>Magic Guard</t>
        </is>
      </c>
      <c r="I1012" s="48" t="inlineStr">
        <is>
          <t>Timid</t>
        </is>
      </c>
      <c r="J1012" s="48" t="inlineStr">
        <is>
          <t>Levitate</t>
        </is>
      </c>
      <c r="K1012" s="48" t="inlineStr">
        <is>
          <t>Modest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Natural Cure</t>
        </is>
      </c>
      <c r="G30" s="48" t="inlineStr">
        <is>
          <t>Mild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Chlorophyll</t>
        </is>
      </c>
      <c r="G50" s="48" t="inlineStr">
        <is>
          <t>Jolly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Timid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Rough Skin</t>
        </is>
      </c>
      <c r="G112" s="48" t="inlineStr">
        <is>
          <t>Modest</t>
        </is>
      </c>
      <c r="H112" s="48" t="inlineStr">
        <is>
          <t>Gluttony</t>
        </is>
      </c>
      <c r="I112" s="48" t="inlineStr">
        <is>
          <t>Adamant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G142" s="48" t="inlineStr">
        <is>
          <t>Modest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Modest</t>
        </is>
      </c>
      <c r="F152" s="48" t="inlineStr">
        <is>
          <t>Magic Guard</t>
        </is>
      </c>
      <c r="G152" s="48" t="inlineStr">
        <is>
          <t>Modest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Timid</t>
        </is>
      </c>
      <c r="F162" s="48" t="inlineStr">
        <is>
          <t>Swift Swim</t>
        </is>
      </c>
      <c r="G162" s="48" t="inlineStr">
        <is>
          <t>Timid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Guts</t>
        </is>
      </c>
      <c r="G174" s="48" t="inlineStr">
        <is>
          <t>Adamant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Timid</t>
        </is>
      </c>
      <c r="F184" s="48" t="inlineStr">
        <is>
          <t>Lightning Rod</t>
        </is>
      </c>
      <c r="G184" s="48" t="inlineStr">
        <is>
          <t>Naive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Modest</t>
        </is>
      </c>
      <c r="F194" s="48" t="inlineStr">
        <is>
          <t>Magic Guard</t>
        </is>
      </c>
      <c r="G194" s="48" t="inlineStr">
        <is>
          <t>Modest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Modest</t>
        </is>
      </c>
      <c r="F204" s="48" t="inlineStr">
        <is>
          <t>Gluttony</t>
        </is>
      </c>
      <c r="G204" s="48" t="inlineStr">
        <is>
          <t>Modest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Rough Skin</t>
        </is>
      </c>
      <c r="G214" s="48" t="inlineStr">
        <is>
          <t>Timid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Pressure</t>
        </is>
      </c>
      <c r="G224" s="48" t="inlineStr">
        <is>
          <t>Modest</t>
        </is>
      </c>
      <c r="H224" s="48" t="inlineStr">
        <is>
          <t>Rain Dish</t>
        </is>
      </c>
      <c r="I224" s="48" t="inlineStr">
        <is>
          <t>Jolly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Adamant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Swift Swim</t>
        </is>
      </c>
      <c r="G244" s="48" t="inlineStr">
        <is>
          <t>Modest</t>
        </is>
      </c>
      <c r="H244" s="48" t="inlineStr">
        <is>
          <t>Swift Swim</t>
        </is>
      </c>
      <c r="I244" s="48" t="inlineStr">
        <is>
          <t>Adamant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Chlorophyll</t>
        </is>
      </c>
      <c r="G256" s="48" t="inlineStr">
        <is>
          <t>Adamant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Adamant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Timid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Chlorophyll</t>
        </is>
      </c>
      <c r="G306" s="48" t="inlineStr">
        <is>
          <t>Adamant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Rain Dish</t>
        </is>
      </c>
      <c r="G316" s="48" t="inlineStr">
        <is>
          <t>Modest</t>
        </is>
      </c>
      <c r="H316" s="48" t="inlineStr">
        <is>
          <t>Rain Dish</t>
        </is>
      </c>
      <c r="I316" s="48" t="inlineStr">
        <is>
          <t>Adamant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Adamant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Adamant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Adamant</t>
        </is>
      </c>
      <c r="F350" s="48" t="inlineStr">
        <is>
          <t>Intimidate</t>
        </is>
      </c>
      <c r="G350" s="48" t="inlineStr">
        <is>
          <t>Adamant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Jolly</t>
        </is>
      </c>
      <c r="F360" s="48" t="inlineStr">
        <is>
          <t>Tinted Lens</t>
        </is>
      </c>
      <c r="G360" s="48" t="inlineStr">
        <is>
          <t>Adamant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Adamant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Adamant</t>
        </is>
      </c>
      <c r="F394" s="48" t="inlineStr">
        <is>
          <t>Intimidate</t>
        </is>
      </c>
      <c r="G394" s="48" t="inlineStr">
        <is>
          <t>Adamant</t>
        </is>
      </c>
      <c r="H394" s="48" t="inlineStr">
        <is>
          <t>Inner Focus</t>
        </is>
      </c>
      <c r="I394" s="48" t="inlineStr">
        <is>
          <t>Jolly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Timid</t>
        </is>
      </c>
      <c r="F406" s="48" t="inlineStr">
        <is>
          <t>Swift Swim</t>
        </is>
      </c>
      <c r="G406" s="48" t="inlineStr">
        <is>
          <t>Naughty</t>
        </is>
      </c>
      <c r="H406" s="48" t="inlineStr">
        <is>
          <t>Hydration</t>
        </is>
      </c>
      <c r="I406" s="48" t="inlineStr">
        <is>
          <t>Rash</t>
        </is>
      </c>
      <c r="J406" s="48" t="inlineStr">
        <is>
          <t>Ice Body</t>
        </is>
      </c>
      <c r="K406" s="48" t="inlineStr">
        <is>
          <t>Naughty</t>
        </is>
      </c>
      <c r="L406" s="48" t="inlineStr">
        <is>
          <t>Adaptability</t>
        </is>
      </c>
      <c r="M406" s="48" t="inlineStr">
        <is>
          <t>Modest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Timid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Lonely</t>
        </is>
      </c>
      <c r="F428" s="48" t="inlineStr">
        <is>
          <t>Swift Swim</t>
        </is>
      </c>
      <c r="G428" s="48" t="inlineStr">
        <is>
          <t>Lonely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Huge Power</t>
        </is>
      </c>
      <c r="G438" s="48" t="inlineStr">
        <is>
          <t>Adamant</t>
        </is>
      </c>
      <c r="H438" s="48" t="inlineStr">
        <is>
          <t>Huge Power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Adamant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Adamant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Adamant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Swift Swim</t>
        </is>
      </c>
      <c r="G478" s="48" t="inlineStr">
        <is>
          <t>Adamant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Timid</t>
        </is>
      </c>
      <c r="F488" s="48" t="inlineStr">
        <is>
          <t>Swift Swim</t>
        </is>
      </c>
      <c r="G488" s="48" t="inlineStr">
        <is>
          <t>Hasty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Modest</t>
        </is>
      </c>
      <c r="F498" s="48" t="inlineStr">
        <is>
          <t>Shell Armor</t>
        </is>
      </c>
      <c r="G498" s="48" t="inlineStr">
        <is>
          <t>Naughty</t>
        </is>
      </c>
      <c r="H498" s="48" t="inlineStr">
        <is>
          <t>Adaptability</t>
        </is>
      </c>
      <c r="I498" s="48" t="inlineStr">
        <is>
          <t>Mild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Rough Skin</t>
        </is>
      </c>
      <c r="G508" s="48" t="inlineStr">
        <is>
          <t>Jolly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Magnet Pull</t>
        </is>
      </c>
      <c r="G10" s="48" t="inlineStr">
        <is>
          <t>Adamant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Sand Veil</t>
        </is>
      </c>
      <c r="G20" s="48" t="inlineStr">
        <is>
          <t>Modest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Magic Guard</t>
        </is>
      </c>
      <c r="G40" s="48" t="inlineStr">
        <is>
          <t>Naive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Timid</t>
        </is>
      </c>
      <c r="F50" s="48" t="inlineStr">
        <is>
          <t>Truant</t>
        </is>
      </c>
      <c r="G50" s="48" t="inlineStr">
        <is>
          <t>Impish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Hasty</t>
        </is>
      </c>
      <c r="F60" s="48" t="inlineStr">
        <is>
          <t>Serene Grace</t>
        </is>
      </c>
      <c r="G60" s="48" t="inlineStr">
        <is>
          <t>Jolly</t>
        </is>
      </c>
      <c r="H60" s="48" t="inlineStr">
        <is>
          <t>Cute Charm</t>
        </is>
      </c>
      <c r="I60" s="48" t="inlineStr">
        <is>
          <t>Modest</t>
        </is>
      </c>
      <c r="J60" s="48" t="inlineStr">
        <is>
          <t>Natural Cure</t>
        </is>
      </c>
      <c r="K60" s="48" t="inlineStr">
        <is>
          <t>Modest</t>
        </is>
      </c>
      <c r="L60" s="48" t="inlineStr">
        <is>
          <t>Magnet Pull</t>
        </is>
      </c>
      <c r="M60" s="48" t="inlineStr">
        <is>
          <t>Timid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Hasty</t>
        </is>
      </c>
      <c r="F70" s="48" t="inlineStr">
        <is>
          <t>Serene Grace</t>
        </is>
      </c>
      <c r="G70" s="48" t="inlineStr">
        <is>
          <t>Jolly</t>
        </is>
      </c>
      <c r="H70" s="48" t="inlineStr">
        <is>
          <t>Cute Charm</t>
        </is>
      </c>
      <c r="I70" s="48" t="inlineStr">
        <is>
          <t>Modest</t>
        </is>
      </c>
      <c r="J70" s="48" t="inlineStr">
        <is>
          <t>Natural Cure</t>
        </is>
      </c>
      <c r="K70" s="48" t="inlineStr">
        <is>
          <t>Modest</t>
        </is>
      </c>
      <c r="L70" s="48" t="inlineStr">
        <is>
          <t>Magnet Pull</t>
        </is>
      </c>
      <c r="M70" s="48" t="inlineStr">
        <is>
          <t>Timid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Clear Body</t>
        </is>
      </c>
      <c r="G82" s="48" t="inlineStr">
        <is>
          <t>Jolly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White Smoke</t>
        </is>
      </c>
      <c r="G92" s="48" t="inlineStr">
        <is>
          <t>Adamant</t>
        </is>
      </c>
      <c r="H92" s="48" t="inlineStr">
        <is>
          <t>Pure Power</t>
        </is>
      </c>
      <c r="I92" s="48" t="inlineStr">
        <is>
          <t>Modest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Mild</t>
        </is>
      </c>
      <c r="F102" s="48" t="inlineStr">
        <is>
          <t>Levitate</t>
        </is>
      </c>
      <c r="G102" s="48" t="inlineStr">
        <is>
          <t>Naughty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Guts</t>
        </is>
      </c>
      <c r="G112" s="48" t="inlineStr">
        <is>
          <t>Adamant</t>
        </is>
      </c>
      <c r="H112" s="48" t="inlineStr">
        <is>
          <t>Intimidate</t>
        </is>
      </c>
      <c r="I112" s="48" t="inlineStr">
        <is>
          <t>Modest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Adamant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Filter</t>
        </is>
      </c>
      <c r="G134" s="48" t="inlineStr">
        <is>
          <t>Adamant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Adamant</t>
        </is>
      </c>
      <c r="F144" s="48" t="inlineStr">
        <is>
          <t>Levitate</t>
        </is>
      </c>
      <c r="G144" s="48" t="inlineStr">
        <is>
          <t>Mild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Modest</t>
        </is>
      </c>
      <c r="F154" s="48" t="inlineStr">
        <is>
          <t>Pure Power</t>
        </is>
      </c>
      <c r="G154" s="48" t="inlineStr">
        <is>
          <t>Adamant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Adamant</t>
        </is>
      </c>
      <c r="F164" s="48" t="inlineStr">
        <is>
          <t>Rough Skin</t>
        </is>
      </c>
      <c r="G164" s="48" t="inlineStr">
        <is>
          <t>Timid</t>
        </is>
      </c>
      <c r="H164" s="48" t="inlineStr">
        <is>
          <t>Magic Guard</t>
        </is>
      </c>
      <c r="I164" s="48" t="inlineStr">
        <is>
          <t>Adamant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Adaptability</t>
        </is>
      </c>
      <c r="G174" s="48" t="inlineStr">
        <is>
          <t>Adamant</t>
        </is>
      </c>
      <c r="H174" s="48" t="inlineStr">
        <is>
          <t>Rock Head</t>
        </is>
      </c>
      <c r="I174" s="48" t="inlineStr">
        <is>
          <t>Adamant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Jolly</t>
        </is>
      </c>
      <c r="F184" s="48" t="inlineStr">
        <is>
          <t>Quick Feet</t>
        </is>
      </c>
      <c r="G184" s="48" t="inlineStr">
        <is>
          <t>Modest</t>
        </is>
      </c>
      <c r="H184" s="48" t="inlineStr">
        <is>
          <t>Magic Guard</t>
        </is>
      </c>
      <c r="I184" s="48" t="inlineStr">
        <is>
          <t>Modest</t>
        </is>
      </c>
      <c r="J184" s="48" t="inlineStr">
        <is>
          <t>Aftermath</t>
        </is>
      </c>
      <c r="K184" s="48" t="inlineStr">
        <is>
          <t>Adamant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Intimidate</t>
        </is>
      </c>
      <c r="G196" s="48" t="inlineStr">
        <is>
          <t>Modest</t>
        </is>
      </c>
      <c r="H196" s="48" t="inlineStr">
        <is>
          <t>Chlorophyll</t>
        </is>
      </c>
      <c r="I196" s="48" t="inlineStr">
        <is>
          <t>Adamant</t>
        </is>
      </c>
      <c r="J196" s="48" t="inlineStr">
        <is>
          <t>Sand Veil</t>
        </is>
      </c>
      <c r="K196" s="48" t="inlineStr">
        <is>
          <t>Naughty</t>
        </is>
      </c>
      <c r="L196" s="48" t="inlineStr">
        <is>
          <t>Adaptability</t>
        </is>
      </c>
      <c r="M196" s="48" t="inlineStr">
        <is>
          <t>Jolly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Impish</t>
        </is>
      </c>
      <c r="F208" s="48" t="inlineStr">
        <is>
          <t>Pressure</t>
        </is>
      </c>
      <c r="G208" s="48" t="inlineStr">
        <is>
          <t>Naughty</t>
        </is>
      </c>
      <c r="H208" s="48" t="inlineStr">
        <is>
          <t>Clear Body</t>
        </is>
      </c>
      <c r="I208" s="48" t="inlineStr">
        <is>
          <t>Naughty</t>
        </is>
      </c>
      <c r="J208" s="48" t="inlineStr">
        <is>
          <t>Clear Body</t>
        </is>
      </c>
      <c r="K208" s="48" t="inlineStr">
        <is>
          <t>Naughty</t>
        </is>
      </c>
      <c r="L208" s="48" t="inlineStr">
        <is>
          <t>Clear Body</t>
        </is>
      </c>
      <c r="M208" s="48" t="inlineStr">
        <is>
          <t>Naughty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Adamant</t>
        </is>
      </c>
      <c r="F220" s="48" t="inlineStr">
        <is>
          <t>Ice Body</t>
        </is>
      </c>
      <c r="G220" s="48" t="inlineStr">
        <is>
          <t>Naive</t>
        </is>
      </c>
      <c r="H220" s="48" t="inlineStr">
        <is>
          <t>Solid Rock</t>
        </is>
      </c>
      <c r="I220" s="48" t="inlineStr">
        <is>
          <t>Rash</t>
        </is>
      </c>
      <c r="J220" s="48" t="inlineStr">
        <is>
          <t>Ice Body</t>
        </is>
      </c>
      <c r="K220" s="48" t="inlineStr">
        <is>
          <t>Naive</t>
        </is>
      </c>
      <c r="L220" s="48" t="inlineStr">
        <is>
          <t>Solid Rock</t>
        </is>
      </c>
      <c r="M220" s="48" t="inlineStr">
        <is>
          <t>Naughty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Adamant</t>
        </is>
      </c>
      <c r="F232" s="48" t="inlineStr">
        <is>
          <t>Rock Head</t>
        </is>
      </c>
      <c r="G232" s="48" t="inlineStr">
        <is>
          <t>Hasty</t>
        </is>
      </c>
      <c r="H232" s="48" t="inlineStr">
        <is>
          <t>Serene Grace</t>
        </is>
      </c>
      <c r="I232" s="48" t="inlineStr">
        <is>
          <t>Naive</t>
        </is>
      </c>
      <c r="J232" s="48" t="inlineStr">
        <is>
          <t>Swift Swim</t>
        </is>
      </c>
      <c r="K232" s="48" t="inlineStr">
        <is>
          <t>Naive</t>
        </is>
      </c>
      <c r="L232" s="48" t="inlineStr">
        <is>
          <t>Levitate</t>
        </is>
      </c>
      <c r="M232" s="48" t="inlineStr">
        <is>
          <t>Hasty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Lonely</t>
        </is>
      </c>
      <c r="F244" s="48" t="inlineStr">
        <is>
          <t>Pressure</t>
        </is>
      </c>
      <c r="G244" s="48" t="inlineStr">
        <is>
          <t>Timid</t>
        </is>
      </c>
      <c r="H244" s="48" t="inlineStr">
        <is>
          <t>Rain Dish</t>
        </is>
      </c>
      <c r="I244" s="48" t="inlineStr">
        <is>
          <t>Modest</t>
        </is>
      </c>
      <c r="J244" s="48" t="inlineStr">
        <is>
          <t>Swift Swim</t>
        </is>
      </c>
      <c r="K244" s="48" t="inlineStr">
        <is>
          <t>Naughty</t>
        </is>
      </c>
      <c r="L244" s="48" t="inlineStr">
        <is>
          <t>Hydration</t>
        </is>
      </c>
      <c r="M244" s="48" t="inlineStr">
        <is>
          <t>Hasty</t>
        </is>
      </c>
      <c r="N244" s="48" t="inlineStr">
        <is>
          <t>Intimidate</t>
        </is>
      </c>
      <c r="O244" s="48" t="inlineStr">
        <is>
          <t>Calm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Cute Charm</t>
        </is>
      </c>
      <c r="G10" s="48" t="inlineStr">
        <is>
          <t>Adamant</t>
        </is>
      </c>
      <c r="H10" s="48" t="inlineStr">
        <is>
          <t>Cute Charm</t>
        </is>
      </c>
      <c r="I10" s="48" t="inlineStr">
        <is>
          <t>Adamant</t>
        </is>
      </c>
      <c r="J10" s="48" t="inlineStr">
        <is>
          <t>Cute Charm</t>
        </is>
      </c>
      <c r="K10" s="48" t="inlineStr">
        <is>
          <t>Adamant</t>
        </is>
      </c>
      <c r="L10" s="48" t="inlineStr">
        <is>
          <t>Cute Charm</t>
        </is>
      </c>
      <c r="M10" s="48" t="inlineStr">
        <is>
          <t>Adamant</t>
        </is>
      </c>
      <c r="N10" s="48" t="inlineStr">
        <is>
          <t>Cute Charm</t>
        </is>
      </c>
      <c r="O10" s="48" t="inlineStr">
        <is>
          <t>Jolly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Swift Swim</t>
        </is>
      </c>
      <c r="G30" s="48" t="inlineStr">
        <is>
          <t>Timid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Adamant</t>
        </is>
      </c>
      <c r="F42" s="48" t="inlineStr">
        <is>
          <t>No Guard</t>
        </is>
      </c>
      <c r="G42" s="48" t="inlineStr">
        <is>
          <t>Modest</t>
        </is>
      </c>
      <c r="H42" s="48" t="inlineStr">
        <is>
          <t>Unburden</t>
        </is>
      </c>
      <c r="I42" s="48" t="inlineStr">
        <is>
          <t>Adamant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Lightning Rod</t>
        </is>
      </c>
      <c r="G54" s="48" t="inlineStr">
        <is>
          <t>Timid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Adamant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Timid</t>
        </is>
      </c>
      <c r="F86" s="48" t="inlineStr">
        <is>
          <t>Rain Dish</t>
        </is>
      </c>
      <c r="G86" s="48" t="inlineStr">
        <is>
          <t>Adamant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Plus</t>
        </is>
      </c>
      <c r="G10" s="48" t="inlineStr">
        <is>
          <t>Timid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Swift Swim</t>
        </is>
      </c>
      <c r="G21" s="48" t="inlineStr">
        <is>
          <t>Modest</t>
        </is>
      </c>
      <c r="H21" s="48" t="inlineStr">
        <is>
          <t>Rain Dish</t>
        </is>
      </c>
      <c r="I21" s="48" t="inlineStr">
        <is>
          <t>Modest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Adamant</t>
        </is>
      </c>
      <c r="F32" s="48" t="inlineStr">
        <is>
          <t>Poison Heal</t>
        </is>
      </c>
      <c r="G32" s="48" t="inlineStr">
        <is>
          <t>Modest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Adamant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Modest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Adamant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Modest</t>
        </is>
      </c>
      <c r="F100" s="48" t="inlineStr">
        <is>
          <t>Gluttony</t>
        </is>
      </c>
      <c r="G100" s="48" t="inlineStr">
        <is>
          <t>Adamant</t>
        </is>
      </c>
      <c r="H100" s="48" t="inlineStr">
        <is>
          <t>No Guard</t>
        </is>
      </c>
      <c r="I100" s="48" t="inlineStr">
        <is>
          <t>Modest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Huge Power</t>
        </is>
      </c>
      <c r="G120" s="48" t="inlineStr">
        <is>
          <t>Adamant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Impish</t>
        </is>
      </c>
      <c r="F132" s="48" t="inlineStr">
        <is>
          <t>Filter</t>
        </is>
      </c>
      <c r="G132" s="48" t="inlineStr">
        <is>
          <t>Careful</t>
        </is>
      </c>
      <c r="H132" s="48" t="inlineStr">
        <is>
          <t>Levitate</t>
        </is>
      </c>
      <c r="I132" s="48" t="inlineStr">
        <is>
          <t>Naughty</t>
        </is>
      </c>
      <c r="J132" s="48" t="inlineStr">
        <is>
          <t>Rock Head</t>
        </is>
      </c>
      <c r="K132" s="48" t="inlineStr">
        <is>
          <t>Modest</t>
        </is>
      </c>
      <c r="L132" s="48" t="inlineStr">
        <is>
          <t>Solid Rock</t>
        </is>
      </c>
      <c r="M132" s="48" t="inlineStr">
        <is>
          <t>Naughty</t>
        </is>
      </c>
      <c r="N132" s="48" t="inlineStr">
        <is>
          <t>Swift Swim</t>
        </is>
      </c>
      <c r="O132" s="48" t="inlineStr">
        <is>
          <t>Naughty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Naughty</t>
        </is>
      </c>
      <c r="F144" s="48" t="inlineStr">
        <is>
          <t>Pure Power</t>
        </is>
      </c>
      <c r="G144" s="48" t="inlineStr">
        <is>
          <t>Adamant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Adamant</t>
        </is>
      </c>
      <c r="F154" s="48" t="inlineStr">
        <is>
          <t>Serene Grace</t>
        </is>
      </c>
      <c r="G154" s="48" t="inlineStr">
        <is>
          <t>Adamant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Magic Guard</t>
        </is>
      </c>
      <c r="G166" s="48" t="inlineStr">
        <is>
          <t>Modest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Adamant</t>
        </is>
      </c>
      <c r="F176" s="48" t="inlineStr">
        <is>
          <t>Pure Power</t>
        </is>
      </c>
      <c r="G176" s="48" t="inlineStr">
        <is>
          <t>Adamant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Adamant</t>
        </is>
      </c>
      <c r="F186" s="48" t="inlineStr">
        <is>
          <t>Hyper Cutter</t>
        </is>
      </c>
      <c r="G186" s="48" t="inlineStr">
        <is>
          <t>Jolly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Pure Power</t>
        </is>
      </c>
      <c r="G196" s="48" t="inlineStr">
        <is>
          <t>Adamant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Adamant</t>
        </is>
      </c>
      <c r="F206" s="48" t="inlineStr">
        <is>
          <t>Speed Boost</t>
        </is>
      </c>
      <c r="G206" s="48" t="inlineStr">
        <is>
          <t>Adamant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Adamant</t>
        </is>
      </c>
      <c r="F216" s="48" t="inlineStr">
        <is>
          <t>No Guard</t>
        </is>
      </c>
      <c r="G216" s="48" t="inlineStr">
        <is>
          <t>Adamant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Tangled Feet</t>
        </is>
      </c>
      <c r="G226" s="48" t="inlineStr">
        <is>
          <t>Jolly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Adamant</t>
        </is>
      </c>
      <c r="F236" s="48" t="inlineStr">
        <is>
          <t>Pure Power</t>
        </is>
      </c>
      <c r="G236" s="48" t="inlineStr">
        <is>
          <t>Modest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Adamant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Adamant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Modest</t>
        </is>
      </c>
      <c r="F268" s="48" t="inlineStr">
        <is>
          <t>Gluttony</t>
        </is>
      </c>
      <c r="G268" s="48" t="inlineStr">
        <is>
          <t>Modest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Modest</t>
        </is>
      </c>
      <c r="F278" s="48" t="inlineStr">
        <is>
          <t>Gluttony</t>
        </is>
      </c>
      <c r="G278" s="48" t="inlineStr">
        <is>
          <t>Modest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Jolly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Thick Fat</t>
        </is>
      </c>
      <c r="G298" s="48" t="inlineStr">
        <is>
          <t>Jolly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Modest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Adamant</t>
        </is>
      </c>
      <c r="F320" s="48" t="inlineStr">
        <is>
          <t>Swift Swim</t>
        </is>
      </c>
      <c r="G320" s="48" t="inlineStr">
        <is>
          <t>Modest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Adamant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Timid</t>
        </is>
      </c>
      <c r="F340" s="48" t="inlineStr">
        <is>
          <t>Rain Dish</t>
        </is>
      </c>
      <c r="G340" s="48" t="inlineStr">
        <is>
          <t>Adamant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Modest</t>
        </is>
      </c>
      <c r="F352" s="48" t="inlineStr">
        <is>
          <t>Gluttony</t>
        </is>
      </c>
      <c r="G352" s="48" t="inlineStr">
        <is>
          <t>Timid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Adamant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Modest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Huge Power</t>
        </is>
      </c>
      <c r="G382" s="48" t="inlineStr">
        <is>
          <t>Modest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Modest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Timid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Modest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Adamant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Modest</t>
        </is>
      </c>
      <c r="F434" s="48" t="inlineStr">
        <is>
          <t>Unburden</t>
        </is>
      </c>
      <c r="G434" s="48" t="inlineStr">
        <is>
          <t>Modest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Jolly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Adamant</t>
        </is>
      </c>
      <c r="F454" s="48" t="inlineStr">
        <is>
          <t>Adaptability</t>
        </is>
      </c>
      <c r="G454" s="48" t="inlineStr">
        <is>
          <t>Adamant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Adamant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Modest</t>
        </is>
      </c>
      <c r="F474" s="48" t="inlineStr">
        <is>
          <t>Natural Cure</t>
        </is>
      </c>
      <c r="G474" s="48" t="inlineStr">
        <is>
          <t>Adamant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Adamant</t>
        </is>
      </c>
      <c r="F484" s="48" t="inlineStr">
        <is>
          <t>Guts</t>
        </is>
      </c>
      <c r="G484" s="48" t="inlineStr">
        <is>
          <t>Adamant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Modest</t>
        </is>
      </c>
      <c r="F494" s="48" t="inlineStr">
        <is>
          <t>Swift Swim</t>
        </is>
      </c>
      <c r="G494" s="48" t="inlineStr">
        <is>
          <t>Adamant</t>
        </is>
      </c>
      <c r="H494" s="48" t="inlineStr">
        <is>
          <t>Intimidate</t>
        </is>
      </c>
      <c r="I494" s="48" t="inlineStr">
        <is>
          <t>Adamant</t>
        </is>
      </c>
      <c r="J494" s="48" t="inlineStr">
        <is>
          <t>Intimidate</t>
        </is>
      </c>
      <c r="K494" s="48" t="inlineStr">
        <is>
          <t>Adamant</t>
        </is>
      </c>
      <c r="L494" s="48" t="inlineStr">
        <is>
          <t>Intimidate</t>
        </is>
      </c>
      <c r="M494" s="48" t="inlineStr">
        <is>
          <t>Adamant</t>
        </is>
      </c>
      <c r="N494" s="48" t="inlineStr">
        <is>
          <t>Intimidate</t>
        </is>
      </c>
      <c r="O494" s="48" t="inlineStr">
        <is>
          <t>Adamant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Adamant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Modest</t>
        </is>
      </c>
      <c r="F516" s="48" t="inlineStr">
        <is>
          <t>Volt Absorb</t>
        </is>
      </c>
      <c r="G516" s="48" t="inlineStr">
        <is>
          <t>Adamant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Adamant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Modest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Modest</t>
        </is>
      </c>
      <c r="F546" s="48" t="inlineStr">
        <is>
          <t>Swift Swim</t>
        </is>
      </c>
      <c r="G546" s="48" t="inlineStr">
        <is>
          <t>Modest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Hydration</t>
        </is>
      </c>
      <c r="G556" s="48" t="inlineStr">
        <is>
          <t>Adamant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Rock Head</t>
        </is>
      </c>
      <c r="G566" s="48" t="inlineStr">
        <is>
          <t>Modest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Naughty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Magic Guard</t>
        </is>
      </c>
      <c r="G588" s="48" t="inlineStr">
        <is>
          <t>Adamant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No Guard</t>
        </is>
      </c>
      <c r="G598" s="48" t="inlineStr">
        <is>
          <t>Adamant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Adamant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Adamant</t>
        </is>
      </c>
      <c r="F628" s="48" t="inlineStr">
        <is>
          <t>Huge Power</t>
        </is>
      </c>
      <c r="G628" s="48" t="inlineStr">
        <is>
          <t>Modest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Timid</t>
        </is>
      </c>
      <c r="F638" s="48" t="inlineStr">
        <is>
          <t>Swift Swim</t>
        </is>
      </c>
      <c r="G638" s="48" t="inlineStr">
        <is>
          <t>Timid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Naive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Adamant</t>
        </is>
      </c>
      <c r="F658" s="48" t="inlineStr">
        <is>
          <t>Pure Power</t>
        </is>
      </c>
      <c r="G658" s="48" t="inlineStr">
        <is>
          <t>Adamant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Modest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Modest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Modest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Modest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Timid</t>
        </is>
      </c>
      <c r="F710" s="48" t="inlineStr">
        <is>
          <t>Plus</t>
        </is>
      </c>
      <c r="G710" s="48" t="inlineStr">
        <is>
          <t>Timid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Timid</t>
        </is>
      </c>
      <c r="F720" s="48" t="inlineStr">
        <is>
          <t>Plus</t>
        </is>
      </c>
      <c r="G720" s="48" t="inlineStr">
        <is>
          <t>Timid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Timid</t>
        </is>
      </c>
      <c r="F730" s="48" t="inlineStr">
        <is>
          <t>Plus</t>
        </is>
      </c>
      <c r="G730" s="48" t="inlineStr">
        <is>
          <t>Timid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Jolly</t>
        </is>
      </c>
      <c r="F740" s="48" t="inlineStr">
        <is>
          <t>Plus</t>
        </is>
      </c>
      <c r="G740" s="48" t="inlineStr">
        <is>
          <t>Jolly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Timid</t>
        </is>
      </c>
      <c r="F750" s="48" t="inlineStr">
        <is>
          <t>Plus</t>
        </is>
      </c>
      <c r="G750" s="48" t="inlineStr">
        <is>
          <t>Timid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Adamant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Adamant</t>
        </is>
      </c>
      <c r="F770" s="48" t="inlineStr">
        <is>
          <t>Rough Skin</t>
        </is>
      </c>
      <c r="G770" s="48" t="inlineStr">
        <is>
          <t>Adamant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Adamant</t>
        </is>
      </c>
      <c r="F780" s="48" t="inlineStr">
        <is>
          <t>Solid Rock</t>
        </is>
      </c>
      <c r="G780" s="48" t="inlineStr">
        <is>
          <t>Adamant</t>
        </is>
      </c>
      <c r="H780" s="48" t="inlineStr">
        <is>
          <t>Rough Skin</t>
        </is>
      </c>
      <c r="I780" s="48" t="inlineStr">
        <is>
          <t>Adamant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Solid Rock</t>
        </is>
      </c>
      <c r="G790" s="48" t="inlineStr">
        <is>
          <t>Adamant</t>
        </is>
      </c>
      <c r="H790" s="48" t="inlineStr">
        <is>
          <t>Rough Skin</t>
        </is>
      </c>
      <c r="I790" s="48" t="inlineStr">
        <is>
          <t>Adamant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Adamant</t>
        </is>
      </c>
      <c r="F800" s="48" t="inlineStr">
        <is>
          <t>Solid Rock</t>
        </is>
      </c>
      <c r="G800" s="48" t="inlineStr">
        <is>
          <t>Adamant</t>
        </is>
      </c>
      <c r="H800" s="48" t="inlineStr">
        <is>
          <t>Rough Skin</t>
        </is>
      </c>
      <c r="I800" s="48" t="inlineStr">
        <is>
          <t>Adamant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Adamant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Gluttony</t>
        </is>
      </c>
      <c r="G820" s="48" t="inlineStr">
        <is>
          <t>Adamant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Jolly</t>
        </is>
      </c>
      <c r="F830" s="48" t="inlineStr">
        <is>
          <t>Gluttony</t>
        </is>
      </c>
      <c r="G830" s="48" t="inlineStr">
        <is>
          <t>Adamant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Jolly</t>
        </is>
      </c>
      <c r="F840" s="48" t="inlineStr">
        <is>
          <t>Gluttony</t>
        </is>
      </c>
      <c r="G840" s="48" t="inlineStr">
        <is>
          <t>Adamant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Modest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Modest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Modest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Adamant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Modest</t>
        </is>
      </c>
      <c r="F900" s="48" t="inlineStr">
        <is>
          <t>Magma Armor</t>
        </is>
      </c>
      <c r="G900" s="48" t="inlineStr">
        <is>
          <t>Modest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G910" s="48" t="inlineStr">
        <is>
          <t>Modest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G930" s="48" t="inlineStr">
        <is>
          <t>Modest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Adamant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Adamant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Modest</t>
        </is>
      </c>
      <c r="F960" s="48" t="inlineStr">
        <is>
          <t>Gluttony</t>
        </is>
      </c>
      <c r="G960" s="48" t="inlineStr">
        <is>
          <t>Modest</t>
        </is>
      </c>
      <c r="H960" s="48" t="inlineStr">
        <is>
          <t>Oblivious</t>
        </is>
      </c>
      <c r="I960" s="48" t="inlineStr">
        <is>
          <t>Modest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Modest</t>
        </is>
      </c>
      <c r="F970" s="48" t="inlineStr">
        <is>
          <t>Unburden</t>
        </is>
      </c>
      <c r="G970" s="48" t="inlineStr">
        <is>
          <t>Modest</t>
        </is>
      </c>
      <c r="H970" s="48" t="inlineStr">
        <is>
          <t>Oblivious</t>
        </is>
      </c>
      <c r="I970" s="48" t="inlineStr">
        <is>
          <t>Modest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Modest</t>
        </is>
      </c>
      <c r="F980" s="48" t="inlineStr">
        <is>
          <t>Unburden</t>
        </is>
      </c>
      <c r="G980" s="48" t="inlineStr">
        <is>
          <t>Modest</t>
        </is>
      </c>
      <c r="H980" s="48" t="inlineStr">
        <is>
          <t>Oblivious</t>
        </is>
      </c>
      <c r="I980" s="48" t="inlineStr">
        <is>
          <t>Modest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Modest</t>
        </is>
      </c>
      <c r="F990" s="48" t="inlineStr">
        <is>
          <t>Unburden</t>
        </is>
      </c>
      <c r="G990" s="48" t="inlineStr">
        <is>
          <t>Modest</t>
        </is>
      </c>
      <c r="H990" s="48" t="inlineStr">
        <is>
          <t>Magma Armor</t>
        </is>
      </c>
      <c r="I990" s="48" t="inlineStr">
        <is>
          <t>Modest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Adamant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Adamant</t>
        </is>
      </c>
      <c r="F1010" s="48" t="inlineStr">
        <is>
          <t>Guts</t>
        </is>
      </c>
      <c r="G1010" s="48" t="inlineStr">
        <is>
          <t>Adamant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Adamant</t>
        </is>
      </c>
      <c r="F1020" s="48" t="inlineStr">
        <is>
          <t>Guts</t>
        </is>
      </c>
      <c r="G1020" s="48" t="inlineStr">
        <is>
          <t>Jolly</t>
        </is>
      </c>
      <c r="H1020" s="48" t="inlineStr">
        <is>
          <t>Gluttony</t>
        </is>
      </c>
      <c r="I1020" s="48" t="inlineStr">
        <is>
          <t>Adamant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Adamant</t>
        </is>
      </c>
      <c r="F1030" s="48" t="inlineStr">
        <is>
          <t>Guts</t>
        </is>
      </c>
      <c r="G1030" s="48" t="inlineStr">
        <is>
          <t>Jolly</t>
        </is>
      </c>
      <c r="H1030" s="48" t="inlineStr">
        <is>
          <t>Gluttony</t>
        </is>
      </c>
      <c r="I1030" s="48" t="inlineStr">
        <is>
          <t>Adamant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Modest</t>
        </is>
      </c>
      <c r="F1040" s="48" t="inlineStr">
        <is>
          <t>Magic Guard</t>
        </is>
      </c>
      <c r="G1040" s="48" t="inlineStr">
        <is>
          <t>Adamant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Modest</t>
        </is>
      </c>
      <c r="F1050" s="48" t="inlineStr">
        <is>
          <t>Magic Guard</t>
        </is>
      </c>
      <c r="G1050" s="48" t="inlineStr">
        <is>
          <t>Adamant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Modest</t>
        </is>
      </c>
      <c r="F1060" s="48" t="inlineStr">
        <is>
          <t>Magic Guard</t>
        </is>
      </c>
      <c r="G1060" s="48" t="inlineStr">
        <is>
          <t>Adamant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Adamant</t>
        </is>
      </c>
      <c r="F1070" s="48" t="inlineStr">
        <is>
          <t>Levitate</t>
        </is>
      </c>
      <c r="G1070" s="48" t="inlineStr">
        <is>
          <t>Modest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Modest</t>
        </is>
      </c>
      <c r="F1080" s="48" t="inlineStr">
        <is>
          <t>Chlorophyll</t>
        </is>
      </c>
      <c r="G1080" s="48" t="inlineStr">
        <is>
          <t>Modest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Modest</t>
        </is>
      </c>
      <c r="F1090" s="48" t="inlineStr">
        <is>
          <t>Chlorophyll</t>
        </is>
      </c>
      <c r="G1090" s="48" t="inlineStr">
        <is>
          <t>Modest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Modest</t>
        </is>
      </c>
      <c r="F1100" s="48" t="inlineStr">
        <is>
          <t>Chlorophyll</t>
        </is>
      </c>
      <c r="G1100" s="48" t="inlineStr">
        <is>
          <t>Modest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Modest</t>
        </is>
      </c>
      <c r="F1110" s="48" t="inlineStr">
        <is>
          <t>Chlorophyll</t>
        </is>
      </c>
      <c r="G1110" s="48" t="inlineStr">
        <is>
          <t>Modest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Adamant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Jolly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Jolly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Jolly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Jolly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Modest</t>
        </is>
      </c>
      <c r="F1170" s="48" t="inlineStr">
        <is>
          <t>Gluttony</t>
        </is>
      </c>
      <c r="G1170" s="48" t="inlineStr">
        <is>
          <t>Adamant</t>
        </is>
      </c>
      <c r="H1170" s="48" t="inlineStr">
        <is>
          <t>No Guard</t>
        </is>
      </c>
      <c r="I1170" s="48" t="inlineStr">
        <is>
          <t>Modest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Modest</t>
        </is>
      </c>
      <c r="F1180" s="48" t="inlineStr">
        <is>
          <t>Unburden</t>
        </is>
      </c>
      <c r="G1180" s="48" t="inlineStr">
        <is>
          <t>Adamant</t>
        </is>
      </c>
      <c r="H1180" s="48" t="inlineStr">
        <is>
          <t>No Guard</t>
        </is>
      </c>
      <c r="I1180" s="48" t="inlineStr">
        <is>
          <t>Modest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Modest</t>
        </is>
      </c>
      <c r="F1190" s="48" t="inlineStr">
        <is>
          <t>Unburden</t>
        </is>
      </c>
      <c r="G1190" s="48" t="inlineStr">
        <is>
          <t>Adamant</t>
        </is>
      </c>
      <c r="H1190" s="48" t="inlineStr">
        <is>
          <t>No Guard</t>
        </is>
      </c>
      <c r="I1190" s="48" t="inlineStr">
        <is>
          <t>Timid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Modest</t>
        </is>
      </c>
      <c r="F1200" s="48" t="inlineStr">
        <is>
          <t>Unburden</t>
        </is>
      </c>
      <c r="G1200" s="48" t="inlineStr">
        <is>
          <t>Adamant</t>
        </is>
      </c>
      <c r="H1200" s="48" t="inlineStr">
        <is>
          <t>Huge Power</t>
        </is>
      </c>
      <c r="I1200" s="48" t="inlineStr">
        <is>
          <t>Timid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Adamant</t>
        </is>
      </c>
      <c r="F1210" s="48" t="inlineStr">
        <is>
          <t>Scrappy</t>
        </is>
      </c>
      <c r="G1210" s="48" t="inlineStr">
        <is>
          <t>Adamant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Adamant</t>
        </is>
      </c>
      <c r="F1220" s="48" t="inlineStr">
        <is>
          <t>Tangled Feet</t>
        </is>
      </c>
      <c r="G1220" s="48" t="inlineStr">
        <is>
          <t>Adamant</t>
        </is>
      </c>
      <c r="H1220" s="48" t="inlineStr">
        <is>
          <t>Scrappy</t>
        </is>
      </c>
      <c r="I1220" s="48" t="inlineStr">
        <is>
          <t>Adamant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Adamant</t>
        </is>
      </c>
      <c r="F1230" s="48" t="inlineStr">
        <is>
          <t>Tangled Feet</t>
        </is>
      </c>
      <c r="G1230" s="48" t="inlineStr">
        <is>
          <t>Adamant</t>
        </is>
      </c>
      <c r="H1230" s="48" t="inlineStr">
        <is>
          <t>Scrappy</t>
        </is>
      </c>
      <c r="I1230" s="48" t="inlineStr">
        <is>
          <t>Adamant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Adamant</t>
        </is>
      </c>
      <c r="F1240" s="48" t="inlineStr">
        <is>
          <t>Tangled Feet</t>
        </is>
      </c>
      <c r="G1240" s="48" t="inlineStr">
        <is>
          <t>Adamant</t>
        </is>
      </c>
      <c r="H1240" s="48" t="inlineStr">
        <is>
          <t>Scrappy</t>
        </is>
      </c>
      <c r="I1240" s="48" t="inlineStr">
        <is>
          <t>Jolly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Adamant</t>
        </is>
      </c>
      <c r="F1250" s="48" t="inlineStr">
        <is>
          <t>Pure Power</t>
        </is>
      </c>
      <c r="G1250" s="48" t="inlineStr">
        <is>
          <t>Adamant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Adamant</t>
        </is>
      </c>
      <c r="F1260" s="48" t="inlineStr">
        <is>
          <t>Pure Power</t>
        </is>
      </c>
      <c r="G1260" s="48" t="inlineStr">
        <is>
          <t>Adamant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Adamant</t>
        </is>
      </c>
      <c r="F1270" s="48" t="inlineStr">
        <is>
          <t>Pure Power</t>
        </is>
      </c>
      <c r="G1270" s="48" t="inlineStr">
        <is>
          <t>Adamant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Adamant</t>
        </is>
      </c>
      <c r="F1280" s="48" t="inlineStr">
        <is>
          <t>Pure Power</t>
        </is>
      </c>
      <c r="G1280" s="48" t="inlineStr">
        <is>
          <t>Adamant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Modest</t>
        </is>
      </c>
      <c r="F1290" s="48" t="inlineStr">
        <is>
          <t>Magnet Pull</t>
        </is>
      </c>
      <c r="G1290" s="48" t="inlineStr">
        <is>
          <t>Adamant</t>
        </is>
      </c>
      <c r="H1290" s="48" t="inlineStr">
        <is>
          <t>Scrappy</t>
        </is>
      </c>
      <c r="I1290" s="48" t="inlineStr">
        <is>
          <t>Modest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Modest</t>
        </is>
      </c>
      <c r="F1300" s="48" t="inlineStr">
        <is>
          <t>Magnet Pull</t>
        </is>
      </c>
      <c r="G1300" s="48" t="inlineStr">
        <is>
          <t>Adamant</t>
        </is>
      </c>
      <c r="H1300" s="48" t="inlineStr">
        <is>
          <t>Scrappy</t>
        </is>
      </c>
      <c r="I1300" s="48" t="inlineStr">
        <is>
          <t>Modest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Modest</t>
        </is>
      </c>
      <c r="F1310" s="48" t="inlineStr">
        <is>
          <t>Magnet Pull</t>
        </is>
      </c>
      <c r="G1310" s="48" t="inlineStr">
        <is>
          <t>Adamant</t>
        </is>
      </c>
      <c r="H1310" s="48" t="inlineStr">
        <is>
          <t>Scrappy</t>
        </is>
      </c>
      <c r="I1310" s="48" t="inlineStr">
        <is>
          <t>Modest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Modest</t>
        </is>
      </c>
      <c r="F1320" s="48" t="inlineStr">
        <is>
          <t>Magnet Pull</t>
        </is>
      </c>
      <c r="G1320" s="48" t="inlineStr">
        <is>
          <t>Adamant</t>
        </is>
      </c>
      <c r="H1320" s="48" t="inlineStr">
        <is>
          <t>Scrappy</t>
        </is>
      </c>
      <c r="I1320" s="48" t="inlineStr">
        <is>
          <t>Modest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Adamant</t>
        </is>
      </c>
      <c r="F1330" s="48" t="inlineStr">
        <is>
          <t>Poison Heal</t>
        </is>
      </c>
      <c r="G1330" s="48" t="inlineStr">
        <is>
          <t>Modest</t>
        </is>
      </c>
      <c r="H1330" s="48" t="inlineStr">
        <is>
          <t>Chlorophyll</t>
        </is>
      </c>
      <c r="I1330" s="48" t="inlineStr">
        <is>
          <t>Adamant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Adamant</t>
        </is>
      </c>
      <c r="F1340" s="48" t="inlineStr">
        <is>
          <t>Technician</t>
        </is>
      </c>
      <c r="G1340" s="48" t="inlineStr">
        <is>
          <t>Modest</t>
        </is>
      </c>
      <c r="H1340" s="48" t="inlineStr">
        <is>
          <t>Chlorophyll</t>
        </is>
      </c>
      <c r="I1340" s="48" t="inlineStr">
        <is>
          <t>Adamant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Adamant</t>
        </is>
      </c>
      <c r="F1350" s="48" t="inlineStr">
        <is>
          <t>Technician</t>
        </is>
      </c>
      <c r="G1350" s="48" t="inlineStr">
        <is>
          <t>Modest</t>
        </is>
      </c>
      <c r="H1350" s="48" t="inlineStr">
        <is>
          <t>Chlorophyll</t>
        </is>
      </c>
      <c r="I1350" s="48" t="inlineStr">
        <is>
          <t>Adamant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Adamant</t>
        </is>
      </c>
      <c r="F1360" s="48" t="inlineStr">
        <is>
          <t>Technician</t>
        </is>
      </c>
      <c r="G1360" s="48" t="inlineStr">
        <is>
          <t>Modest</t>
        </is>
      </c>
      <c r="H1360" s="48" t="inlineStr">
        <is>
          <t>Chlorophyll</t>
        </is>
      </c>
      <c r="I1360" s="48" t="inlineStr">
        <is>
          <t>Adamant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Modest</t>
        </is>
      </c>
      <c r="F1370" s="48" t="inlineStr">
        <is>
          <t>Rain Dish</t>
        </is>
      </c>
      <c r="G1370" s="48" t="inlineStr">
        <is>
          <t>Modest</t>
        </is>
      </c>
      <c r="H1370" s="48" t="inlineStr">
        <is>
          <t>Gluttony</t>
        </is>
      </c>
      <c r="I1370" s="48" t="inlineStr">
        <is>
          <t>Timid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Adamant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Adamant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Adamant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Adamant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Adamant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Adamant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Jolly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Jolly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Modest</t>
        </is>
      </c>
      <c r="F1460" s="48" t="inlineStr">
        <is>
          <t>Swift Swim</t>
        </is>
      </c>
      <c r="G1460" s="48" t="inlineStr">
        <is>
          <t>Adamant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Modest</t>
        </is>
      </c>
      <c r="F1470" s="48" t="inlineStr">
        <is>
          <t>Swift Swim</t>
        </is>
      </c>
      <c r="G1470" s="48" t="inlineStr">
        <is>
          <t>Adamant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Modest</t>
        </is>
      </c>
      <c r="F1480" s="48" t="inlineStr">
        <is>
          <t>Swift Swim</t>
        </is>
      </c>
      <c r="G1480" s="48" t="inlineStr">
        <is>
          <t>Adamant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Modest</t>
        </is>
      </c>
      <c r="F1490" s="48" t="inlineStr">
        <is>
          <t>Swift Swim</t>
        </is>
      </c>
      <c r="G1490" s="48" t="inlineStr">
        <is>
          <t>Adamant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Modest</t>
        </is>
      </c>
      <c r="F1500" s="48" t="inlineStr">
        <is>
          <t>Rain Dish</t>
        </is>
      </c>
      <c r="G1500" s="48" t="inlineStr">
        <is>
          <t>Adamant</t>
        </is>
      </c>
      <c r="H1500" s="48" t="inlineStr">
        <is>
          <t>Intimidate</t>
        </is>
      </c>
      <c r="I1500" s="48" t="inlineStr">
        <is>
          <t>Adamant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Adamant</t>
        </is>
      </c>
      <c r="F1510" s="48" t="inlineStr">
        <is>
          <t>Intimidate</t>
        </is>
      </c>
      <c r="G1510" s="48" t="inlineStr">
        <is>
          <t>Adamant</t>
        </is>
      </c>
      <c r="H1510" s="48" t="inlineStr">
        <is>
          <t>Rough Skin</t>
        </is>
      </c>
      <c r="I1510" s="48" t="inlineStr">
        <is>
          <t>Modest</t>
        </is>
      </c>
      <c r="J1510" s="48" t="inlineStr">
        <is>
          <t>Rain Dish</t>
        </is>
      </c>
      <c r="K1510" s="48" t="inlineStr">
        <is>
          <t>Adamant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Adamant</t>
        </is>
      </c>
      <c r="F1520" s="48" t="inlineStr">
        <is>
          <t>Intimidate</t>
        </is>
      </c>
      <c r="G1520" s="48" t="inlineStr">
        <is>
          <t>Adamant</t>
        </is>
      </c>
      <c r="H1520" s="48" t="inlineStr">
        <is>
          <t>Rough Skin</t>
        </is>
      </c>
      <c r="I1520" s="48" t="inlineStr">
        <is>
          <t>Timid</t>
        </is>
      </c>
      <c r="J1520" s="48" t="inlineStr">
        <is>
          <t>Rain Dish</t>
        </is>
      </c>
      <c r="K1520" s="48" t="inlineStr">
        <is>
          <t>Adamant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Adamant</t>
        </is>
      </c>
      <c r="F1530" s="48" t="inlineStr">
        <is>
          <t>Intimidate</t>
        </is>
      </c>
      <c r="G1530" s="48" t="inlineStr">
        <is>
          <t>Jolly</t>
        </is>
      </c>
      <c r="H1530" s="48" t="inlineStr">
        <is>
          <t>Tinted Lens</t>
        </is>
      </c>
      <c r="I1530" s="48" t="inlineStr">
        <is>
          <t>Adamant</t>
        </is>
      </c>
      <c r="J1530" s="48" t="inlineStr">
        <is>
          <t>Intimidate</t>
        </is>
      </c>
      <c r="K1530" s="48" t="inlineStr">
        <is>
          <t>Timid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Modest</t>
        </is>
      </c>
      <c r="F1540" s="48" t="inlineStr">
        <is>
          <t>Gluttony</t>
        </is>
      </c>
      <c r="G1540" s="48" t="inlineStr">
        <is>
          <t>Modest</t>
        </is>
      </c>
      <c r="H1540" s="48" t="inlineStr">
        <is>
          <t>Rain Dish</t>
        </is>
      </c>
      <c r="I1540" s="48" t="inlineStr">
        <is>
          <t>Adamant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Modest</t>
        </is>
      </c>
      <c r="F1550" s="48" t="inlineStr">
        <is>
          <t>Unburden</t>
        </is>
      </c>
      <c r="G1550" s="48" t="inlineStr">
        <is>
          <t>Modest</t>
        </is>
      </c>
      <c r="H1550" s="48" t="inlineStr">
        <is>
          <t>Rain Dish</t>
        </is>
      </c>
      <c r="I1550" s="48" t="inlineStr">
        <is>
          <t>Adamant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Modest</t>
        </is>
      </c>
      <c r="F1560" s="48" t="inlineStr">
        <is>
          <t>Unburden</t>
        </is>
      </c>
      <c r="G1560" s="48" t="inlineStr">
        <is>
          <t>Modest</t>
        </is>
      </c>
      <c r="H1560" s="48" t="inlineStr">
        <is>
          <t>Rain Dish</t>
        </is>
      </c>
      <c r="I1560" s="48" t="inlineStr">
        <is>
          <t>Adamant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Modest</t>
        </is>
      </c>
      <c r="F1570" s="48" t="inlineStr">
        <is>
          <t>Unburden</t>
        </is>
      </c>
      <c r="G1570" s="48" t="inlineStr">
        <is>
          <t>Adamant</t>
        </is>
      </c>
      <c r="H1570" s="48" t="inlineStr">
        <is>
          <t>Huge Power</t>
        </is>
      </c>
      <c r="I1570" s="48" t="inlineStr">
        <is>
          <t>Timid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Adamant</t>
        </is>
      </c>
      <c r="F1580" s="48" t="inlineStr">
        <is>
          <t>Gluttony</t>
        </is>
      </c>
      <c r="G1580" s="48" t="inlineStr">
        <is>
          <t>Adamant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Jolly</t>
        </is>
      </c>
      <c r="F1590" s="48" t="inlineStr">
        <is>
          <t>Gluttony</t>
        </is>
      </c>
      <c r="G1590" s="48" t="inlineStr">
        <is>
          <t>Adamant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Adamant</t>
        </is>
      </c>
      <c r="F1600" s="48" t="inlineStr">
        <is>
          <t>Rough Skin</t>
        </is>
      </c>
      <c r="G1600" s="48" t="inlineStr">
        <is>
          <t>Adamant</t>
        </is>
      </c>
      <c r="H1600" s="48" t="inlineStr">
        <is>
          <t>Guts</t>
        </is>
      </c>
      <c r="I1600" s="48" t="inlineStr">
        <is>
          <t>Jolly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Adamant</t>
        </is>
      </c>
      <c r="F1610" s="48" t="inlineStr">
        <is>
          <t>Guts</t>
        </is>
      </c>
      <c r="G1610" s="48" t="inlineStr">
        <is>
          <t>Adamant</t>
        </is>
      </c>
      <c r="H1610" s="48" t="inlineStr">
        <is>
          <t>Rough Skin</t>
        </is>
      </c>
      <c r="I1610" s="48" t="inlineStr">
        <is>
          <t>Jolly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Modest</t>
        </is>
      </c>
      <c r="F1620" s="48" t="inlineStr">
        <is>
          <t>Lightning Rod</t>
        </is>
      </c>
      <c r="G1620" s="48" t="inlineStr">
        <is>
          <t>Modest</t>
        </is>
      </c>
      <c r="H1620" s="48" t="inlineStr">
        <is>
          <t>Lightning Rod</t>
        </is>
      </c>
      <c r="I1620" s="48" t="inlineStr">
        <is>
          <t>Adamant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Modest</t>
        </is>
      </c>
      <c r="F1630" s="48" t="inlineStr">
        <is>
          <t>Lightning Rod</t>
        </is>
      </c>
      <c r="G1630" s="48" t="inlineStr">
        <is>
          <t>Timid</t>
        </is>
      </c>
      <c r="H1630" s="48" t="inlineStr">
        <is>
          <t>Lightning Rod</t>
        </is>
      </c>
      <c r="I1630" s="48" t="inlineStr">
        <is>
          <t>Adamant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Timid</t>
        </is>
      </c>
      <c r="F1640" s="48" t="inlineStr">
        <is>
          <t>Lightning Rod</t>
        </is>
      </c>
      <c r="G1640" s="48" t="inlineStr">
        <is>
          <t>Timid</t>
        </is>
      </c>
      <c r="H1640" s="48" t="inlineStr">
        <is>
          <t>Lightning Rod</t>
        </is>
      </c>
      <c r="I1640" s="48" t="inlineStr">
        <is>
          <t>Adamant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Timid</t>
        </is>
      </c>
      <c r="F1650" s="48" t="inlineStr">
        <is>
          <t>Lightning Rod</t>
        </is>
      </c>
      <c r="G1650" s="48" t="inlineStr">
        <is>
          <t>Timid</t>
        </is>
      </c>
      <c r="H1650" s="48" t="inlineStr">
        <is>
          <t>Lightning Rod</t>
        </is>
      </c>
      <c r="I1650" s="48" t="inlineStr">
        <is>
          <t>Adamant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Modest</t>
        </is>
      </c>
      <c r="F1660" s="48" t="inlineStr">
        <is>
          <t>Magnet Pull</t>
        </is>
      </c>
      <c r="G1660" s="48" t="inlineStr">
        <is>
          <t>Adamant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Modest</t>
        </is>
      </c>
      <c r="F1670" s="48" t="inlineStr">
        <is>
          <t>Magnet Pull</t>
        </is>
      </c>
      <c r="G1670" s="48" t="inlineStr">
        <is>
          <t>Adamant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Modest</t>
        </is>
      </c>
      <c r="F1680" s="48" t="inlineStr">
        <is>
          <t>Magnet Pull</t>
        </is>
      </c>
      <c r="G1680" s="48" t="inlineStr">
        <is>
          <t>Adamant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Modest</t>
        </is>
      </c>
      <c r="F1690" s="48" t="inlineStr">
        <is>
          <t>Magnet Pull</t>
        </is>
      </c>
      <c r="G1690" s="48" t="inlineStr">
        <is>
          <t>Adamant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Modest</t>
        </is>
      </c>
      <c r="F1700" s="48" t="inlineStr">
        <is>
          <t>Magnet Pull</t>
        </is>
      </c>
      <c r="G1700" s="48" t="inlineStr">
        <is>
          <t>Adamant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Modest</t>
        </is>
      </c>
      <c r="F1710" s="48" t="inlineStr">
        <is>
          <t>Magnet Pull</t>
        </is>
      </c>
      <c r="G1710" s="48" t="inlineStr">
        <is>
          <t>Naughty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Adamant</t>
        </is>
      </c>
      <c r="F1720" s="48" t="inlineStr">
        <is>
          <t>Cute Charm</t>
        </is>
      </c>
      <c r="G1720" s="48" t="inlineStr">
        <is>
          <t>Adamant</t>
        </is>
      </c>
      <c r="H1720" s="48" t="inlineStr">
        <is>
          <t>Intimidate</t>
        </is>
      </c>
      <c r="I1720" s="48" t="inlineStr">
        <is>
          <t>Adamant</t>
        </is>
      </c>
      <c r="J1720" s="48" t="inlineStr">
        <is>
          <t>Gluttony</t>
        </is>
      </c>
      <c r="K1720" s="48" t="inlineStr">
        <is>
          <t>Modest</t>
        </is>
      </c>
      <c r="L1720" s="48" t="inlineStr">
        <is>
          <t>Swift Swim</t>
        </is>
      </c>
      <c r="M1720" s="48" t="inlineStr">
        <is>
          <t>Adamant</t>
        </is>
      </c>
      <c r="N1720" s="48" t="inlineStr">
        <is>
          <t>Chlorophyll</t>
        </is>
      </c>
      <c r="O1720" s="48" t="inlineStr">
        <is>
          <t>Adamant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Adamant</t>
        </is>
      </c>
      <c r="F1730" s="48" t="inlineStr">
        <is>
          <t>Cute Charm</t>
        </is>
      </c>
      <c r="G1730" s="48" t="inlineStr">
        <is>
          <t>Adamant</t>
        </is>
      </c>
      <c r="H1730" s="48" t="inlineStr">
        <is>
          <t>Intimidate</t>
        </is>
      </c>
      <c r="I1730" s="48" t="inlineStr">
        <is>
          <t>Jolly</t>
        </is>
      </c>
      <c r="J1730" s="48" t="inlineStr">
        <is>
          <t>Gluttony</t>
        </is>
      </c>
      <c r="K1730" s="48" t="inlineStr">
        <is>
          <t>Modest</t>
        </is>
      </c>
      <c r="L1730" s="48" t="inlineStr">
        <is>
          <t>Swift Swim</t>
        </is>
      </c>
      <c r="M1730" s="48" t="inlineStr">
        <is>
          <t>Adamant</t>
        </is>
      </c>
      <c r="N1730" s="48" t="inlineStr">
        <is>
          <t>Chlorophyll</t>
        </is>
      </c>
      <c r="O1730" s="48" t="inlineStr">
        <is>
          <t>Adamant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Jolly</t>
        </is>
      </c>
      <c r="F1740" s="48" t="inlineStr">
        <is>
          <t>Cute Charm</t>
        </is>
      </c>
      <c r="G1740" s="48" t="inlineStr">
        <is>
          <t>Adamant</t>
        </is>
      </c>
      <c r="H1740" s="48" t="inlineStr">
        <is>
          <t>Intimidate</t>
        </is>
      </c>
      <c r="I1740" s="48" t="inlineStr">
        <is>
          <t>Jolly</t>
        </is>
      </c>
      <c r="J1740" s="48" t="inlineStr">
        <is>
          <t>Gluttony</t>
        </is>
      </c>
      <c r="K1740" s="48" t="inlineStr">
        <is>
          <t>Modest</t>
        </is>
      </c>
      <c r="L1740" s="48" t="inlineStr">
        <is>
          <t>Swift Swim</t>
        </is>
      </c>
      <c r="M1740" s="48" t="inlineStr">
        <is>
          <t>Adamant</t>
        </is>
      </c>
      <c r="N1740" s="48" t="inlineStr">
        <is>
          <t>Chlorophyll</t>
        </is>
      </c>
      <c r="O1740" s="48" t="inlineStr">
        <is>
          <t>Adamant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Jolly</t>
        </is>
      </c>
      <c r="F1750" s="48" t="inlineStr">
        <is>
          <t>Cute Charm</t>
        </is>
      </c>
      <c r="G1750" s="48" t="inlineStr">
        <is>
          <t>Adamant</t>
        </is>
      </c>
      <c r="H1750" s="48" t="inlineStr">
        <is>
          <t>Intimidate</t>
        </is>
      </c>
      <c r="I1750" s="48" t="inlineStr">
        <is>
          <t>Jolly</t>
        </is>
      </c>
      <c r="J1750" s="48" t="inlineStr">
        <is>
          <t>Gluttony</t>
        </is>
      </c>
      <c r="K1750" s="48" t="inlineStr">
        <is>
          <t>Modest</t>
        </is>
      </c>
      <c r="L1750" s="48" t="inlineStr">
        <is>
          <t>Swift Swim</t>
        </is>
      </c>
      <c r="M1750" s="48" t="inlineStr">
        <is>
          <t>Adamant</t>
        </is>
      </c>
      <c r="N1750" s="48" t="inlineStr">
        <is>
          <t>Chlorophyll</t>
        </is>
      </c>
      <c r="O1750" s="48" t="inlineStr">
        <is>
          <t>Adamant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Modest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Modest</t>
        </is>
      </c>
      <c r="F1770" s="48" t="inlineStr">
        <is>
          <t>Levitate</t>
        </is>
      </c>
      <c r="G1770" s="48" t="inlineStr">
        <is>
          <t>Modest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Adamant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Adamant</t>
        </is>
      </c>
      <c r="F1790" s="48" t="inlineStr">
        <is>
          <t>Pressure</t>
        </is>
      </c>
      <c r="G1790" s="48" t="inlineStr">
        <is>
          <t>Adamant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Modest</t>
        </is>
      </c>
      <c r="F1800" s="48" t="inlineStr">
        <is>
          <t>Swift Swim</t>
        </is>
      </c>
      <c r="G1800" s="48" t="inlineStr">
        <is>
          <t>Adamant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Modest</t>
        </is>
      </c>
      <c r="F1810" s="48" t="inlineStr">
        <is>
          <t>Swift Swim</t>
        </is>
      </c>
      <c r="G1810" s="48" t="inlineStr">
        <is>
          <t>Adamant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Modest</t>
        </is>
      </c>
      <c r="F1820" s="48" t="inlineStr">
        <is>
          <t>Swift Swim</t>
        </is>
      </c>
      <c r="G1820" s="48" t="inlineStr">
        <is>
          <t>Adamant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Adamant</t>
        </is>
      </c>
      <c r="F1830" s="48" t="inlineStr">
        <is>
          <t>Guts</t>
        </is>
      </c>
      <c r="G1830" s="48" t="inlineStr">
        <is>
          <t>Modest</t>
        </is>
      </c>
      <c r="H1830" s="48" t="inlineStr">
        <is>
          <t>Swift Swim</t>
        </is>
      </c>
      <c r="I1830" s="48" t="inlineStr">
        <is>
          <t>Adamant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Adamant</t>
        </is>
      </c>
      <c r="F1840" s="48" t="inlineStr">
        <is>
          <t>Scrappy</t>
        </is>
      </c>
      <c r="G1840" s="48" t="inlineStr">
        <is>
          <t>Jolly</t>
        </is>
      </c>
      <c r="H1840" s="48" t="inlineStr">
        <is>
          <t>Gluttony</t>
        </is>
      </c>
      <c r="I1840" s="48" t="inlineStr">
        <is>
          <t>Adamant</t>
        </is>
      </c>
      <c r="J1840" s="48" t="inlineStr">
        <is>
          <t>Rock Head</t>
        </is>
      </c>
      <c r="K1840" s="48" t="inlineStr">
        <is>
          <t>Adamant</t>
        </is>
      </c>
      <c r="L1840" s="48" t="inlineStr">
        <is>
          <t>Intimidate</t>
        </is>
      </c>
      <c r="M1840" s="48" t="inlineStr">
        <is>
          <t>Adamant</t>
        </is>
      </c>
      <c r="N1840" s="48" t="inlineStr">
        <is>
          <t>Guts</t>
        </is>
      </c>
      <c r="O1840" s="48" t="inlineStr">
        <is>
          <t>Adamant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Adamant</t>
        </is>
      </c>
      <c r="F1850" s="48" t="inlineStr">
        <is>
          <t>Scrappy</t>
        </is>
      </c>
      <c r="G1850" s="48" t="inlineStr">
        <is>
          <t>Jolly</t>
        </is>
      </c>
      <c r="H1850" s="48" t="inlineStr">
        <is>
          <t>Gluttony</t>
        </is>
      </c>
      <c r="I1850" s="48" t="inlineStr">
        <is>
          <t>Adamant</t>
        </is>
      </c>
      <c r="J1850" s="48" t="inlineStr">
        <is>
          <t>Rock Head</t>
        </is>
      </c>
      <c r="K1850" s="48" t="inlineStr">
        <is>
          <t>Adamant</t>
        </is>
      </c>
      <c r="L1850" s="48" t="inlineStr">
        <is>
          <t>Intimidate</t>
        </is>
      </c>
      <c r="M1850" s="48" t="inlineStr">
        <is>
          <t>Adamant</t>
        </is>
      </c>
      <c r="N1850" s="48" t="inlineStr">
        <is>
          <t>Guts</t>
        </is>
      </c>
      <c r="O1850" s="48" t="inlineStr">
        <is>
          <t>Adamant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Adamant</t>
        </is>
      </c>
      <c r="F1860" s="48" t="inlineStr">
        <is>
          <t>Scrappy</t>
        </is>
      </c>
      <c r="G1860" s="48" t="inlineStr">
        <is>
          <t>Jolly</t>
        </is>
      </c>
      <c r="H1860" s="48" t="inlineStr">
        <is>
          <t>Gluttony</t>
        </is>
      </c>
      <c r="I1860" s="48" t="inlineStr">
        <is>
          <t>Adamant</t>
        </is>
      </c>
      <c r="J1860" s="48" t="inlineStr">
        <is>
          <t>Rock Head</t>
        </is>
      </c>
      <c r="K1860" s="48" t="inlineStr">
        <is>
          <t>Adamant</t>
        </is>
      </c>
      <c r="L1860" s="48" t="inlineStr">
        <is>
          <t>Intimidate</t>
        </is>
      </c>
      <c r="M1860" s="48" t="inlineStr">
        <is>
          <t>Adamant</t>
        </is>
      </c>
      <c r="N1860" s="48" t="inlineStr">
        <is>
          <t>Guts</t>
        </is>
      </c>
      <c r="O1860" s="48" t="inlineStr">
        <is>
          <t>Adamant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Adamant</t>
        </is>
      </c>
      <c r="F1870" s="48" t="inlineStr">
        <is>
          <t>Scrappy</t>
        </is>
      </c>
      <c r="G1870" s="48" t="inlineStr">
        <is>
          <t>Jolly</t>
        </is>
      </c>
      <c r="H1870" s="48" t="inlineStr">
        <is>
          <t>Gluttony</t>
        </is>
      </c>
      <c r="I1870" s="48" t="inlineStr">
        <is>
          <t>Adamant</t>
        </is>
      </c>
      <c r="J1870" s="48" t="inlineStr">
        <is>
          <t>Rock Head</t>
        </is>
      </c>
      <c r="K1870" s="48" t="inlineStr">
        <is>
          <t>Adamant</t>
        </is>
      </c>
      <c r="L1870" s="48" t="inlineStr">
        <is>
          <t>Intimidate</t>
        </is>
      </c>
      <c r="M1870" s="48" t="inlineStr">
        <is>
          <t>Adamant</t>
        </is>
      </c>
      <c r="N1870" s="48" t="inlineStr">
        <is>
          <t>Guts</t>
        </is>
      </c>
      <c r="O1870" s="48" t="inlineStr">
        <is>
          <t>Adamant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Timid</t>
        </is>
      </c>
      <c r="F1880" s="48" t="inlineStr">
        <is>
          <t>Plus</t>
        </is>
      </c>
      <c r="G1880" s="48" t="inlineStr">
        <is>
          <t>Timid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Timid</t>
        </is>
      </c>
      <c r="F1890" s="48" t="inlineStr">
        <is>
          <t>Plus</t>
        </is>
      </c>
      <c r="G1890" s="48" t="inlineStr">
        <is>
          <t>Timid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Timid</t>
        </is>
      </c>
      <c r="F1900" s="48" t="inlineStr">
        <is>
          <t>Plus</t>
        </is>
      </c>
      <c r="G1900" s="48" t="inlineStr">
        <is>
          <t>Timid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Timid</t>
        </is>
      </c>
      <c r="F1910" s="48" t="inlineStr">
        <is>
          <t>Plus</t>
        </is>
      </c>
      <c r="G1910" s="48" t="inlineStr">
        <is>
          <t>Timid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Modest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Modest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Timid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Timid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Modest</t>
        </is>
      </c>
      <c r="F1960" s="48" t="inlineStr">
        <is>
          <t>Magic Guard</t>
        </is>
      </c>
      <c r="G1960" s="48" t="inlineStr">
        <is>
          <t>Modest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Modest</t>
        </is>
      </c>
      <c r="F1970" s="48" t="inlineStr">
        <is>
          <t>Magic Guard</t>
        </is>
      </c>
      <c r="G1970" s="48" t="inlineStr">
        <is>
          <t>Modest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Modest</t>
        </is>
      </c>
      <c r="F1980" s="48" t="inlineStr">
        <is>
          <t>Magic Guard</t>
        </is>
      </c>
      <c r="G1980" s="48" t="inlineStr">
        <is>
          <t>Modest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Modest</t>
        </is>
      </c>
      <c r="F1990" s="48" t="inlineStr">
        <is>
          <t>Levitate</t>
        </is>
      </c>
      <c r="G1990" s="48" t="inlineStr">
        <is>
          <t>Modest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Adamant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Adamant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Adamant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Adamant</t>
        </is>
      </c>
      <c r="F2030" s="48" t="inlineStr">
        <is>
          <t>Adaptability</t>
        </is>
      </c>
      <c r="G2030" s="48" t="inlineStr">
        <is>
          <t>Adamant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Adamant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Modest</t>
        </is>
      </c>
      <c r="F2050" s="48" t="inlineStr">
        <is>
          <t>Tinted Lens</t>
        </is>
      </c>
      <c r="G2050" s="48" t="inlineStr">
        <is>
          <t>Adamant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Modest</t>
        </is>
      </c>
      <c r="F2060" s="48" t="inlineStr">
        <is>
          <t>Swift Swim</t>
        </is>
      </c>
      <c r="G2060" s="48" t="inlineStr">
        <is>
          <t>Modest</t>
        </is>
      </c>
      <c r="H2060" s="48" t="inlineStr">
        <is>
          <t>Tinted Lens</t>
        </is>
      </c>
      <c r="I2060" s="48" t="inlineStr">
        <is>
          <t>Adamant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Modest</t>
        </is>
      </c>
      <c r="F2070" s="48" t="inlineStr">
        <is>
          <t>Swift Swim</t>
        </is>
      </c>
      <c r="G2070" s="48" t="inlineStr">
        <is>
          <t>Adamant</t>
        </is>
      </c>
      <c r="H2070" s="48" t="inlineStr">
        <is>
          <t>Speed Boost</t>
        </is>
      </c>
      <c r="I2070" s="48" t="inlineStr">
        <is>
          <t>Modest</t>
        </is>
      </c>
      <c r="J2070" s="48" t="inlineStr">
        <is>
          <t>Tinted Lens</t>
        </is>
      </c>
      <c r="K2070" s="48" t="inlineStr">
        <is>
          <t>Adamant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Modest</t>
        </is>
      </c>
      <c r="F2080" s="48" t="inlineStr">
        <is>
          <t>Swift Swim</t>
        </is>
      </c>
      <c r="G2080" s="48" t="inlineStr">
        <is>
          <t>Modest</t>
        </is>
      </c>
      <c r="H2080" s="48" t="inlineStr">
        <is>
          <t>Swift Swim</t>
        </is>
      </c>
      <c r="I2080" s="48" t="inlineStr">
        <is>
          <t>Modest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Modest</t>
        </is>
      </c>
      <c r="F2090" s="48" t="inlineStr">
        <is>
          <t>Swift Swim</t>
        </is>
      </c>
      <c r="G2090" s="48" t="inlineStr">
        <is>
          <t>Modest</t>
        </is>
      </c>
      <c r="H2090" s="48" t="inlineStr">
        <is>
          <t>Swift Swim</t>
        </is>
      </c>
      <c r="I2090" s="48" t="inlineStr">
        <is>
          <t>Modest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Modest</t>
        </is>
      </c>
      <c r="F2100" s="48" t="inlineStr">
        <is>
          <t>Swift Swim</t>
        </is>
      </c>
      <c r="G2100" s="48" t="inlineStr">
        <is>
          <t>Adamant</t>
        </is>
      </c>
      <c r="H2100" s="48" t="inlineStr">
        <is>
          <t>Shield Dust</t>
        </is>
      </c>
      <c r="I2100" s="48" t="inlineStr">
        <is>
          <t>Modest</t>
        </is>
      </c>
      <c r="J2100" s="48" t="inlineStr">
        <is>
          <t>Swift Swim</t>
        </is>
      </c>
      <c r="K2100" s="48" t="inlineStr">
        <is>
          <t>Modest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Modest</t>
        </is>
      </c>
      <c r="F2110" s="48" t="inlineStr">
        <is>
          <t>Swift Swim</t>
        </is>
      </c>
      <c r="G2110" s="48" t="inlineStr">
        <is>
          <t>Modest</t>
        </is>
      </c>
      <c r="H2110" s="48" t="inlineStr">
        <is>
          <t>Tinted Lens</t>
        </is>
      </c>
      <c r="I2110" s="48" t="inlineStr">
        <is>
          <t>Modest</t>
        </is>
      </c>
      <c r="J2110" s="48" t="inlineStr">
        <is>
          <t>Swift Swim</t>
        </is>
      </c>
      <c r="K2110" s="48" t="inlineStr">
        <is>
          <t>Modest</t>
        </is>
      </c>
      <c r="L2110" s="48" t="inlineStr">
        <is>
          <t>Intimidate</t>
        </is>
      </c>
      <c r="M2110" s="48" t="inlineStr">
        <is>
          <t>Modest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Adamant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Adamant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Modest</t>
        </is>
      </c>
      <c r="F2140" s="48" t="inlineStr">
        <is>
          <t>Magic Guard</t>
        </is>
      </c>
      <c r="G2140" s="48" t="inlineStr">
        <is>
          <t>Adamant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Timid</t>
        </is>
      </c>
      <c r="F2150" s="48" t="inlineStr">
        <is>
          <t>Swift Swim</t>
        </is>
      </c>
      <c r="G2150" s="48" t="inlineStr">
        <is>
          <t>Adamant</t>
        </is>
      </c>
      <c r="H2150" s="48" t="inlineStr">
        <is>
          <t>Pressure</t>
        </is>
      </c>
      <c r="I2150" s="48" t="inlineStr">
        <is>
          <t>Timid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Modest</t>
        </is>
      </c>
      <c r="F2160" s="48" t="inlineStr">
        <is>
          <t>Trace</t>
        </is>
      </c>
      <c r="G2160" s="48" t="inlineStr">
        <is>
          <t>Adamant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Modest</t>
        </is>
      </c>
      <c r="F2170" s="48" t="inlineStr">
        <is>
          <t>Trace</t>
        </is>
      </c>
      <c r="G2170" s="48" t="inlineStr">
        <is>
          <t>Adamant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Modest</t>
        </is>
      </c>
      <c r="F2180" s="48" t="inlineStr">
        <is>
          <t>Trace</t>
        </is>
      </c>
      <c r="G2180" s="48" t="inlineStr">
        <is>
          <t>Adamant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Modest</t>
        </is>
      </c>
      <c r="F2190" s="48" t="inlineStr">
        <is>
          <t>Trace</t>
        </is>
      </c>
      <c r="G2190" s="48" t="inlineStr">
        <is>
          <t>Adamant</t>
        </is>
      </c>
      <c r="H2190" s="48" t="inlineStr">
        <is>
          <t>Clear Body</t>
        </is>
      </c>
      <c r="I2190" s="48" t="inlineStr">
        <is>
          <t>Adamant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Adamant</t>
        </is>
      </c>
      <c r="F2200" s="48" t="inlineStr">
        <is>
          <t>Adaptability</t>
        </is>
      </c>
      <c r="G2200" s="48" t="inlineStr">
        <is>
          <t>Jolly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Adamant</t>
        </is>
      </c>
      <c r="F2210" s="48" t="inlineStr">
        <is>
          <t>Adaptability</t>
        </is>
      </c>
      <c r="G2210" s="48" t="inlineStr">
        <is>
          <t>Jolly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Adamant</t>
        </is>
      </c>
      <c r="F2220" s="48" t="inlineStr">
        <is>
          <t>Adaptability</t>
        </is>
      </c>
      <c r="G2220" s="48" t="inlineStr">
        <is>
          <t>Jolly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Adamant</t>
        </is>
      </c>
      <c r="F2230" s="48" t="inlineStr">
        <is>
          <t>Adaptability</t>
        </is>
      </c>
      <c r="G2230" s="48" t="inlineStr">
        <is>
          <t>Jolly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Naughty</t>
        </is>
      </c>
      <c r="F2240" s="48" t="inlineStr">
        <is>
          <t>Pure Power</t>
        </is>
      </c>
      <c r="G2240" s="48" t="inlineStr">
        <is>
          <t>Adamant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Naughty</t>
        </is>
      </c>
      <c r="F2250" s="48" t="inlineStr">
        <is>
          <t>Pure Power</t>
        </is>
      </c>
      <c r="G2250" s="48" t="inlineStr">
        <is>
          <t>Adamant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Naughty</t>
        </is>
      </c>
      <c r="F2260" s="48" t="inlineStr">
        <is>
          <t>Pure Power</t>
        </is>
      </c>
      <c r="G2260" s="48" t="inlineStr">
        <is>
          <t>Adamant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Naughty</t>
        </is>
      </c>
      <c r="F2270" s="48" t="inlineStr">
        <is>
          <t>Pure Power</t>
        </is>
      </c>
      <c r="G2270" s="48" t="inlineStr">
        <is>
          <t>Adamant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Adamant</t>
        </is>
      </c>
      <c r="F2280" s="48" t="inlineStr">
        <is>
          <t>Poison Heal</t>
        </is>
      </c>
      <c r="G2280" s="48" t="inlineStr">
        <is>
          <t>Adamant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Adamant</t>
        </is>
      </c>
      <c r="F2290" s="48" t="inlineStr">
        <is>
          <t>Poison Heal</t>
        </is>
      </c>
      <c r="G2290" s="48" t="inlineStr">
        <is>
          <t>Adamant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Adamant</t>
        </is>
      </c>
      <c r="F2300" s="48" t="inlineStr">
        <is>
          <t>Technician</t>
        </is>
      </c>
      <c r="G2300" s="48" t="inlineStr">
        <is>
          <t>Adamant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Adamant</t>
        </is>
      </c>
      <c r="F2310" s="48" t="inlineStr">
        <is>
          <t>Technician</t>
        </is>
      </c>
      <c r="G2310" s="48" t="inlineStr">
        <is>
          <t>Adamant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Modest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Modest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Timid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Timid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Modest</t>
        </is>
      </c>
      <c r="F2360" s="48" t="inlineStr">
        <is>
          <t>Volt Absorb</t>
        </is>
      </c>
      <c r="G2360" s="48" t="inlineStr">
        <is>
          <t>Modest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Modest</t>
        </is>
      </c>
      <c r="F2370" s="48" t="inlineStr">
        <is>
          <t>Tinted Lens</t>
        </is>
      </c>
      <c r="G2370" s="48" t="inlineStr">
        <is>
          <t>Adamant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Modest</t>
        </is>
      </c>
      <c r="F2380" s="48" t="inlineStr">
        <is>
          <t>Tinted Lens</t>
        </is>
      </c>
      <c r="G2380" s="48" t="inlineStr">
        <is>
          <t>Adamant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Modest</t>
        </is>
      </c>
      <c r="F2390" s="48" t="inlineStr">
        <is>
          <t>Tinted Lens</t>
        </is>
      </c>
      <c r="G2390" s="48" t="inlineStr">
        <is>
          <t>Adamant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Modest</t>
        </is>
      </c>
      <c r="F2400" s="48" t="inlineStr">
        <is>
          <t>Tinted Lens</t>
        </is>
      </c>
      <c r="G2400" s="48" t="inlineStr">
        <is>
          <t>Adamant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Adamant</t>
        </is>
      </c>
      <c r="F2410" s="48" t="inlineStr">
        <is>
          <t>Huge Power</t>
        </is>
      </c>
      <c r="G2410" s="48" t="inlineStr">
        <is>
          <t>Adamant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Adamant</t>
        </is>
      </c>
      <c r="F2420" s="48" t="inlineStr">
        <is>
          <t>Guts</t>
        </is>
      </c>
      <c r="G2420" s="48" t="inlineStr">
        <is>
          <t>Adamant</t>
        </is>
      </c>
      <c r="H2420" s="48" t="inlineStr">
        <is>
          <t>Huge Power</t>
        </is>
      </c>
      <c r="I2420" s="48" t="inlineStr">
        <is>
          <t>Adamant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Adamant</t>
        </is>
      </c>
      <c r="F2430" s="48" t="inlineStr">
        <is>
          <t>Guts</t>
        </is>
      </c>
      <c r="G2430" s="48" t="inlineStr">
        <is>
          <t>Adamant</t>
        </is>
      </c>
      <c r="H2430" s="48" t="inlineStr">
        <is>
          <t>Huge Power</t>
        </is>
      </c>
      <c r="I2430" s="48" t="inlineStr">
        <is>
          <t>Adamant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Adamant</t>
        </is>
      </c>
      <c r="F2440" s="48" t="inlineStr">
        <is>
          <t>Guts</t>
        </is>
      </c>
      <c r="G2440" s="48" t="inlineStr">
        <is>
          <t>Adamant</t>
        </is>
      </c>
      <c r="H2440" s="48" t="inlineStr">
        <is>
          <t>No Guard</t>
        </is>
      </c>
      <c r="I2440" s="48" t="inlineStr">
        <is>
          <t>Adamant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Naughty</t>
        </is>
      </c>
      <c r="F2450" s="48" t="inlineStr">
        <is>
          <t>Levitate</t>
        </is>
      </c>
      <c r="G2450" s="48" t="inlineStr">
        <is>
          <t>Naughty</t>
        </is>
      </c>
      <c r="H2450" s="48" t="inlineStr">
        <is>
          <t>Levitate</t>
        </is>
      </c>
      <c r="I2450" s="48" t="inlineStr">
        <is>
          <t>Naughty</t>
        </is>
      </c>
      <c r="J2450" s="48" t="inlineStr">
        <is>
          <t>Levitate</t>
        </is>
      </c>
      <c r="K2450" s="48" t="inlineStr">
        <is>
          <t>Naughty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Naughty</t>
        </is>
      </c>
      <c r="F2460" s="48" t="inlineStr">
        <is>
          <t>Levitate</t>
        </is>
      </c>
      <c r="G2460" s="48" t="inlineStr">
        <is>
          <t>Naughty</t>
        </is>
      </c>
      <c r="H2460" s="48" t="inlineStr">
        <is>
          <t>Levitate</t>
        </is>
      </c>
      <c r="I2460" s="48" t="inlineStr">
        <is>
          <t>Naughty</t>
        </is>
      </c>
      <c r="J2460" s="48" t="inlineStr">
        <is>
          <t>Levitate</t>
        </is>
      </c>
      <c r="K2460" s="48" t="inlineStr">
        <is>
          <t>Naughty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Naughty</t>
        </is>
      </c>
      <c r="F2470" s="48" t="inlineStr">
        <is>
          <t>Levitate</t>
        </is>
      </c>
      <c r="G2470" s="48" t="inlineStr">
        <is>
          <t>Naughty</t>
        </is>
      </c>
      <c r="H2470" s="48" t="inlineStr">
        <is>
          <t>Levitate</t>
        </is>
      </c>
      <c r="I2470" s="48" t="inlineStr">
        <is>
          <t>Naughty</t>
        </is>
      </c>
      <c r="J2470" s="48" t="inlineStr">
        <is>
          <t>Levitate</t>
        </is>
      </c>
      <c r="K2470" s="48" t="inlineStr">
        <is>
          <t>Naughty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Naughty</t>
        </is>
      </c>
      <c r="F2480" s="48" t="inlineStr">
        <is>
          <t>Levitate</t>
        </is>
      </c>
      <c r="G2480" s="48" t="inlineStr">
        <is>
          <t>Naughty</t>
        </is>
      </c>
      <c r="H2480" s="48" t="inlineStr">
        <is>
          <t>Levitate</t>
        </is>
      </c>
      <c r="I2480" s="48" t="inlineStr">
        <is>
          <t>Naughty</t>
        </is>
      </c>
      <c r="J2480" s="48" t="inlineStr">
        <is>
          <t>Levitate</t>
        </is>
      </c>
      <c r="K2480" s="48" t="inlineStr">
        <is>
          <t>Naughty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Modest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Modest</t>
        </is>
      </c>
      <c r="F2500" s="48" t="inlineStr">
        <is>
          <t>Volt Absorb</t>
        </is>
      </c>
      <c r="G2500" s="48" t="inlineStr">
        <is>
          <t>Adamant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Modest</t>
        </is>
      </c>
      <c r="F2510" s="48" t="inlineStr">
        <is>
          <t>Volt Absorb</t>
        </is>
      </c>
      <c r="G2510" s="48" t="inlineStr">
        <is>
          <t>Adamant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Modest</t>
        </is>
      </c>
      <c r="F2520" s="48" t="inlineStr">
        <is>
          <t>Volt Absorb</t>
        </is>
      </c>
      <c r="G2520" s="48" t="inlineStr">
        <is>
          <t>Jolly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Modest</t>
        </is>
      </c>
      <c r="F2530" s="48" t="inlineStr">
        <is>
          <t>Volt Absorb</t>
        </is>
      </c>
      <c r="G2530" s="48" t="inlineStr">
        <is>
          <t>Jolly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Adamant</t>
        </is>
      </c>
      <c r="F2540" s="48" t="inlineStr">
        <is>
          <t>Huge Power</t>
        </is>
      </c>
      <c r="G2540" s="48" t="inlineStr">
        <is>
          <t>Adamant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Adamant</t>
        </is>
      </c>
      <c r="F2550" s="48" t="inlineStr">
        <is>
          <t>Huge Power</t>
        </is>
      </c>
      <c r="G2550" s="48" t="inlineStr">
        <is>
          <t>Adamant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Adamant</t>
        </is>
      </c>
      <c r="F2560" s="48" t="inlineStr">
        <is>
          <t>Huge Power</t>
        </is>
      </c>
      <c r="G2560" s="48" t="inlineStr">
        <is>
          <t>Adamant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Adamant</t>
        </is>
      </c>
      <c r="F2570" s="48" t="inlineStr">
        <is>
          <t>Huge Power</t>
        </is>
      </c>
      <c r="G2570" s="48" t="inlineStr">
        <is>
          <t>Adamant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Modest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Adamant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Modest</t>
        </is>
      </c>
      <c r="F2600" s="48" t="inlineStr">
        <is>
          <t>Gluttony</t>
        </is>
      </c>
      <c r="G2600" s="48" t="inlineStr">
        <is>
          <t>Adamant</t>
        </is>
      </c>
      <c r="H2600" s="48" t="inlineStr">
        <is>
          <t>Poison Heal</t>
        </is>
      </c>
      <c r="I2600" s="48" t="inlineStr">
        <is>
          <t>Adamant</t>
        </is>
      </c>
      <c r="J2600" s="48" t="inlineStr">
        <is>
          <t>Huge Power</t>
        </is>
      </c>
      <c r="K2600" s="48" t="inlineStr">
        <is>
          <t>Modest</t>
        </is>
      </c>
      <c r="L2600" s="48" t="inlineStr">
        <is>
          <t>Natural Cure</t>
        </is>
      </c>
      <c r="M2600" s="48" t="inlineStr">
        <is>
          <t>Adamant</t>
        </is>
      </c>
      <c r="N2600" s="48" t="inlineStr">
        <is>
          <t>Cute Charm</t>
        </is>
      </c>
      <c r="O2600" s="48" t="inlineStr">
        <is>
          <t>Adamant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Modest</t>
        </is>
      </c>
      <c r="F2610" s="48" t="inlineStr">
        <is>
          <t>Unburden</t>
        </is>
      </c>
      <c r="G2610" s="48" t="inlineStr">
        <is>
          <t>Adamant</t>
        </is>
      </c>
      <c r="H2610" s="48" t="inlineStr">
        <is>
          <t>Technician</t>
        </is>
      </c>
      <c r="I2610" s="48" t="inlineStr">
        <is>
          <t>Adamant</t>
        </is>
      </c>
      <c r="J2610" s="48" t="inlineStr">
        <is>
          <t>Huge Power</t>
        </is>
      </c>
      <c r="K2610" s="48" t="inlineStr">
        <is>
          <t>Modest</t>
        </is>
      </c>
      <c r="L2610" s="48" t="inlineStr">
        <is>
          <t>Natural Cure</t>
        </is>
      </c>
      <c r="M2610" s="48" t="inlineStr">
        <is>
          <t>Jolly</t>
        </is>
      </c>
      <c r="N2610" s="48" t="inlineStr">
        <is>
          <t>Cute Charm</t>
        </is>
      </c>
      <c r="O2610" s="48" t="inlineStr">
        <is>
          <t>Adamant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Modest</t>
        </is>
      </c>
      <c r="F2620" s="48" t="inlineStr">
        <is>
          <t>Unburden</t>
        </is>
      </c>
      <c r="G2620" s="48" t="inlineStr">
        <is>
          <t>Adamant</t>
        </is>
      </c>
      <c r="H2620" s="48" t="inlineStr">
        <is>
          <t>Technician</t>
        </is>
      </c>
      <c r="I2620" s="48" t="inlineStr">
        <is>
          <t>Adamant</t>
        </is>
      </c>
      <c r="J2620" s="48" t="inlineStr">
        <is>
          <t>Huge Power</t>
        </is>
      </c>
      <c r="K2620" s="48" t="inlineStr">
        <is>
          <t>Modest</t>
        </is>
      </c>
      <c r="L2620" s="48" t="inlineStr">
        <is>
          <t>Natural Cure</t>
        </is>
      </c>
      <c r="M2620" s="48" t="inlineStr">
        <is>
          <t>Jolly</t>
        </is>
      </c>
      <c r="N2620" s="48" t="inlineStr">
        <is>
          <t>Cute Charm</t>
        </is>
      </c>
      <c r="O2620" s="48" t="inlineStr">
        <is>
          <t>Adamant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Modest</t>
        </is>
      </c>
      <c r="F2630" s="48" t="inlineStr">
        <is>
          <t>Unburden</t>
        </is>
      </c>
      <c r="G2630" s="48" t="inlineStr">
        <is>
          <t>Adamant</t>
        </is>
      </c>
      <c r="H2630" s="48" t="inlineStr">
        <is>
          <t>Technician</t>
        </is>
      </c>
      <c r="I2630" s="48" t="inlineStr">
        <is>
          <t>Adamant</t>
        </is>
      </c>
      <c r="J2630" s="48" t="inlineStr">
        <is>
          <t>Huge Power</t>
        </is>
      </c>
      <c r="K2630" s="48" t="inlineStr">
        <is>
          <t>Modest</t>
        </is>
      </c>
      <c r="L2630" s="48" t="inlineStr">
        <is>
          <t>Natural Cure</t>
        </is>
      </c>
      <c r="M2630" s="48" t="inlineStr">
        <is>
          <t>Jolly</t>
        </is>
      </c>
      <c r="N2630" s="48" t="inlineStr">
        <is>
          <t>Cute Charm</t>
        </is>
      </c>
      <c r="O2630" s="48" t="inlineStr">
        <is>
          <t>Adamant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Mild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Mild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Modest</t>
        </is>
      </c>
      <c r="F2660" s="48" t="inlineStr">
        <is>
          <t>Natural Cure</t>
        </is>
      </c>
      <c r="G2660" s="48" t="inlineStr">
        <is>
          <t>Mild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Modest</t>
        </is>
      </c>
      <c r="F2670" s="48" t="inlineStr">
        <is>
          <t>Natural Cure</t>
        </is>
      </c>
      <c r="G2670" s="48" t="inlineStr">
        <is>
          <t>Mild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Adamant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Adamant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Jolly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Jolly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Naive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Modest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Adamant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Adamant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Jolly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Jolly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Modest</t>
        </is>
      </c>
      <c r="F2780" s="48" t="inlineStr">
        <is>
          <t>Unburden</t>
        </is>
      </c>
      <c r="G2780" s="48" t="inlineStr">
        <is>
          <t>Adamant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Adamant</t>
        </is>
      </c>
      <c r="F2790" s="48" t="inlineStr">
        <is>
          <t>Serene Grace</t>
        </is>
      </c>
      <c r="G2790" s="48" t="inlineStr">
        <is>
          <t>Adamant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Adamant</t>
        </is>
      </c>
      <c r="F2800" s="48" t="inlineStr">
        <is>
          <t>Serene Grace</t>
        </is>
      </c>
      <c r="G2800" s="48" t="inlineStr">
        <is>
          <t>Adamant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Adamant</t>
        </is>
      </c>
      <c r="F2810" s="48" t="inlineStr">
        <is>
          <t>Rock Head</t>
        </is>
      </c>
      <c r="G2810" s="48" t="inlineStr">
        <is>
          <t>Adamant</t>
        </is>
      </c>
      <c r="H2810" s="48" t="inlineStr">
        <is>
          <t>Serene Grace</t>
        </is>
      </c>
      <c r="I2810" s="48" t="inlineStr">
        <is>
          <t>Adamant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Adamant</t>
        </is>
      </c>
      <c r="F2820" s="48" t="inlineStr">
        <is>
          <t>Serene Grace</t>
        </is>
      </c>
      <c r="G2820" s="48" t="inlineStr">
        <is>
          <t>Adamant</t>
        </is>
      </c>
      <c r="H2820" s="48" t="inlineStr">
        <is>
          <t>Serene Grace</t>
        </is>
      </c>
      <c r="I2820" s="48" t="inlineStr">
        <is>
          <t>Adamant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Adamant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Adamant</t>
        </is>
      </c>
      <c r="F2840" s="48" t="inlineStr">
        <is>
          <t>No Guard</t>
        </is>
      </c>
      <c r="G2840" s="48" t="inlineStr">
        <is>
          <t>Adamant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Adamant</t>
        </is>
      </c>
      <c r="F2850" s="48" t="inlineStr">
        <is>
          <t>No Guard</t>
        </is>
      </c>
      <c r="G2850" s="48" t="inlineStr">
        <is>
          <t>Adamant</t>
        </is>
      </c>
      <c r="H2850" s="48" t="inlineStr">
        <is>
          <t>Huge Power</t>
        </is>
      </c>
      <c r="I2850" s="48" t="inlineStr">
        <is>
          <t>Adamant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Adamant</t>
        </is>
      </c>
      <c r="F2860" s="48" t="inlineStr">
        <is>
          <t>No Guard</t>
        </is>
      </c>
      <c r="G2860" s="48" t="inlineStr">
        <is>
          <t>Adamant</t>
        </is>
      </c>
      <c r="H2860" s="48" t="inlineStr">
        <is>
          <t>Huge Power</t>
        </is>
      </c>
      <c r="I2860" s="48" t="inlineStr">
        <is>
          <t>Adamant</t>
        </is>
      </c>
      <c r="J2860" s="48" t="inlineStr">
        <is>
          <t>Huge Power</t>
        </is>
      </c>
      <c r="K2860" s="48" t="inlineStr">
        <is>
          <t>Adamant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Adamant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Modest</t>
        </is>
      </c>
      <c r="F2880" s="48" t="inlineStr">
        <is>
          <t>Magic Guard</t>
        </is>
      </c>
      <c r="G2880" s="48" t="inlineStr">
        <is>
          <t>Modest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Modest</t>
        </is>
      </c>
      <c r="F2890" s="48" t="inlineStr">
        <is>
          <t>Gluttony</t>
        </is>
      </c>
      <c r="G2890" s="48" t="inlineStr">
        <is>
          <t>Modest</t>
        </is>
      </c>
      <c r="H2890" s="48" t="inlineStr">
        <is>
          <t>Magic Guard</t>
        </is>
      </c>
      <c r="I2890" s="48" t="inlineStr">
        <is>
          <t>Modest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Modest</t>
        </is>
      </c>
      <c r="F2900" s="48" t="inlineStr">
        <is>
          <t>Unburden</t>
        </is>
      </c>
      <c r="G2900" s="48" t="inlineStr">
        <is>
          <t>Modest</t>
        </is>
      </c>
      <c r="H2900" s="48" t="inlineStr">
        <is>
          <t>Magic Guard</t>
        </is>
      </c>
      <c r="I2900" s="48" t="inlineStr">
        <is>
          <t>Modest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Modest</t>
        </is>
      </c>
      <c r="F2910" s="48" t="inlineStr">
        <is>
          <t>Unburden</t>
        </is>
      </c>
      <c r="G2910" s="48" t="inlineStr">
        <is>
          <t>Timid</t>
        </is>
      </c>
      <c r="H2910" s="48" t="inlineStr">
        <is>
          <t>Magic Guard</t>
        </is>
      </c>
      <c r="I2910" s="48" t="inlineStr">
        <is>
          <t>Timid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Adamant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Modest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Naive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Naive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Naive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Naive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Modest</t>
        </is>
      </c>
      <c r="F2980" s="48" t="inlineStr">
        <is>
          <t>Magic Guard</t>
        </is>
      </c>
      <c r="G2980" s="48" t="inlineStr">
        <is>
          <t>Adamant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Modest</t>
        </is>
      </c>
      <c r="F2990" s="48" t="inlineStr">
        <is>
          <t>Magic Guard</t>
        </is>
      </c>
      <c r="G2990" s="48" t="inlineStr">
        <is>
          <t>Adamant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Modest</t>
        </is>
      </c>
      <c r="F3000" s="48" t="inlineStr">
        <is>
          <t>Magic Guard</t>
        </is>
      </c>
      <c r="G3000" s="48" t="inlineStr">
        <is>
          <t>Adamant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Adamant</t>
        </is>
      </c>
      <c r="F3010" s="48" t="inlineStr">
        <is>
          <t>Serene Grace</t>
        </is>
      </c>
      <c r="G3010" s="48" t="inlineStr">
        <is>
          <t>Jolly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Adamant</t>
        </is>
      </c>
      <c r="F3020" s="48" t="inlineStr">
        <is>
          <t>Poison Heal</t>
        </is>
      </c>
      <c r="G3020" s="48" t="inlineStr">
        <is>
          <t>Modest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Adamant</t>
        </is>
      </c>
      <c r="F3030" s="48" t="inlineStr">
        <is>
          <t>Poison Heal</t>
        </is>
      </c>
      <c r="G3030" s="48" t="inlineStr">
        <is>
          <t>Modest</t>
        </is>
      </c>
      <c r="H3030" s="48" t="inlineStr">
        <is>
          <t>Chlorophyll</t>
        </is>
      </c>
      <c r="I3030" s="48" t="inlineStr">
        <is>
          <t>Modest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Adamant</t>
        </is>
      </c>
      <c r="F3040" s="48" t="inlineStr">
        <is>
          <t>Poison Heal</t>
        </is>
      </c>
      <c r="G3040" s="48" t="inlineStr">
        <is>
          <t>Modest</t>
        </is>
      </c>
      <c r="H3040" s="48" t="inlineStr">
        <is>
          <t>Chlorophyll</t>
        </is>
      </c>
      <c r="I3040" s="48" t="inlineStr">
        <is>
          <t>Modest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Adamant</t>
        </is>
      </c>
      <c r="F3050" s="48" t="inlineStr">
        <is>
          <t>Technician</t>
        </is>
      </c>
      <c r="G3050" s="48" t="inlineStr">
        <is>
          <t>Modest</t>
        </is>
      </c>
      <c r="H3050" s="48" t="inlineStr">
        <is>
          <t>Chlorophyll</t>
        </is>
      </c>
      <c r="I3050" s="48" t="inlineStr">
        <is>
          <t>Modest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Adamant</t>
        </is>
      </c>
      <c r="F3060" s="48" t="inlineStr">
        <is>
          <t>Rock Head</t>
        </is>
      </c>
      <c r="G3060" s="48" t="inlineStr">
        <is>
          <t>Modest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Adamant</t>
        </is>
      </c>
      <c r="F3070" s="48" t="inlineStr">
        <is>
          <t>No Guard</t>
        </is>
      </c>
      <c r="G3070" s="48" t="inlineStr">
        <is>
          <t>Modest</t>
        </is>
      </c>
      <c r="H3070" s="48" t="inlineStr">
        <is>
          <t>Oblivious</t>
        </is>
      </c>
      <c r="I3070" s="48" t="inlineStr">
        <is>
          <t>Adamant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Adamant</t>
        </is>
      </c>
      <c r="F3080" s="48" t="inlineStr">
        <is>
          <t>No Guard</t>
        </is>
      </c>
      <c r="G3080" s="48" t="inlineStr">
        <is>
          <t>Modest</t>
        </is>
      </c>
      <c r="H3080" s="48" t="inlineStr">
        <is>
          <t>Oblivious</t>
        </is>
      </c>
      <c r="I3080" s="48" t="inlineStr">
        <is>
          <t>Adamant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Adamant</t>
        </is>
      </c>
      <c r="F3090" s="48" t="inlineStr">
        <is>
          <t>Huge Power</t>
        </is>
      </c>
      <c r="G3090" s="48" t="inlineStr">
        <is>
          <t>Modest</t>
        </is>
      </c>
      <c r="H3090" s="48" t="inlineStr">
        <is>
          <t>Magma Armor</t>
        </is>
      </c>
      <c r="I3090" s="48" t="inlineStr">
        <is>
          <t>Adamant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Adamant</t>
        </is>
      </c>
      <c r="F3100" s="48" t="inlineStr">
        <is>
          <t>Pure Power</t>
        </is>
      </c>
      <c r="G3100" s="48" t="inlineStr">
        <is>
          <t>Adamant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Adamant</t>
        </is>
      </c>
      <c r="F3110" s="48" t="inlineStr">
        <is>
          <t>Pure Power</t>
        </is>
      </c>
      <c r="G3110" s="48" t="inlineStr">
        <is>
          <t>Adamant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Adamant</t>
        </is>
      </c>
      <c r="F3120" s="48" t="inlineStr">
        <is>
          <t>Pure Power</t>
        </is>
      </c>
      <c r="G3120" s="48" t="inlineStr">
        <is>
          <t>Adamant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Adamant</t>
        </is>
      </c>
      <c r="F3130" s="48" t="inlineStr">
        <is>
          <t>Pure Power</t>
        </is>
      </c>
      <c r="G3130" s="48" t="inlineStr">
        <is>
          <t>Adamant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Adamant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Adamant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Adamant</t>
        </is>
      </c>
      <c r="F3160" s="48" t="inlineStr">
        <is>
          <t>Rock Head</t>
        </is>
      </c>
      <c r="G3160" s="48" t="inlineStr">
        <is>
          <t>Adamant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Adamant</t>
        </is>
      </c>
      <c r="F3170" s="48" t="inlineStr">
        <is>
          <t>Rock Head</t>
        </is>
      </c>
      <c r="G3170" s="48" t="inlineStr">
        <is>
          <t>Adamant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Adamant</t>
        </is>
      </c>
      <c r="F3180" s="48" t="inlineStr">
        <is>
          <t>Rock Head</t>
        </is>
      </c>
      <c r="G3180" s="48" t="inlineStr">
        <is>
          <t>Adamant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Modest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Adamant</t>
        </is>
      </c>
      <c r="F3200" s="48" t="inlineStr">
        <is>
          <t>Pressure</t>
        </is>
      </c>
      <c r="G3200" s="48" t="inlineStr">
        <is>
          <t>Modest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Timid</t>
        </is>
      </c>
      <c r="F3210" s="48" t="inlineStr">
        <is>
          <t>Swift Swim</t>
        </is>
      </c>
      <c r="G3210" s="48" t="inlineStr">
        <is>
          <t>Adamant</t>
        </is>
      </c>
      <c r="H3210" s="48" t="inlineStr">
        <is>
          <t>Pressure</t>
        </is>
      </c>
      <c r="I3210" s="48" t="inlineStr">
        <is>
          <t>Modest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Timid</t>
        </is>
      </c>
      <c r="F3220" s="48" t="inlineStr">
        <is>
          <t>Swift Swim</t>
        </is>
      </c>
      <c r="G3220" s="48" t="inlineStr">
        <is>
          <t>Adamant</t>
        </is>
      </c>
      <c r="H3220" s="48" t="inlineStr">
        <is>
          <t>Pressure</t>
        </is>
      </c>
      <c r="I3220" s="48" t="inlineStr">
        <is>
          <t>Modest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Timid</t>
        </is>
      </c>
      <c r="F3230" s="48" t="inlineStr">
        <is>
          <t>Swift Swim</t>
        </is>
      </c>
      <c r="G3230" s="48" t="inlineStr">
        <is>
          <t>Adamant</t>
        </is>
      </c>
      <c r="H3230" s="48" t="inlineStr">
        <is>
          <t>Pressure</t>
        </is>
      </c>
      <c r="I3230" s="48" t="inlineStr">
        <is>
          <t>Adamant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Adamant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Adamant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Adamant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Adamant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Jolly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Jolly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Modest</t>
        </is>
      </c>
      <c r="F3300" s="48" t="inlineStr">
        <is>
          <t>Magic Guard</t>
        </is>
      </c>
      <c r="G3300" s="48" t="inlineStr">
        <is>
          <t>Jolly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Timid</t>
        </is>
      </c>
      <c r="F3310" s="48" t="inlineStr">
        <is>
          <t>Magic Guard</t>
        </is>
      </c>
      <c r="G3310" s="48" t="inlineStr">
        <is>
          <t>Jolly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Adamant</t>
        </is>
      </c>
      <c r="F3320" s="48" t="inlineStr">
        <is>
          <t>Rock Head</t>
        </is>
      </c>
      <c r="G3320" s="48" t="inlineStr">
        <is>
          <t>Adamant</t>
        </is>
      </c>
      <c r="H3320" s="48" t="inlineStr">
        <is>
          <t>Rock Head</t>
        </is>
      </c>
      <c r="I3320" s="48" t="inlineStr">
        <is>
          <t>Adamant</t>
        </is>
      </c>
      <c r="J3320" s="48" t="inlineStr">
        <is>
          <t>Rock Head</t>
        </is>
      </c>
      <c r="K3320" s="48" t="inlineStr">
        <is>
          <t>Adamant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Adamant</t>
        </is>
      </c>
      <c r="F3330" s="48" t="inlineStr">
        <is>
          <t>Rock Head</t>
        </is>
      </c>
      <c r="G3330" s="48" t="inlineStr">
        <is>
          <t>Adamant</t>
        </is>
      </c>
      <c r="H3330" s="48" t="inlineStr">
        <is>
          <t>Rock Head</t>
        </is>
      </c>
      <c r="I3330" s="48" t="inlineStr">
        <is>
          <t>Adamant</t>
        </is>
      </c>
      <c r="J3330" s="48" t="inlineStr">
        <is>
          <t>Rock Head</t>
        </is>
      </c>
      <c r="K3330" s="48" t="inlineStr">
        <is>
          <t>Adamant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Adamant</t>
        </is>
      </c>
      <c r="F3340" s="48" t="inlineStr">
        <is>
          <t>Rock Head</t>
        </is>
      </c>
      <c r="G3340" s="48" t="inlineStr">
        <is>
          <t>Adamant</t>
        </is>
      </c>
      <c r="H3340" s="48" t="inlineStr">
        <is>
          <t>Rock Head</t>
        </is>
      </c>
      <c r="I3340" s="48" t="inlineStr">
        <is>
          <t>Adamant</t>
        </is>
      </c>
      <c r="J3340" s="48" t="inlineStr">
        <is>
          <t>Rock Head</t>
        </is>
      </c>
      <c r="K3340" s="48" t="inlineStr">
        <is>
          <t>Adamant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Adamant</t>
        </is>
      </c>
      <c r="F3350" s="48" t="inlineStr">
        <is>
          <t>Rock Head</t>
        </is>
      </c>
      <c r="G3350" s="48" t="inlineStr">
        <is>
          <t>Adamant</t>
        </is>
      </c>
      <c r="H3350" s="48" t="inlineStr">
        <is>
          <t>Rock Head</t>
        </is>
      </c>
      <c r="I3350" s="48" t="inlineStr">
        <is>
          <t>Adamant</t>
        </is>
      </c>
      <c r="J3350" s="48" t="inlineStr">
        <is>
          <t>Rock Head</t>
        </is>
      </c>
      <c r="K3350" s="48" t="inlineStr">
        <is>
          <t>Adamant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Adamant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Adamant</t>
        </is>
      </c>
      <c r="F3370" s="48" t="inlineStr">
        <is>
          <t>Clear Body</t>
        </is>
      </c>
      <c r="G3370" s="48" t="inlineStr">
        <is>
          <t>Modest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Modest</t>
        </is>
      </c>
      <c r="F3380" s="48" t="inlineStr">
        <is>
          <t>Thick Fat</t>
        </is>
      </c>
      <c r="G3380" s="48" t="inlineStr">
        <is>
          <t>Adamant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Modest</t>
        </is>
      </c>
      <c r="F3390" s="48" t="inlineStr">
        <is>
          <t>Thick Fat</t>
        </is>
      </c>
      <c r="G3390" s="48" t="inlineStr">
        <is>
          <t>Adamant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Adamant</t>
        </is>
      </c>
      <c r="F3400" s="48" t="inlineStr">
        <is>
          <t>Levitate</t>
        </is>
      </c>
      <c r="G3400" s="48" t="inlineStr">
        <is>
          <t>Adamant</t>
        </is>
      </c>
      <c r="H3400" s="48" t="inlineStr">
        <is>
          <t>Clear Body</t>
        </is>
      </c>
      <c r="I3400" s="48" t="inlineStr">
        <is>
          <t>Modest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Hasty</t>
        </is>
      </c>
      <c r="F3410" s="48" t="inlineStr">
        <is>
          <t>Serene Grace</t>
        </is>
      </c>
      <c r="G3410" s="48" t="inlineStr">
        <is>
          <t>Jolly</t>
        </is>
      </c>
      <c r="H3410" s="48" t="inlineStr">
        <is>
          <t>Cute Charm</t>
        </is>
      </c>
      <c r="I3410" s="48" t="inlineStr">
        <is>
          <t>Modest</t>
        </is>
      </c>
      <c r="J3410" s="48" t="inlineStr">
        <is>
          <t>Natural Cure</t>
        </is>
      </c>
      <c r="K3410" s="48" t="inlineStr">
        <is>
          <t>Modest</t>
        </is>
      </c>
      <c r="L3410" s="48" t="inlineStr">
        <is>
          <t>Magnet Pull</t>
        </is>
      </c>
      <c r="M3410" s="48" t="inlineStr">
        <is>
          <t>Timid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Hasty</t>
        </is>
      </c>
      <c r="F3420" s="48" t="inlineStr">
        <is>
          <t>Serene Grace</t>
        </is>
      </c>
      <c r="G3420" s="48" t="inlineStr">
        <is>
          <t>Jolly</t>
        </is>
      </c>
      <c r="H3420" s="48" t="inlineStr">
        <is>
          <t>Cute Charm</t>
        </is>
      </c>
      <c r="I3420" s="48" t="inlineStr">
        <is>
          <t>Modest</t>
        </is>
      </c>
      <c r="J3420" s="48" t="inlineStr">
        <is>
          <t>Natural Cure</t>
        </is>
      </c>
      <c r="K3420" s="48" t="inlineStr">
        <is>
          <t>Modest</t>
        </is>
      </c>
      <c r="L3420" s="48" t="inlineStr">
        <is>
          <t>Magnet Pull</t>
        </is>
      </c>
      <c r="M3420" s="48" t="inlineStr">
        <is>
          <t>Timid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Hasty</t>
        </is>
      </c>
      <c r="F3430" s="48" t="inlineStr">
        <is>
          <t>Serene Grace</t>
        </is>
      </c>
      <c r="G3430" s="48" t="inlineStr">
        <is>
          <t>Jolly</t>
        </is>
      </c>
      <c r="H3430" s="48" t="inlineStr">
        <is>
          <t>Cute Charm</t>
        </is>
      </c>
      <c r="I3430" s="48" t="inlineStr">
        <is>
          <t>Modest</t>
        </is>
      </c>
      <c r="J3430" s="48" t="inlineStr">
        <is>
          <t>Natural Cure</t>
        </is>
      </c>
      <c r="K3430" s="48" t="inlineStr">
        <is>
          <t>Modest</t>
        </is>
      </c>
      <c r="L3430" s="48" t="inlineStr">
        <is>
          <t>Magnet Pull</t>
        </is>
      </c>
      <c r="M3430" s="48" t="inlineStr">
        <is>
          <t>Timid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Timid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Jolly</t>
        </is>
      </c>
      <c r="F3450" s="48" t="inlineStr">
        <is>
          <t>Gluttony</t>
        </is>
      </c>
      <c r="G3450" s="48" t="inlineStr">
        <is>
          <t>Jolly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Jolly</t>
        </is>
      </c>
      <c r="F3460" s="48" t="inlineStr">
        <is>
          <t>Gluttony</t>
        </is>
      </c>
      <c r="G3460" s="48" t="inlineStr">
        <is>
          <t>Jolly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Jolly</t>
        </is>
      </c>
      <c r="F3470" s="48" t="inlineStr">
        <is>
          <t>Gluttony</t>
        </is>
      </c>
      <c r="G3470" s="48" t="inlineStr">
        <is>
          <t>Mild</t>
        </is>
      </c>
      <c r="H3470" s="48" t="inlineStr">
        <is>
          <t>Swift Swim</t>
        </is>
      </c>
      <c r="I3470" s="48" t="inlineStr">
        <is>
          <t>Jolly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Modest</t>
        </is>
      </c>
      <c r="F3480" s="48" t="inlineStr">
        <is>
          <t>Lightning Rod</t>
        </is>
      </c>
      <c r="G3480" s="48" t="inlineStr">
        <is>
          <t>Adamant</t>
        </is>
      </c>
      <c r="H3480" s="48" t="inlineStr">
        <is>
          <t>Pressure</t>
        </is>
      </c>
      <c r="I3480" s="48" t="inlineStr">
        <is>
          <t>Adamant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Timid</t>
        </is>
      </c>
      <c r="F3490" s="48" t="inlineStr">
        <is>
          <t>Lightning Rod</t>
        </is>
      </c>
      <c r="G3490" s="48" t="inlineStr">
        <is>
          <t>Adamant</t>
        </is>
      </c>
      <c r="H3490" s="48" t="inlineStr">
        <is>
          <t>Pressure</t>
        </is>
      </c>
      <c r="I3490" s="48" t="inlineStr">
        <is>
          <t>Adamant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Timid</t>
        </is>
      </c>
      <c r="F3500" s="48" t="inlineStr">
        <is>
          <t>Lightning Rod</t>
        </is>
      </c>
      <c r="G3500" s="48" t="inlineStr">
        <is>
          <t>Adamant</t>
        </is>
      </c>
      <c r="H3500" s="48" t="inlineStr">
        <is>
          <t>Pressure</t>
        </is>
      </c>
      <c r="I3500" s="48" t="inlineStr">
        <is>
          <t>Adamant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Timid</t>
        </is>
      </c>
      <c r="F3510" s="48" t="inlineStr">
        <is>
          <t>Lightning Rod</t>
        </is>
      </c>
      <c r="G3510" s="48" t="inlineStr">
        <is>
          <t>Adamant</t>
        </is>
      </c>
      <c r="H3510" s="48" t="inlineStr">
        <is>
          <t>Pressure</t>
        </is>
      </c>
      <c r="I3510" s="48" t="inlineStr">
        <is>
          <t>Adamant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Jolly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Jolly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Jolly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Jolly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Adamant</t>
        </is>
      </c>
      <c r="F3560" s="48" t="inlineStr">
        <is>
          <t>No Guard</t>
        </is>
      </c>
      <c r="G3560" s="48" t="inlineStr">
        <is>
          <t>Impish</t>
        </is>
      </c>
      <c r="H3560" s="48" t="inlineStr">
        <is>
          <t>Pure Power</t>
        </is>
      </c>
      <c r="I3560" s="48" t="inlineStr">
        <is>
          <t>Adamant</t>
        </is>
      </c>
      <c r="J3560" s="48" t="inlineStr">
        <is>
          <t>Technician</t>
        </is>
      </c>
      <c r="K3560" s="48" t="inlineStr">
        <is>
          <t>Adamant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Adamant</t>
        </is>
      </c>
      <c r="F3570" s="48" t="inlineStr">
        <is>
          <t>No Guard</t>
        </is>
      </c>
      <c r="G3570" s="48" t="inlineStr">
        <is>
          <t>Impish</t>
        </is>
      </c>
      <c r="H3570" s="48" t="inlineStr">
        <is>
          <t>Pure Power</t>
        </is>
      </c>
      <c r="I3570" s="48" t="inlineStr">
        <is>
          <t>Adamant</t>
        </is>
      </c>
      <c r="J3570" s="48" t="inlineStr">
        <is>
          <t>Technician</t>
        </is>
      </c>
      <c r="K3570" s="48" t="inlineStr">
        <is>
          <t>Adamant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Adamant</t>
        </is>
      </c>
      <c r="F3580" s="48" t="inlineStr">
        <is>
          <t>Scrappy</t>
        </is>
      </c>
      <c r="G3580" s="48" t="inlineStr">
        <is>
          <t>Adamant</t>
        </is>
      </c>
      <c r="H3580" s="48" t="inlineStr">
        <is>
          <t>No Guard</t>
        </is>
      </c>
      <c r="I3580" s="48" t="inlineStr">
        <is>
          <t>Impish</t>
        </is>
      </c>
      <c r="J3580" s="48" t="inlineStr">
        <is>
          <t>Pure Power</t>
        </is>
      </c>
      <c r="K3580" s="48" t="inlineStr">
        <is>
          <t>Adamant</t>
        </is>
      </c>
      <c r="L3580" s="48" t="inlineStr">
        <is>
          <t>Technician</t>
        </is>
      </c>
      <c r="M3580" s="48" t="inlineStr">
        <is>
          <t>Adamant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Jolly</t>
        </is>
      </c>
      <c r="F3590" s="48" t="inlineStr">
        <is>
          <t>Quick Feet</t>
        </is>
      </c>
      <c r="G3590" s="48" t="inlineStr">
        <is>
          <t>Adamant</t>
        </is>
      </c>
      <c r="H3590" s="48" t="inlineStr">
        <is>
          <t>Scrappy</t>
        </is>
      </c>
      <c r="I3590" s="48" t="inlineStr">
        <is>
          <t>Adamant</t>
        </is>
      </c>
      <c r="J3590" s="48" t="inlineStr">
        <is>
          <t>No Guard</t>
        </is>
      </c>
      <c r="K3590" s="48" t="inlineStr">
        <is>
          <t>Impish</t>
        </is>
      </c>
      <c r="L3590" s="48" t="inlineStr">
        <is>
          <t>Pure Power</t>
        </is>
      </c>
      <c r="M3590" s="48" t="inlineStr">
        <is>
          <t>Adamant</t>
        </is>
      </c>
      <c r="N3590" s="48" t="inlineStr">
        <is>
          <t>Technician</t>
        </is>
      </c>
      <c r="O3590" s="48" t="inlineStr">
        <is>
          <t>Adamant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Rash</t>
        </is>
      </c>
      <c r="F3600" s="48" t="inlineStr">
        <is>
          <t>Magma Armor</t>
        </is>
      </c>
      <c r="G3600" s="48" t="inlineStr">
        <is>
          <t>Lonely</t>
        </is>
      </c>
      <c r="H3600" s="48" t="inlineStr">
        <is>
          <t>Reckless</t>
        </is>
      </c>
      <c r="I3600" s="48" t="inlineStr">
        <is>
          <t>Mild</t>
        </is>
      </c>
      <c r="J3600" s="48" t="inlineStr">
        <is>
          <t>Magma Armor</t>
        </is>
      </c>
      <c r="K3600" s="48" t="inlineStr">
        <is>
          <t>Naughty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Modest</t>
        </is>
      </c>
      <c r="F3610" s="48" t="inlineStr">
        <is>
          <t>Intimidate</t>
        </is>
      </c>
      <c r="G3610" s="48" t="inlineStr">
        <is>
          <t>Rash</t>
        </is>
      </c>
      <c r="H3610" s="48" t="inlineStr">
        <is>
          <t>Magma Armor</t>
        </is>
      </c>
      <c r="I3610" s="48" t="inlineStr">
        <is>
          <t>Lonely</t>
        </is>
      </c>
      <c r="J3610" s="48" t="inlineStr">
        <is>
          <t>Reckless</t>
        </is>
      </c>
      <c r="K3610" s="48" t="inlineStr">
        <is>
          <t>Mild</t>
        </is>
      </c>
      <c r="L3610" s="48" t="inlineStr">
        <is>
          <t>Magma Armor</t>
        </is>
      </c>
      <c r="M3610" s="48" t="inlineStr">
        <is>
          <t>Naughty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Modest</t>
        </is>
      </c>
      <c r="F3620" s="48" t="inlineStr">
        <is>
          <t>Solar Power</t>
        </is>
      </c>
      <c r="G3620" s="48" t="inlineStr">
        <is>
          <t>Modest</t>
        </is>
      </c>
      <c r="H3620" s="48" t="inlineStr">
        <is>
          <t>Intimidate</t>
        </is>
      </c>
      <c r="I3620" s="48" t="inlineStr">
        <is>
          <t>Rash</t>
        </is>
      </c>
      <c r="J3620" s="48" t="inlineStr">
        <is>
          <t>Magma Armor</t>
        </is>
      </c>
      <c r="K3620" s="48" t="inlineStr">
        <is>
          <t>Hasty</t>
        </is>
      </c>
      <c r="L3620" s="48" t="inlineStr">
        <is>
          <t>Reckless</t>
        </is>
      </c>
      <c r="M3620" s="48" t="inlineStr">
        <is>
          <t>Mild</t>
        </is>
      </c>
      <c r="N3620" s="48" t="inlineStr">
        <is>
          <t>Magma Armor</t>
        </is>
      </c>
      <c r="O3620" s="48" t="inlineStr">
        <is>
          <t>Naughty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Timid</t>
        </is>
      </c>
      <c r="F3630" s="48" t="inlineStr">
        <is>
          <t>Intimidate</t>
        </is>
      </c>
      <c r="G3630" s="48" t="inlineStr">
        <is>
          <t>Rash</t>
        </is>
      </c>
      <c r="H3630" s="48" t="inlineStr">
        <is>
          <t>Magma Armor</t>
        </is>
      </c>
      <c r="I3630" s="48" t="inlineStr">
        <is>
          <t>Timid</t>
        </is>
      </c>
      <c r="J3630" s="48" t="inlineStr">
        <is>
          <t>Solar Power</t>
        </is>
      </c>
      <c r="K3630" s="48" t="inlineStr">
        <is>
          <t>Hasty</t>
        </is>
      </c>
      <c r="L3630" s="48" t="inlineStr">
        <is>
          <t>Reckless</t>
        </is>
      </c>
      <c r="M3630" s="48" t="inlineStr">
        <is>
          <t>Mild</t>
        </is>
      </c>
      <c r="N3630" s="48" t="inlineStr">
        <is>
          <t>Magma Armor</t>
        </is>
      </c>
      <c r="O3630" s="48" t="inlineStr">
        <is>
          <t>Naughty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Bold</t>
        </is>
      </c>
      <c r="F3640" s="48" t="inlineStr">
        <is>
          <t>Swift Swim</t>
        </is>
      </c>
      <c r="G3640" s="48" t="inlineStr">
        <is>
          <t>Modest</t>
        </is>
      </c>
      <c r="H3640" s="48" t="inlineStr">
        <is>
          <t>Hydration</t>
        </is>
      </c>
      <c r="I3640" s="48" t="inlineStr">
        <is>
          <t>Naughty</t>
        </is>
      </c>
      <c r="J3640" s="48" t="inlineStr">
        <is>
          <t>Filter</t>
        </is>
      </c>
      <c r="K3640" s="48" t="inlineStr">
        <is>
          <t>Adamant</t>
        </is>
      </c>
      <c r="L3640" s="48" t="inlineStr">
        <is>
          <t>Adaptability</t>
        </is>
      </c>
      <c r="M3640" s="48" t="inlineStr">
        <is>
          <t>Modest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Bold</t>
        </is>
      </c>
      <c r="F3650" s="48" t="inlineStr">
        <is>
          <t>Swift Swim</t>
        </is>
      </c>
      <c r="G3650" s="48" t="inlineStr">
        <is>
          <t>Modest</t>
        </is>
      </c>
      <c r="H3650" s="48" t="inlineStr">
        <is>
          <t>Hydration</t>
        </is>
      </c>
      <c r="I3650" s="48" t="inlineStr">
        <is>
          <t>Naughty</t>
        </is>
      </c>
      <c r="J3650" s="48" t="inlineStr">
        <is>
          <t>Filter</t>
        </is>
      </c>
      <c r="K3650" s="48" t="inlineStr">
        <is>
          <t>Impish</t>
        </is>
      </c>
      <c r="L3650" s="48" t="inlineStr">
        <is>
          <t>Adaptability</t>
        </is>
      </c>
      <c r="M3650" s="48" t="inlineStr">
        <is>
          <t>Modest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Modest</t>
        </is>
      </c>
      <c r="F3660" s="48" t="inlineStr">
        <is>
          <t>Serene Grace</t>
        </is>
      </c>
      <c r="G3660" s="48" t="inlineStr">
        <is>
          <t>Modest</t>
        </is>
      </c>
      <c r="H3660" s="48" t="inlineStr">
        <is>
          <t>Hydration</t>
        </is>
      </c>
      <c r="I3660" s="48" t="inlineStr">
        <is>
          <t>Bold</t>
        </is>
      </c>
      <c r="J3660" s="48" t="inlineStr">
        <is>
          <t>Swift Swim</t>
        </is>
      </c>
      <c r="K3660" s="48" t="inlineStr">
        <is>
          <t>Naughty</t>
        </is>
      </c>
      <c r="L3660" s="48" t="inlineStr">
        <is>
          <t>Filter</t>
        </is>
      </c>
      <c r="M3660" s="48" t="inlineStr">
        <is>
          <t>Impish</t>
        </is>
      </c>
      <c r="N3660" s="48" t="inlineStr">
        <is>
          <t>Adaptability</t>
        </is>
      </c>
      <c r="O3660" s="48" t="inlineStr">
        <is>
          <t>Modest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Modest</t>
        </is>
      </c>
      <c r="F3670" s="48" t="inlineStr">
        <is>
          <t>Serene Grace</t>
        </is>
      </c>
      <c r="G3670" s="48" t="inlineStr">
        <is>
          <t>Modest</t>
        </is>
      </c>
      <c r="H3670" s="48" t="inlineStr">
        <is>
          <t>Hydration</t>
        </is>
      </c>
      <c r="I3670" s="48" t="inlineStr">
        <is>
          <t>Modest</t>
        </is>
      </c>
      <c r="J3670" s="48" t="inlineStr">
        <is>
          <t>Swift Swim</t>
        </is>
      </c>
      <c r="K3670" s="48" t="inlineStr">
        <is>
          <t>Naughty</t>
        </is>
      </c>
      <c r="L3670" s="48" t="inlineStr">
        <is>
          <t>Filter</t>
        </is>
      </c>
      <c r="M3670" s="48" t="inlineStr">
        <is>
          <t>Impish</t>
        </is>
      </c>
      <c r="N3670" s="48" t="inlineStr">
        <is>
          <t>Adaptability</t>
        </is>
      </c>
      <c r="O3670" s="48" t="inlineStr">
        <is>
          <t>Modest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Adamant</t>
        </is>
      </c>
      <c r="F3680" s="48" t="inlineStr">
        <is>
          <t>Natural Cure</t>
        </is>
      </c>
      <c r="G3680" s="48" t="inlineStr">
        <is>
          <t>Naive</t>
        </is>
      </c>
      <c r="H3680" s="48" t="inlineStr">
        <is>
          <t>Truant</t>
        </is>
      </c>
      <c r="I3680" s="48" t="inlineStr">
        <is>
          <t>Adamant</t>
        </is>
      </c>
      <c r="J3680" s="48" t="inlineStr">
        <is>
          <t>Tangled Feet</t>
        </is>
      </c>
      <c r="K3680" s="48" t="inlineStr">
        <is>
          <t>Timid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Naive</t>
        </is>
      </c>
      <c r="F3690" s="48" t="inlineStr">
        <is>
          <t>Truant</t>
        </is>
      </c>
      <c r="G3690" s="48" t="inlineStr">
        <is>
          <t>Adamant</t>
        </is>
      </c>
      <c r="H3690" s="48" t="inlineStr">
        <is>
          <t>Natural Cure</t>
        </is>
      </c>
      <c r="I3690" s="48" t="inlineStr">
        <is>
          <t>Adamant</t>
        </is>
      </c>
      <c r="J3690" s="48" t="inlineStr">
        <is>
          <t>Scrappy</t>
        </is>
      </c>
      <c r="K3690" s="48" t="inlineStr">
        <is>
          <t>Adamant</t>
        </is>
      </c>
      <c r="L3690" s="48" t="inlineStr">
        <is>
          <t>Tangled Feet</t>
        </is>
      </c>
      <c r="M3690" s="48" t="inlineStr">
        <is>
          <t>Timid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Naive</t>
        </is>
      </c>
      <c r="F3700" s="48" t="inlineStr">
        <is>
          <t>Truant</t>
        </is>
      </c>
      <c r="G3700" s="48" t="inlineStr">
        <is>
          <t>Adamant</t>
        </is>
      </c>
      <c r="H3700" s="48" t="inlineStr">
        <is>
          <t>Serene Grace</t>
        </is>
      </c>
      <c r="I3700" s="48" t="inlineStr">
        <is>
          <t>Adamant</t>
        </is>
      </c>
      <c r="J3700" s="48" t="inlineStr">
        <is>
          <t>Scrappy</t>
        </is>
      </c>
      <c r="K3700" s="48" t="inlineStr">
        <is>
          <t>Adamant</t>
        </is>
      </c>
      <c r="L3700" s="48" t="inlineStr">
        <is>
          <t>Tangled Feet</t>
        </is>
      </c>
      <c r="M3700" s="48" t="inlineStr">
        <is>
          <t>Timid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Naive</t>
        </is>
      </c>
      <c r="F3710" s="48" t="inlineStr">
        <is>
          <t>Truant</t>
        </is>
      </c>
      <c r="G3710" s="48" t="inlineStr">
        <is>
          <t>Adamant</t>
        </is>
      </c>
      <c r="H3710" s="48" t="inlineStr">
        <is>
          <t>Serene Grace</t>
        </is>
      </c>
      <c r="I3710" s="48" t="inlineStr">
        <is>
          <t>Adamant</t>
        </is>
      </c>
      <c r="J3710" s="48" t="inlineStr">
        <is>
          <t>Scrappy</t>
        </is>
      </c>
      <c r="K3710" s="48" t="inlineStr">
        <is>
          <t>Naive</t>
        </is>
      </c>
      <c r="L3710" s="48" t="inlineStr">
        <is>
          <t>Intimidate</t>
        </is>
      </c>
      <c r="M3710" s="48" t="inlineStr">
        <is>
          <t>Adamant</t>
        </is>
      </c>
      <c r="N3710" s="48" t="inlineStr">
        <is>
          <t>Tangled Feet</t>
        </is>
      </c>
      <c r="O3710" s="48" t="inlineStr">
        <is>
          <t>Timid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Adamant</t>
        </is>
      </c>
      <c r="F3720" s="48" t="inlineStr">
        <is>
          <t>Shell Armor</t>
        </is>
      </c>
      <c r="G3720" s="48" t="inlineStr">
        <is>
          <t>Naughty</t>
        </is>
      </c>
      <c r="H3720" s="48" t="inlineStr">
        <is>
          <t>Swift Swim</t>
        </is>
      </c>
      <c r="I3720" s="48" t="inlineStr">
        <is>
          <t>Adamant</t>
        </is>
      </c>
      <c r="J3720" s="48" t="inlineStr">
        <is>
          <t>Rock Head</t>
        </is>
      </c>
      <c r="K3720" s="48" t="inlineStr">
        <is>
          <t>Adamant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Rash</t>
        </is>
      </c>
      <c r="F3730" s="48" t="inlineStr">
        <is>
          <t>Swift Swim</t>
        </is>
      </c>
      <c r="G3730" s="48" t="inlineStr">
        <is>
          <t>Adamant</t>
        </is>
      </c>
      <c r="H3730" s="48" t="inlineStr">
        <is>
          <t>Shell Armor</t>
        </is>
      </c>
      <c r="I3730" s="48" t="inlineStr">
        <is>
          <t>Naive</t>
        </is>
      </c>
      <c r="J3730" s="48" t="inlineStr">
        <is>
          <t>Swift Swim</t>
        </is>
      </c>
      <c r="K3730" s="48" t="inlineStr">
        <is>
          <t>Adamant</t>
        </is>
      </c>
      <c r="L3730" s="48" t="inlineStr">
        <is>
          <t>Rock Head</t>
        </is>
      </c>
      <c r="M3730" s="48" t="inlineStr">
        <is>
          <t>Adamant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Rash</t>
        </is>
      </c>
      <c r="F3740" s="48" t="inlineStr">
        <is>
          <t>Swift Swim</t>
        </is>
      </c>
      <c r="G3740" s="48" t="inlineStr">
        <is>
          <t>Adamant</t>
        </is>
      </c>
      <c r="H3740" s="48" t="inlineStr">
        <is>
          <t>Shell Armor</t>
        </is>
      </c>
      <c r="I3740" s="48" t="inlineStr">
        <is>
          <t>Naive</t>
        </is>
      </c>
      <c r="J3740" s="48" t="inlineStr">
        <is>
          <t>Swift Swim</t>
        </is>
      </c>
      <c r="K3740" s="48" t="inlineStr">
        <is>
          <t>Adamant</t>
        </is>
      </c>
      <c r="L3740" s="48" t="inlineStr">
        <is>
          <t>Rock Head</t>
        </is>
      </c>
      <c r="M3740" s="48" t="inlineStr">
        <is>
          <t>Adamant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Lonely</t>
        </is>
      </c>
      <c r="F3750" s="48" t="inlineStr">
        <is>
          <t>Rock Head</t>
        </is>
      </c>
      <c r="G3750" s="48" t="inlineStr">
        <is>
          <t>Adamant</t>
        </is>
      </c>
      <c r="H3750" s="48" t="inlineStr">
        <is>
          <t>Shell Armor</t>
        </is>
      </c>
      <c r="I3750" s="48" t="inlineStr">
        <is>
          <t>Rash</t>
        </is>
      </c>
      <c r="J3750" s="48" t="inlineStr">
        <is>
          <t>Swift Swim</t>
        </is>
      </c>
      <c r="K3750" s="48" t="inlineStr">
        <is>
          <t>Naive</t>
        </is>
      </c>
      <c r="L3750" s="48" t="inlineStr">
        <is>
          <t>Swift Swim</t>
        </is>
      </c>
      <c r="M3750" s="48" t="inlineStr">
        <is>
          <t>Adamant</t>
        </is>
      </c>
      <c r="N3750" s="48" t="inlineStr">
        <is>
          <t>Solid Rock</t>
        </is>
      </c>
      <c r="O3750" s="48" t="inlineStr">
        <is>
          <t>Adamant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Bold</t>
        </is>
      </c>
      <c r="F3760" s="48" t="inlineStr">
        <is>
          <t>Simple</t>
        </is>
      </c>
      <c r="G3760" s="48" t="inlineStr">
        <is>
          <t>Lonely</t>
        </is>
      </c>
      <c r="H3760" s="48" t="inlineStr">
        <is>
          <t>Levitate</t>
        </is>
      </c>
      <c r="I3760" s="48" t="inlineStr">
        <is>
          <t>Timid</t>
        </is>
      </c>
      <c r="J3760" s="48" t="inlineStr">
        <is>
          <t>Magic Guard</t>
        </is>
      </c>
      <c r="K3760" s="48" t="inlineStr">
        <is>
          <t>Hasty</t>
        </is>
      </c>
      <c r="L3760" s="48" t="inlineStr">
        <is>
          <t>Levitate</t>
        </is>
      </c>
      <c r="M3760" s="48" t="inlineStr">
        <is>
          <t>Modest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Careful</t>
        </is>
      </c>
      <c r="F3770" s="48" t="inlineStr">
        <is>
          <t>Bad Dreams</t>
        </is>
      </c>
      <c r="G3770" s="48" t="inlineStr">
        <is>
          <t>Bold</t>
        </is>
      </c>
      <c r="H3770" s="48" t="inlineStr">
        <is>
          <t>Simple</t>
        </is>
      </c>
      <c r="I3770" s="48" t="inlineStr">
        <is>
          <t>Lonely</t>
        </is>
      </c>
      <c r="J3770" s="48" t="inlineStr">
        <is>
          <t>Levitate</t>
        </is>
      </c>
      <c r="K3770" s="48" t="inlineStr">
        <is>
          <t>Timid</t>
        </is>
      </c>
      <c r="L3770" s="48" t="inlineStr">
        <is>
          <t>Magic Guard</t>
        </is>
      </c>
      <c r="M3770" s="48" t="inlineStr">
        <is>
          <t>Hasty</t>
        </is>
      </c>
      <c r="N3770" s="48" t="inlineStr">
        <is>
          <t>Levitate</t>
        </is>
      </c>
      <c r="O3770" s="48" t="inlineStr">
        <is>
          <t>Modest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Careful</t>
        </is>
      </c>
      <c r="F3780" s="48" t="inlineStr">
        <is>
          <t>Bad Dreams</t>
        </is>
      </c>
      <c r="G3780" s="48" t="inlineStr">
        <is>
          <t>Lonely</t>
        </is>
      </c>
      <c r="H3780" s="48" t="inlineStr">
        <is>
          <t>Levitate</t>
        </is>
      </c>
      <c r="I3780" s="48" t="inlineStr">
        <is>
          <t>Bold</t>
        </is>
      </c>
      <c r="J3780" s="48" t="inlineStr">
        <is>
          <t>Simple</t>
        </is>
      </c>
      <c r="K3780" s="48" t="inlineStr">
        <is>
          <t>Timid</t>
        </is>
      </c>
      <c r="L3780" s="48" t="inlineStr">
        <is>
          <t>Magic Guard</t>
        </is>
      </c>
      <c r="M3780" s="48" t="inlineStr">
        <is>
          <t>Hasty</t>
        </is>
      </c>
      <c r="N3780" s="48" t="inlineStr">
        <is>
          <t>Levitate</t>
        </is>
      </c>
      <c r="O3780" s="48" t="inlineStr">
        <is>
          <t>Modest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Careful</t>
        </is>
      </c>
      <c r="F3790" s="48" t="inlineStr">
        <is>
          <t>Bad Dreams</t>
        </is>
      </c>
      <c r="G3790" s="48" t="inlineStr">
        <is>
          <t>Lonely</t>
        </is>
      </c>
      <c r="H3790" s="48" t="inlineStr">
        <is>
          <t>Levitate</t>
        </is>
      </c>
      <c r="I3790" s="48" t="inlineStr">
        <is>
          <t>Calm</t>
        </is>
      </c>
      <c r="J3790" s="48" t="inlineStr">
        <is>
          <t>Simple</t>
        </is>
      </c>
      <c r="K3790" s="48" t="inlineStr">
        <is>
          <t>Timid</t>
        </is>
      </c>
      <c r="L3790" s="48" t="inlineStr">
        <is>
          <t>Magic Guard</t>
        </is>
      </c>
      <c r="M3790" s="48" t="inlineStr">
        <is>
          <t>Hasty</t>
        </is>
      </c>
      <c r="N3790" s="48" t="inlineStr">
        <is>
          <t>Levitate</t>
        </is>
      </c>
      <c r="O3790" s="48" t="inlineStr">
        <is>
          <t>Modest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Modest</t>
        </is>
      </c>
      <c r="F3800" s="48" t="inlineStr">
        <is>
          <t>Static</t>
        </is>
      </c>
      <c r="G3800" s="48" t="inlineStr">
        <is>
          <t>Mild</t>
        </is>
      </c>
      <c r="H3800" s="48" t="inlineStr">
        <is>
          <t>Aftermath</t>
        </is>
      </c>
      <c r="I3800" s="48" t="inlineStr">
        <is>
          <t>Modest</t>
        </is>
      </c>
      <c r="J3800" s="48" t="inlineStr">
        <is>
          <t>Magnet Pull</t>
        </is>
      </c>
      <c r="K3800" s="48" t="inlineStr">
        <is>
          <t>Naive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Lonely</t>
        </is>
      </c>
      <c r="F3810" s="48" t="inlineStr">
        <is>
          <t>Reckless</t>
        </is>
      </c>
      <c r="G3810" s="48" t="inlineStr">
        <is>
          <t>Modest</t>
        </is>
      </c>
      <c r="H3810" s="48" t="inlineStr">
        <is>
          <t>Static</t>
        </is>
      </c>
      <c r="I3810" s="48" t="inlineStr">
        <is>
          <t>Mild</t>
        </is>
      </c>
      <c r="J3810" s="48" t="inlineStr">
        <is>
          <t>Aftermath</t>
        </is>
      </c>
      <c r="K3810" s="48" t="inlineStr">
        <is>
          <t>Modest</t>
        </is>
      </c>
      <c r="L3810" s="48" t="inlineStr">
        <is>
          <t>Magnet Pull</t>
        </is>
      </c>
      <c r="M3810" s="48" t="inlineStr">
        <is>
          <t>Naive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Hasty</t>
        </is>
      </c>
      <c r="F3820" s="48" t="inlineStr">
        <is>
          <t>Lightning Rod</t>
        </is>
      </c>
      <c r="G3820" s="48" t="inlineStr">
        <is>
          <t>Modest</t>
        </is>
      </c>
      <c r="H3820" s="48" t="inlineStr">
        <is>
          <t>No Guard</t>
        </is>
      </c>
      <c r="I3820" s="48" t="inlineStr">
        <is>
          <t>Mild</t>
        </is>
      </c>
      <c r="J3820" s="48" t="inlineStr">
        <is>
          <t>Aftermath</t>
        </is>
      </c>
      <c r="K3820" s="48" t="inlineStr">
        <is>
          <t>Modest</t>
        </is>
      </c>
      <c r="L3820" s="48" t="inlineStr">
        <is>
          <t>Magnet Pull</t>
        </is>
      </c>
      <c r="M3820" s="48" t="inlineStr">
        <is>
          <t>Naive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Hasty</t>
        </is>
      </c>
      <c r="F3830" s="48" t="inlineStr">
        <is>
          <t>Static</t>
        </is>
      </c>
      <c r="G3830" s="48" t="inlineStr">
        <is>
          <t>Hasty</t>
        </is>
      </c>
      <c r="H3830" s="48" t="inlineStr">
        <is>
          <t>Lightning Rod</t>
        </is>
      </c>
      <c r="I3830" s="48" t="inlineStr">
        <is>
          <t>Modest</t>
        </is>
      </c>
      <c r="J3830" s="48" t="inlineStr">
        <is>
          <t>No Guard</t>
        </is>
      </c>
      <c r="K3830" s="48" t="inlineStr">
        <is>
          <t>Mild</t>
        </is>
      </c>
      <c r="L3830" s="48" t="inlineStr">
        <is>
          <t>Aftermath</t>
        </is>
      </c>
      <c r="M3830" s="48" t="inlineStr">
        <is>
          <t>Modest</t>
        </is>
      </c>
      <c r="N3830" s="48" t="inlineStr">
        <is>
          <t>Magnet Pull</t>
        </is>
      </c>
      <c r="O3830" s="48" t="inlineStr">
        <is>
          <t>Naive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Calm</t>
        </is>
      </c>
      <c r="F3840" s="48" t="inlineStr">
        <is>
          <t>Shed Skin</t>
        </is>
      </c>
      <c r="G3840" s="48" t="inlineStr">
        <is>
          <t>Naughty</t>
        </is>
      </c>
      <c r="H3840" s="48" t="inlineStr">
        <is>
          <t>Chlorophyll</t>
        </is>
      </c>
      <c r="I3840" s="48" t="inlineStr">
        <is>
          <t>Rash</t>
        </is>
      </c>
      <c r="J3840" s="48" t="inlineStr">
        <is>
          <t>Unburden</t>
        </is>
      </c>
      <c r="K3840" s="48" t="inlineStr">
        <is>
          <t>Impish</t>
        </is>
      </c>
      <c r="L3840" s="48" t="inlineStr">
        <is>
          <t>Filter</t>
        </is>
      </c>
      <c r="M3840" s="48" t="inlineStr">
        <is>
          <t>Jolly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Calm</t>
        </is>
      </c>
      <c r="F3850" s="48" t="inlineStr">
        <is>
          <t>Insomnia</t>
        </is>
      </c>
      <c r="G3850" s="48" t="inlineStr">
        <is>
          <t>Naughty</t>
        </is>
      </c>
      <c r="H3850" s="48" t="inlineStr">
        <is>
          <t>Chlorophyll</t>
        </is>
      </c>
      <c r="I3850" s="48" t="inlineStr">
        <is>
          <t>Calm</t>
        </is>
      </c>
      <c r="J3850" s="48" t="inlineStr">
        <is>
          <t>Shed Skin</t>
        </is>
      </c>
      <c r="K3850" s="48" t="inlineStr">
        <is>
          <t>Rash</t>
        </is>
      </c>
      <c r="L3850" s="48" t="inlineStr">
        <is>
          <t>Unburden</t>
        </is>
      </c>
      <c r="M3850" s="48" t="inlineStr">
        <is>
          <t>Impish</t>
        </is>
      </c>
      <c r="N3850" s="48" t="inlineStr">
        <is>
          <t>Filter</t>
        </is>
      </c>
      <c r="O3850" s="48" t="inlineStr">
        <is>
          <t>Jolly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Calm</t>
        </is>
      </c>
      <c r="F3860" s="48" t="inlineStr">
        <is>
          <t>Tinted Lens</t>
        </is>
      </c>
      <c r="G3860" s="48" t="inlineStr">
        <is>
          <t>Naughty</t>
        </is>
      </c>
      <c r="H3860" s="48" t="inlineStr">
        <is>
          <t>Chlorophyll</t>
        </is>
      </c>
      <c r="I3860" s="48" t="inlineStr">
        <is>
          <t>Calm</t>
        </is>
      </c>
      <c r="J3860" s="48" t="inlineStr">
        <is>
          <t>Shed Skin</t>
        </is>
      </c>
      <c r="K3860" s="48" t="inlineStr">
        <is>
          <t>Rash</t>
        </is>
      </c>
      <c r="L3860" s="48" t="inlineStr">
        <is>
          <t>Unburden</t>
        </is>
      </c>
      <c r="M3860" s="48" t="inlineStr">
        <is>
          <t>Impish</t>
        </is>
      </c>
      <c r="N3860" s="48" t="inlineStr">
        <is>
          <t>Filter</t>
        </is>
      </c>
      <c r="O3860" s="48" t="inlineStr">
        <is>
          <t>Jolly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Calm</t>
        </is>
      </c>
      <c r="F3870" s="48" t="inlineStr">
        <is>
          <t>Tinted Lens</t>
        </is>
      </c>
      <c r="G3870" s="48" t="inlineStr">
        <is>
          <t>Naughty</t>
        </is>
      </c>
      <c r="H3870" s="48" t="inlineStr">
        <is>
          <t>Chlorophyll</t>
        </is>
      </c>
      <c r="I3870" s="48" t="inlineStr">
        <is>
          <t>Rash</t>
        </is>
      </c>
      <c r="J3870" s="48" t="inlineStr">
        <is>
          <t>Unburden</t>
        </is>
      </c>
      <c r="K3870" s="48" t="inlineStr">
        <is>
          <t>Lonely</t>
        </is>
      </c>
      <c r="L3870" s="48" t="inlineStr">
        <is>
          <t>Thick Fat</t>
        </is>
      </c>
      <c r="M3870" s="48" t="inlineStr">
        <is>
          <t>Impish</t>
        </is>
      </c>
      <c r="N3870" s="48" t="inlineStr">
        <is>
          <t>Filter</t>
        </is>
      </c>
      <c r="O3870" s="48" t="inlineStr">
        <is>
          <t>Jolly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4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50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IFERROR(_xlfn.IMAGE("https://play.pokemonshowdown.com/sprites/gen5/slakoth.png"),"")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Slakoth</t>
        </is>
      </c>
      <c r="P9" s="46" t="n"/>
      <c r="Q9" s="47" t="inlineStr">
        <is>
          <t>Pokémon</t>
        </is>
      </c>
    </row>
    <row r="10">
      <c r="E10" s="48" t="inlineStr">
        <is>
          <t>Jolly</t>
        </is>
      </c>
      <c r="F10" s="48" t="inlineStr">
        <is>
          <t>Own Tempo</t>
        </is>
      </c>
      <c r="G10" s="48" t="inlineStr">
        <is>
          <t>Naughty</t>
        </is>
      </c>
      <c r="H10" s="48" t="inlineStr">
        <is>
          <t>Own Tempo</t>
        </is>
      </c>
      <c r="I10" s="48" t="inlineStr">
        <is>
          <t>Adamant</t>
        </is>
      </c>
      <c r="J10" s="48" t="inlineStr">
        <is>
          <t>Poison Point</t>
        </is>
      </c>
      <c r="K10" s="48" t="inlineStr">
        <is>
          <t>Adamant</t>
        </is>
      </c>
      <c r="L10" s="48" t="inlineStr">
        <is>
          <t>Intimidate</t>
        </is>
      </c>
      <c r="M10" s="48" t="inlineStr">
        <is>
          <t>Adamant</t>
        </is>
      </c>
      <c r="N10" s="48" t="inlineStr">
        <is>
          <t>Guts</t>
        </is>
      </c>
      <c r="O10" s="48" t="inlineStr">
        <is>
          <t>Adamant</t>
        </is>
      </c>
      <c r="P10" s="48" t="inlineStr">
        <is>
          <t>Truant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Life Orb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Return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Crunch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Route 116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Elite Four</t>
        </is>
      </c>
      <c r="C19" s="41" t="n"/>
      <c r="D19" s="41" t="n"/>
      <c r="E19" s="42" t="inlineStr">
        <is>
          <t>Elite Four Sidney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IFERROR(_xlfn.IMAGE("https://play.pokemonshowdown.com/sprites/gen5/mightyena.png"),"")</f>
        <v/>
      </c>
      <c r="G20" s="43">
        <f>IFERROR(_xlfn.IMAGE("https://play.pokemonshowdown.com/sprites/gen5/vullaby.png"),"")</f>
        <v/>
      </c>
      <c r="I20" s="43">
        <f>IFERROR(_xlfn.IMAGE("https://play.pokemonshowdown.com/sprites/gen5/deino.png"),"")</f>
        <v/>
      </c>
      <c r="K20" s="43">
        <f>IFERROR(_xlfn.IMAGE("https://play.pokemonshowdown.com/sprites/gen5/krokorok.png"),"")</f>
        <v/>
      </c>
      <c r="M20" s="43">
        <f>IFERROR(_xlfn.IMAGE("https://play.pokemonshowdown.com/sprites/gen5/scraggy.png"),"")</f>
        <v/>
      </c>
      <c r="O20" s="43">
        <f>IFERROR(_xlfn.IMAGE("https://play.pokemonshowdown.com/sprites/gen5/lunatone.png"),"")</f>
        <v/>
      </c>
      <c r="Q20" s="44" t="inlineStr">
        <is>
          <t>Optional</t>
        </is>
      </c>
    </row>
    <row r="21">
      <c r="E21" s="45" t="inlineStr">
        <is>
          <t>Lv 22 Mightyena</t>
        </is>
      </c>
      <c r="F21" s="46" t="n"/>
      <c r="G21" s="45" t="inlineStr">
        <is>
          <t>Lv 22 Vullaby</t>
        </is>
      </c>
      <c r="H21" s="46" t="n"/>
      <c r="I21" s="45" t="inlineStr">
        <is>
          <t>Lv 22 Deino</t>
        </is>
      </c>
      <c r="J21" s="46" t="n"/>
      <c r="K21" s="45" t="inlineStr">
        <is>
          <t>Lv 22 Krokorok</t>
        </is>
      </c>
      <c r="L21" s="46" t="n"/>
      <c r="M21" s="45" t="inlineStr">
        <is>
          <t>Lv 22 Scraggy</t>
        </is>
      </c>
      <c r="N21" s="46" t="n"/>
      <c r="O21" s="45" t="inlineStr">
        <is>
          <t>Lv 24 Lunatone</t>
        </is>
      </c>
      <c r="P21" s="46" t="n"/>
      <c r="Q21" s="47" t="inlineStr">
        <is>
          <t>Pokémon</t>
        </is>
      </c>
    </row>
    <row r="22">
      <c r="E22" s="48" t="inlineStr">
        <is>
          <t>Adamant</t>
        </is>
      </c>
      <c r="F22" s="48" t="inlineStr">
        <is>
          <t>Intimidate</t>
        </is>
      </c>
      <c r="G22" s="48" t="inlineStr">
        <is>
          <t>Impish</t>
        </is>
      </c>
      <c r="H22" s="48" t="inlineStr">
        <is>
          <t>Overcoat</t>
        </is>
      </c>
      <c r="I22" s="48" t="inlineStr">
        <is>
          <t>Naughty</t>
        </is>
      </c>
      <c r="J22" s="48" t="inlineStr">
        <is>
          <t>Hustle</t>
        </is>
      </c>
      <c r="K22" s="48" t="inlineStr">
        <is>
          <t>Adamant</t>
        </is>
      </c>
      <c r="L22" s="48" t="inlineStr">
        <is>
          <t>Intimidate</t>
        </is>
      </c>
      <c r="M22" s="48" t="inlineStr">
        <is>
          <t>Adamant</t>
        </is>
      </c>
      <c r="N22" s="48" t="inlineStr">
        <is>
          <t>Moxie</t>
        </is>
      </c>
      <c r="O22" s="48" t="inlineStr">
        <is>
          <t>Modest</t>
        </is>
      </c>
      <c r="P22" s="48" t="inlineStr">
        <is>
          <t>Levitate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Sitrus Berry</t>
        </is>
      </c>
      <c r="F23" s="46" t="n"/>
      <c r="G23" s="49" t="inlineStr">
        <is>
          <t>Eviolite</t>
        </is>
      </c>
      <c r="H23" s="46" t="n"/>
      <c r="I23" s="49" t="inlineStr">
        <is>
          <t>Wide Lens</t>
        </is>
      </c>
      <c r="J23" s="46" t="n"/>
      <c r="K23" s="49" t="inlineStr">
        <is>
          <t>Soft Sand</t>
        </is>
      </c>
      <c r="L23" s="46" t="n"/>
      <c r="M23" s="49" t="inlineStr">
        <is>
          <t>Eviolite</t>
        </is>
      </c>
      <c r="N23" s="46" t="n"/>
      <c r="O23" s="49" t="inlineStr">
        <is>
          <t>Sitrus Berry</t>
        </is>
      </c>
      <c r="P23" s="46" t="n"/>
      <c r="Q23" s="47" t="inlineStr">
        <is>
          <t>Item</t>
        </is>
      </c>
    </row>
    <row r="24">
      <c r="B24" s="44" t="inlineStr">
        <is>
          <t>Smart Trainer</t>
        </is>
      </c>
      <c r="E24" s="50" t="inlineStr">
        <is>
          <t>Crunch</t>
        </is>
      </c>
      <c r="F24" s="46" t="n"/>
      <c r="G24" s="60" t="inlineStr">
        <is>
          <t>Pluck</t>
        </is>
      </c>
      <c r="H24" s="46" t="n"/>
      <c r="I24" s="50" t="inlineStr">
        <is>
          <t>Bite</t>
        </is>
      </c>
      <c r="J24" s="46" t="n"/>
      <c r="K24" s="53" t="inlineStr">
        <is>
          <t>Bulldoze</t>
        </is>
      </c>
      <c r="L24" s="46" t="n"/>
      <c r="M24" s="65" t="inlineStr">
        <is>
          <t>Drain Punch</t>
        </is>
      </c>
      <c r="N24" s="46" t="n"/>
      <c r="O24" s="62" t="inlineStr">
        <is>
          <t>Ancient Power</t>
        </is>
      </c>
      <c r="P24" s="46" t="n"/>
      <c r="Q24" s="47" t="inlineStr">
        <is>
          <t>Moves</t>
        </is>
      </c>
    </row>
    <row r="25">
      <c r="E25" s="65" t="inlineStr">
        <is>
          <t>Rock Smash</t>
        </is>
      </c>
      <c r="F25" s="46" t="n"/>
      <c r="G25" s="50" t="inlineStr">
        <is>
          <t>Foul Play</t>
        </is>
      </c>
      <c r="H25" s="46" t="n"/>
      <c r="I25" s="68" t="inlineStr">
        <is>
          <t>Dragon Breath</t>
        </is>
      </c>
      <c r="J25" s="46" t="n"/>
      <c r="K25" s="50" t="inlineStr">
        <is>
          <t>Crunch</t>
        </is>
      </c>
      <c r="L25" s="46" t="n"/>
      <c r="M25" s="50" t="inlineStr">
        <is>
          <t>Crunch</t>
        </is>
      </c>
      <c r="N25" s="46" t="n"/>
      <c r="O25" s="63" t="inlineStr">
        <is>
          <t>Psybeam</t>
        </is>
      </c>
      <c r="P25" s="46" t="n"/>
    </row>
    <row r="26">
      <c r="E26" s="51" t="inlineStr">
        <is>
          <t>Swagger</t>
        </is>
      </c>
      <c r="F26" s="46" t="n"/>
      <c r="G26" s="60" t="inlineStr">
        <is>
          <t>Roost</t>
        </is>
      </c>
      <c r="H26" s="46" t="n"/>
      <c r="I26" s="53" t="inlineStr">
        <is>
          <t>Earth Power</t>
        </is>
      </c>
      <c r="J26" s="46" t="n"/>
      <c r="K26" s="62" t="inlineStr">
        <is>
          <t>Rock Tomb</t>
        </is>
      </c>
      <c r="L26" s="46" t="n"/>
      <c r="M26" s="51" t="inlineStr">
        <is>
          <t>Fake Out</t>
        </is>
      </c>
      <c r="N26" s="46" t="n"/>
      <c r="O26" s="64" t="inlineStr">
        <is>
          <t>Aurora Beam</t>
        </is>
      </c>
      <c r="P26" s="46" t="n"/>
    </row>
    <row r="27">
      <c r="E27" s="51" t="inlineStr">
        <is>
          <t>Roar</t>
        </is>
      </c>
      <c r="F27" s="46" t="n"/>
      <c r="G27" s="55" t="inlineStr">
        <is>
          <t>Toxic</t>
        </is>
      </c>
      <c r="H27" s="46" t="n"/>
      <c r="I27" s="58" t="inlineStr">
        <is>
          <t>Flamethrower</t>
        </is>
      </c>
      <c r="J27" s="46" t="n"/>
      <c r="K27" s="50" t="inlineStr">
        <is>
          <t>Taunt</t>
        </is>
      </c>
      <c r="L27" s="46" t="n"/>
      <c r="M27" s="62" t="inlineStr">
        <is>
          <t>Rock Tomb</t>
        </is>
      </c>
      <c r="N27" s="46" t="n"/>
      <c r="O27" s="63" t="inlineStr">
        <is>
          <t>Cosmic Power</t>
        </is>
      </c>
      <c r="P27" s="46" t="n"/>
    </row>
    <row r="29" ht="24" customHeight="1">
      <c r="B29" s="38" t="inlineStr">
        <is>
          <t>Rustboro City - Gym   (Split 2)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Roxanne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IFERROR(_xlfn.IMAGE("https://play.pokemonshowdown.com/sprites/gen5/nosepass.png"),"")</f>
        <v/>
      </c>
      <c r="G32" s="43">
        <f>IFERROR(_xlfn.IMAGE("https://play.pokemonshowdown.com/sprites/gen5/magcargo.png"),"")</f>
        <v/>
      </c>
      <c r="I32" s="43">
        <f>IFERROR(_xlfn.IMAGE("https://play.pokemonshowdown.com/sprites/gen5/gligar.png"),"")</f>
        <v/>
      </c>
      <c r="K32" s="43">
        <f>IFERROR(_xlfn.IMAGE("https://play.pokemonshowdown.com/sprites/gen5/anorith.png"),"")</f>
        <v/>
      </c>
      <c r="M32" s="43">
        <f>IFERROR(_xlfn.IMAGE("https://play.pokemonshowdown.com/sprites/gen5/gabite.png"),"")</f>
        <v/>
      </c>
      <c r="O32" s="43">
        <f>IFERROR(_xlfn.IMAGE("https://play.pokemonshowdown.com/sprites/gen5/barbaracle.png"),"")</f>
        <v/>
      </c>
      <c r="Q32" s="44" t="inlineStr">
        <is>
          <t>Mandatory
Items: Super Potion / Super Potion</t>
        </is>
      </c>
    </row>
    <row r="33">
      <c r="E33" s="45" t="inlineStr">
        <is>
          <t>Lv 24 Nosepass</t>
        </is>
      </c>
      <c r="F33" s="46" t="n"/>
      <c r="G33" s="45" t="inlineStr">
        <is>
          <t>Lv 25 Magcargo</t>
        </is>
      </c>
      <c r="H33" s="46" t="n"/>
      <c r="I33" s="45" t="inlineStr">
        <is>
          <t>Lv 25 Gligar</t>
        </is>
      </c>
      <c r="J33" s="46" t="n"/>
      <c r="K33" s="45" t="inlineStr">
        <is>
          <t>Lv 24 Anorith</t>
        </is>
      </c>
      <c r="L33" s="46" t="n"/>
      <c r="M33" s="45" t="inlineStr">
        <is>
          <t>Lv 24 Gabite</t>
        </is>
      </c>
      <c r="N33" s="46" t="n"/>
      <c r="O33" s="45" t="inlineStr">
        <is>
          <t>Lv 26 Barbaracle</t>
        </is>
      </c>
      <c r="P33" s="46" t="n"/>
      <c r="Q33" s="47" t="inlineStr">
        <is>
          <t>Pokémon</t>
        </is>
      </c>
    </row>
    <row r="34">
      <c r="E34" s="48" t="inlineStr">
        <is>
          <t>Impish</t>
        </is>
      </c>
      <c r="F34" s="48" t="inlineStr">
        <is>
          <t>Sturdy</t>
        </is>
      </c>
      <c r="G34" s="48" t="inlineStr">
        <is>
          <t>Modest</t>
        </is>
      </c>
      <c r="H34" s="48" t="inlineStr">
        <is>
          <t>Solid Rock</t>
        </is>
      </c>
      <c r="I34" s="48" t="inlineStr">
        <is>
          <t>Jolly</t>
        </is>
      </c>
      <c r="J34" s="48" t="inlineStr">
        <is>
          <t>Hyper Cutter</t>
        </is>
      </c>
      <c r="K34" s="48" t="inlineStr">
        <is>
          <t>Adamant</t>
        </is>
      </c>
      <c r="L34" s="48" t="inlineStr">
        <is>
          <t>Battle Armor</t>
        </is>
      </c>
      <c r="M34" s="48" t="inlineStr">
        <is>
          <t>Naughty</t>
        </is>
      </c>
      <c r="N34" s="48" t="inlineStr">
        <is>
          <t>Rough Skin</t>
        </is>
      </c>
      <c r="O34" s="48" t="inlineStr">
        <is>
          <t>Jolly</t>
        </is>
      </c>
      <c r="P34" s="48" t="inlineStr">
        <is>
          <t>Tough Claws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Smooth Rock</t>
        </is>
      </c>
      <c r="F35" s="46" t="n"/>
      <c r="G35" s="49" t="inlineStr">
        <is>
          <t>Charcoal</t>
        </is>
      </c>
      <c r="H35" s="46" t="n"/>
      <c r="I35" s="49" t="inlineStr">
        <is>
          <t>Eviolite</t>
        </is>
      </c>
      <c r="J35" s="46" t="n"/>
      <c r="K35" s="49" t="inlineStr">
        <is>
          <t>(None)</t>
        </is>
      </c>
      <c r="L35" s="46" t="n"/>
      <c r="M35" s="49" t="inlineStr">
        <is>
          <t>Eviolite</t>
        </is>
      </c>
      <c r="N35" s="46" t="n"/>
      <c r="O35" s="49" t="inlineStr">
        <is>
          <t>Rindo Berry</t>
        </is>
      </c>
      <c r="P35" s="46" t="n"/>
      <c r="Q35" s="47" t="inlineStr">
        <is>
          <t>Item</t>
        </is>
      </c>
    </row>
    <row r="36">
      <c r="B36" s="44" t="inlineStr">
        <is>
          <t>Smart Trainer</t>
        </is>
      </c>
      <c r="E36" s="62" t="inlineStr">
        <is>
          <t>Stealth Rock</t>
        </is>
      </c>
      <c r="F36" s="46" t="n"/>
      <c r="G36" s="58" t="inlineStr">
        <is>
          <t>Flamethrower</t>
        </is>
      </c>
      <c r="H36" s="46" t="n"/>
      <c r="I36" s="51" t="inlineStr">
        <is>
          <t>Swords Dance</t>
        </is>
      </c>
      <c r="J36" s="46" t="n"/>
      <c r="K36" s="62" t="inlineStr">
        <is>
          <t>Rock Slide</t>
        </is>
      </c>
      <c r="L36" s="46" t="n"/>
      <c r="M36" s="53" t="inlineStr">
        <is>
          <t>Earthquake</t>
        </is>
      </c>
      <c r="N36" s="46" t="n"/>
      <c r="O36" s="50" t="inlineStr">
        <is>
          <t>Hone Claws</t>
        </is>
      </c>
      <c r="P36" s="46" t="n"/>
      <c r="Q36" s="47" t="inlineStr">
        <is>
          <t>Moves</t>
        </is>
      </c>
    </row>
    <row r="37">
      <c r="E37" s="62" t="inlineStr">
        <is>
          <t>Rock Slide</t>
        </is>
      </c>
      <c r="F37" s="46" t="n"/>
      <c r="G37" s="62" t="inlineStr">
        <is>
          <t>Ancient Power</t>
        </is>
      </c>
      <c r="H37" s="46" t="n"/>
      <c r="I37" s="53" t="inlineStr">
        <is>
          <t>Earthquake</t>
        </is>
      </c>
      <c r="J37" s="46" t="n"/>
      <c r="K37" s="54" t="inlineStr">
        <is>
          <t>X-Scissor</t>
        </is>
      </c>
      <c r="L37" s="46" t="n"/>
      <c r="M37" s="68" t="inlineStr">
        <is>
          <t>Dragon Claw</t>
        </is>
      </c>
      <c r="N37" s="46" t="n"/>
      <c r="O37" s="61" t="inlineStr">
        <is>
          <t>Razor Shell</t>
        </is>
      </c>
      <c r="P37" s="46" t="n"/>
    </row>
    <row r="38">
      <c r="E38" s="51" t="inlineStr">
        <is>
          <t>Explosion</t>
        </is>
      </c>
      <c r="F38" s="46" t="n"/>
      <c r="G38" s="53" t="inlineStr">
        <is>
          <t>Earth Power</t>
        </is>
      </c>
      <c r="H38" s="46" t="n"/>
      <c r="I38" s="60" t="inlineStr">
        <is>
          <t>Aerial Ace</t>
        </is>
      </c>
      <c r="J38" s="46" t="n"/>
      <c r="K38" s="61" t="inlineStr">
        <is>
          <t>Aqua Jet</t>
        </is>
      </c>
      <c r="L38" s="46" t="n"/>
      <c r="M38" s="58" t="inlineStr">
        <is>
          <t>Flamethrower</t>
        </is>
      </c>
      <c r="N38" s="46" t="n"/>
      <c r="O38" s="62" t="inlineStr">
        <is>
          <t>Rock Slide</t>
        </is>
      </c>
      <c r="P38" s="46" t="n"/>
    </row>
    <row r="39">
      <c r="E39" s="52" t="inlineStr">
        <is>
          <t>Volt Switch</t>
        </is>
      </c>
      <c r="F39" s="46" t="n"/>
      <c r="G39" s="58" t="inlineStr">
        <is>
          <t>Will-O-Wisp</t>
        </is>
      </c>
      <c r="H39" s="46" t="n"/>
      <c r="I39" s="62" t="inlineStr">
        <is>
          <t>Rock Slide</t>
        </is>
      </c>
      <c r="J39" s="46" t="n"/>
      <c r="K39" s="60" t="inlineStr">
        <is>
          <t>Aerial Ace</t>
        </is>
      </c>
      <c r="L39" s="46" t="n"/>
      <c r="M39" s="50" t="inlineStr">
        <is>
          <t>Crunch</t>
        </is>
      </c>
      <c r="N39" s="46" t="n"/>
      <c r="O39" s="67" t="inlineStr">
        <is>
          <t>Shadow Claw</t>
        </is>
      </c>
      <c r="P39" s="46" t="n"/>
    </row>
    <row r="41" ht="24" customHeight="1">
      <c r="B41" s="38" t="inlineStr">
        <is>
          <t>Dewford Town - Gym   (Split 3)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Leader</t>
        </is>
      </c>
      <c r="C43" s="41" t="n"/>
      <c r="D43" s="41" t="n"/>
      <c r="E43" s="42" t="inlineStr">
        <is>
          <t>Leader Brawly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IFERROR(_xlfn.IMAGE("https://play.pokemonshowdown.com/sprites/gen5/machop.png"),"")</f>
        <v/>
      </c>
      <c r="G44" s="43">
        <f>IFERROR(_xlfn.IMAGE("https://play.pokemonshowdown.com/sprites/gen5/meditite.png"),"")</f>
        <v/>
      </c>
      <c r="I44" s="43">
        <f>IFERROR(_xlfn.IMAGE("https://play.pokemonshowdown.com/sprites/gen5/makuhita.png"),"")</f>
        <v/>
      </c>
      <c r="Q44" s="44" t="inlineStr">
        <is>
          <t>Mandatory
Items: Super Potion / Super Potion</t>
        </is>
      </c>
    </row>
    <row r="45">
      <c r="E45" s="45" t="inlineStr">
        <is>
          <t>Lv 16 Machop</t>
        </is>
      </c>
      <c r="F45" s="46" t="n"/>
      <c r="G45" s="45" t="inlineStr">
        <is>
          <t>Lv 16 Meditite</t>
        </is>
      </c>
      <c r="H45" s="46" t="n"/>
      <c r="I45" s="45" t="inlineStr">
        <is>
          <t>Lv 19 Makuhita</t>
        </is>
      </c>
      <c r="J45" s="46" t="n"/>
      <c r="Q45" s="47" t="inlineStr">
        <is>
          <t>Pokémon</t>
        </is>
      </c>
    </row>
    <row r="46">
      <c r="E46" s="48" t="inlineStr">
        <is>
          <t>Adamant</t>
        </is>
      </c>
      <c r="F46" s="48" t="inlineStr">
        <is>
          <t>No Guard</t>
        </is>
      </c>
      <c r="G46" s="48" t="inlineStr">
        <is>
          <t>Impish</t>
        </is>
      </c>
      <c r="H46" s="48" t="inlineStr">
        <is>
          <t>Pure Power</t>
        </is>
      </c>
      <c r="I46" s="48" t="inlineStr">
        <is>
          <t>Adamant</t>
        </is>
      </c>
      <c r="J46" s="48" t="inlineStr">
        <is>
          <t>Guts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(None)</t>
        </is>
      </c>
      <c r="F47" s="46" t="n"/>
      <c r="G47" s="49" t="inlineStr">
        <is>
          <t>(None)</t>
        </is>
      </c>
      <c r="H47" s="46" t="n"/>
      <c r="I47" s="49" t="inlineStr">
        <is>
          <t>Sitrus Berry</t>
        </is>
      </c>
      <c r="J47" s="46" t="n"/>
      <c r="Q47" s="47" t="inlineStr">
        <is>
          <t>Item</t>
        </is>
      </c>
    </row>
    <row r="48">
      <c r="B48" s="44" t="inlineStr">
        <is>
          <t>Smart Trainer</t>
        </is>
      </c>
      <c r="E48" s="65" t="inlineStr">
        <is>
          <t>Karate Chop</t>
        </is>
      </c>
      <c r="F48" s="46" t="n"/>
      <c r="G48" s="65" t="inlineStr">
        <is>
          <t>Focus Punch</t>
        </is>
      </c>
      <c r="H48" s="46" t="n"/>
      <c r="I48" s="65" t="inlineStr">
        <is>
          <t>Arm Thrust</t>
        </is>
      </c>
      <c r="J48" s="46" t="n"/>
      <c r="Q48" s="47" t="inlineStr">
        <is>
          <t>Moves</t>
        </is>
      </c>
    </row>
    <row r="49">
      <c r="E49" s="65" t="inlineStr">
        <is>
          <t>Low Kick</t>
        </is>
      </c>
      <c r="F49" s="46" t="n"/>
      <c r="G49" s="63" t="inlineStr">
        <is>
          <t>Light Screen</t>
        </is>
      </c>
      <c r="H49" s="46" t="n"/>
      <c r="I49" s="65" t="inlineStr">
        <is>
          <t>Vital Throw</t>
        </is>
      </c>
      <c r="J49" s="46" t="n"/>
    </row>
    <row r="50">
      <c r="E50" s="65" t="inlineStr">
        <is>
          <t>Seismic Toss</t>
        </is>
      </c>
      <c r="F50" s="46" t="n"/>
      <c r="G50" s="63" t="inlineStr">
        <is>
          <t>Reflect</t>
        </is>
      </c>
      <c r="H50" s="46" t="n"/>
      <c r="I50" s="65" t="inlineStr">
        <is>
          <t>Reversal</t>
        </is>
      </c>
      <c r="J50" s="46" t="n"/>
    </row>
    <row r="51">
      <c r="E51" s="65" t="inlineStr">
        <is>
          <t>Bulk Up</t>
        </is>
      </c>
      <c r="F51" s="46" t="n"/>
      <c r="G51" s="65" t="inlineStr">
        <is>
          <t>Bulk Up</t>
        </is>
      </c>
      <c r="H51" s="46" t="n"/>
      <c r="I51" s="65" t="inlineStr">
        <is>
          <t>Bulk Up</t>
        </is>
      </c>
      <c r="J51" s="46" t="n"/>
    </row>
    <row r="53" ht="24" customHeight="1">
      <c r="B53" s="38" t="inlineStr">
        <is>
          <t>Mauville City - Gym   (Split 4)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Leader</t>
        </is>
      </c>
      <c r="C55" s="41" t="n"/>
      <c r="D55" s="41" t="n"/>
      <c r="E55" s="42" t="inlineStr">
        <is>
          <t>Leader Wattson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IFERROR(_xlfn.IMAGE("https://play.pokemonshowdown.com/sprites/gen5/voltorb.png"),"")</f>
        <v/>
      </c>
      <c r="G56" s="43">
        <f>IFERROR(_xlfn.IMAGE("https://play.pokemonshowdown.com/sprites/gen5/electrike.png"),"")</f>
        <v/>
      </c>
      <c r="I56" s="43">
        <f>IFERROR(_xlfn.IMAGE("https://play.pokemonshowdown.com/sprites/gen5/magneton.png"),"")</f>
        <v/>
      </c>
      <c r="K56" s="43">
        <f>IFERROR(_xlfn.IMAGE("https://play.pokemonshowdown.com/sprites/gen5/manectric.png"),"")</f>
        <v/>
      </c>
      <c r="Q56" s="44" t="inlineStr">
        <is>
          <t>Mandatory
Items: Super Potion / Super Potion</t>
        </is>
      </c>
    </row>
    <row r="57">
      <c r="E57" s="45" t="inlineStr">
        <is>
          <t>Lv 20 Voltorb</t>
        </is>
      </c>
      <c r="F57" s="46" t="n"/>
      <c r="G57" s="45" t="inlineStr">
        <is>
          <t>Lv 20 Electrike</t>
        </is>
      </c>
      <c r="H57" s="46" t="n"/>
      <c r="I57" s="45" t="inlineStr">
        <is>
          <t>Lv 22 Magneton</t>
        </is>
      </c>
      <c r="J57" s="46" t="n"/>
      <c r="K57" s="45" t="inlineStr">
        <is>
          <t>Lv 24 Manectric</t>
        </is>
      </c>
      <c r="L57" s="46" t="n"/>
      <c r="Q57" s="47" t="inlineStr">
        <is>
          <t>Pokémon</t>
        </is>
      </c>
    </row>
    <row r="58">
      <c r="E58" s="48" t="inlineStr">
        <is>
          <t>Hasty</t>
        </is>
      </c>
      <c r="F58" s="48" t="inlineStr">
        <is>
          <t>Aftermath</t>
        </is>
      </c>
      <c r="G58" s="48" t="inlineStr">
        <is>
          <t>Modest</t>
        </is>
      </c>
      <c r="H58" s="48" t="inlineStr">
        <is>
          <t>Lightning Rod</t>
        </is>
      </c>
      <c r="I58" s="48" t="inlineStr">
        <is>
          <t>Modest</t>
        </is>
      </c>
      <c r="J58" s="48" t="inlineStr">
        <is>
          <t>Magnet Pull</t>
        </is>
      </c>
      <c r="K58" s="48" t="inlineStr">
        <is>
          <t>Timid</t>
        </is>
      </c>
      <c r="L58" s="48" t="inlineStr">
        <is>
          <t>Lightning Rod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(None)</t>
        </is>
      </c>
      <c r="F59" s="46" t="n"/>
      <c r="G59" s="49" t="inlineStr">
        <is>
          <t>(None)</t>
        </is>
      </c>
      <c r="H59" s="46" t="n"/>
      <c r="I59" s="49" t="inlineStr">
        <is>
          <t>(None)</t>
        </is>
      </c>
      <c r="J59" s="46" t="n"/>
      <c r="K59" s="49" t="inlineStr">
        <is>
          <t>Sitrus Berry</t>
        </is>
      </c>
      <c r="L59" s="46" t="n"/>
      <c r="Q59" s="47" t="inlineStr">
        <is>
          <t>Item</t>
        </is>
      </c>
    </row>
    <row r="60">
      <c r="B60" s="44" t="inlineStr">
        <is>
          <t>Smart Trainer</t>
        </is>
      </c>
      <c r="E60" s="62" t="inlineStr">
        <is>
          <t>Rollout</t>
        </is>
      </c>
      <c r="F60" s="46" t="n"/>
      <c r="G60" s="52" t="inlineStr">
        <is>
          <t>Shock Wave</t>
        </is>
      </c>
      <c r="H60" s="46" t="n"/>
      <c r="I60" s="51" t="inlineStr">
        <is>
          <t>Supersonic</t>
        </is>
      </c>
      <c r="J60" s="46" t="n"/>
      <c r="K60" s="51" t="inlineStr">
        <is>
          <t>Quick Attack</t>
        </is>
      </c>
      <c r="L60" s="46" t="n"/>
      <c r="Q60" s="47" t="inlineStr">
        <is>
          <t>Moves</t>
        </is>
      </c>
    </row>
    <row r="61">
      <c r="E61" s="52" t="inlineStr">
        <is>
          <t>Spark</t>
        </is>
      </c>
      <c r="F61" s="46" t="n"/>
      <c r="G61" s="51" t="inlineStr">
        <is>
          <t>Leer</t>
        </is>
      </c>
      <c r="H61" s="46" t="n"/>
      <c r="I61" s="52" t="inlineStr">
        <is>
          <t>Shock Wave</t>
        </is>
      </c>
      <c r="J61" s="46" t="n"/>
      <c r="K61" s="52" t="inlineStr">
        <is>
          <t>Thunder Wave</t>
        </is>
      </c>
      <c r="L61" s="46" t="n"/>
    </row>
    <row r="62">
      <c r="E62" s="51" t="inlineStr">
        <is>
          <t>Self Destruct</t>
        </is>
      </c>
      <c r="F62" s="46" t="n"/>
      <c r="G62" s="51" t="inlineStr">
        <is>
          <t>Quick Attack</t>
        </is>
      </c>
      <c r="H62" s="46" t="n"/>
      <c r="I62" s="52" t="inlineStr">
        <is>
          <t>Thunder Wave</t>
        </is>
      </c>
      <c r="J62" s="46" t="n"/>
      <c r="K62" s="52" t="inlineStr">
        <is>
          <t>Shock Wave</t>
        </is>
      </c>
      <c r="L62" s="46" t="n"/>
    </row>
    <row r="63">
      <c r="E63" s="52" t="inlineStr">
        <is>
          <t>Shock Wave</t>
        </is>
      </c>
      <c r="F63" s="46" t="n"/>
      <c r="G63" s="51" t="inlineStr">
        <is>
          <t>Howl</t>
        </is>
      </c>
      <c r="H63" s="46" t="n"/>
      <c r="I63" s="51" t="inlineStr">
        <is>
          <t>Sonic Boom</t>
        </is>
      </c>
      <c r="J63" s="46" t="n"/>
      <c r="K63" s="51" t="inlineStr">
        <is>
          <t>Howl</t>
        </is>
      </c>
      <c r="L63" s="46" t="n"/>
    </row>
    <row r="65" ht="24" customHeight="1">
      <c r="B65" s="38" t="inlineStr">
        <is>
          <t>Mt Chimney   (Split 5)</t>
        </is>
      </c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7" ht="20" customHeight="1">
      <c r="B67" s="40" t="inlineStr">
        <is>
          <t>Magma Leader</t>
        </is>
      </c>
      <c r="C67" s="41" t="n"/>
      <c r="D67" s="41" t="n"/>
      <c r="E67" s="42" t="inlineStr">
        <is>
          <t>Magma Leader Maxie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IFERROR(_xlfn.IMAGE("https://play.pokemonshowdown.com/sprites/gen5/mightyena.png"),"")</f>
        <v/>
      </c>
      <c r="G68" s="43">
        <f>IFERROR(_xlfn.IMAGE("https://play.pokemonshowdown.com/sprites/gen5/zubat.png"),"")</f>
        <v/>
      </c>
      <c r="I68" s="43">
        <f>IFERROR(_xlfn.IMAGE("https://play.pokemonshowdown.com/sprites/gen5/camerupt.png"),"")</f>
        <v/>
      </c>
      <c r="Q68" s="44" t="inlineStr">
        <is>
          <t>Optional
Items: Super Potion / Super Potion</t>
        </is>
      </c>
    </row>
    <row r="69">
      <c r="E69" s="45" t="inlineStr">
        <is>
          <t>Lv 24 Mightyena</t>
        </is>
      </c>
      <c r="F69" s="46" t="n"/>
      <c r="G69" s="45" t="inlineStr">
        <is>
          <t>Lv 24 Zubat</t>
        </is>
      </c>
      <c r="H69" s="46" t="n"/>
      <c r="I69" s="45" t="inlineStr">
        <is>
          <t>Lv 25 Camerupt</t>
        </is>
      </c>
      <c r="J69" s="46" t="n"/>
      <c r="Q69" s="47" t="inlineStr">
        <is>
          <t>Pokémon</t>
        </is>
      </c>
    </row>
    <row r="70">
      <c r="E70" s="48" t="inlineStr">
        <is>
          <t>Adamant</t>
        </is>
      </c>
      <c r="F70" s="48" t="inlineStr">
        <is>
          <t>Intimidate</t>
        </is>
      </c>
      <c r="G70" s="48" t="inlineStr">
        <is>
          <t>Adamant</t>
        </is>
      </c>
      <c r="H70" s="48" t="inlineStr">
        <is>
          <t>Inner Focus</t>
        </is>
      </c>
      <c r="I70" s="48" t="inlineStr">
        <is>
          <t>Modest</t>
        </is>
      </c>
      <c r="J70" s="48" t="inlineStr">
        <is>
          <t>Magma Armor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Yawn</t>
        </is>
      </c>
      <c r="F72" s="46" t="n"/>
      <c r="G72" s="60" t="inlineStr">
        <is>
          <t>Wing Attack</t>
        </is>
      </c>
      <c r="H72" s="46" t="n"/>
      <c r="I72" s="53" t="inlineStr">
        <is>
          <t>Bulldoze</t>
        </is>
      </c>
      <c r="J72" s="46" t="n"/>
      <c r="Q72" s="47" t="inlineStr">
        <is>
          <t>Moves</t>
        </is>
      </c>
    </row>
    <row r="73">
      <c r="E73" s="50" t="inlineStr">
        <is>
          <t>Bite</t>
        </is>
      </c>
      <c r="F73" s="46" t="n"/>
      <c r="G73" s="55" t="inlineStr">
        <is>
          <t>Poison Sting</t>
        </is>
      </c>
      <c r="H73" s="46" t="n"/>
      <c r="I73" s="58" t="inlineStr">
        <is>
          <t>Flare Blitz</t>
        </is>
      </c>
      <c r="J73" s="46" t="n"/>
    </row>
    <row r="74">
      <c r="E74" s="51" t="inlineStr">
        <is>
          <t>Odor Sleuth</t>
        </is>
      </c>
      <c r="F74" s="46" t="n"/>
      <c r="G74" s="66" t="inlineStr">
        <is>
          <t>Steel Wing</t>
        </is>
      </c>
      <c r="H74" s="46" t="n"/>
      <c r="I74" s="51" t="inlineStr">
        <is>
          <t>Self Destruct</t>
        </is>
      </c>
      <c r="J74" s="46" t="n"/>
    </row>
    <row r="75">
      <c r="E75" s="50" t="inlineStr">
        <is>
          <t>Assurance</t>
        </is>
      </c>
      <c r="F75" s="46" t="n"/>
      <c r="G75" s="50" t="inlineStr">
        <is>
          <t>Bite</t>
        </is>
      </c>
      <c r="H75" s="46" t="n"/>
      <c r="I75" s="53" t="inlineStr">
        <is>
          <t>Earth Power</t>
        </is>
      </c>
      <c r="J75" s="46" t="n"/>
    </row>
    <row r="77" ht="24" customHeight="1">
      <c r="B77" s="38" t="inlineStr">
        <is>
          <t>Magma Hideout - 4F   (Split 5)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Magma Leader</t>
        </is>
      </c>
      <c r="C79" s="41" t="n"/>
      <c r="D79" s="41" t="n"/>
      <c r="E79" s="42" t="inlineStr">
        <is>
          <t>Magma Leader Maxie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IFERROR(_xlfn.IMAGE("https://play.pokemonshowdown.com/sprites/gen5/mightyena.png"),"")</f>
        <v/>
      </c>
      <c r="G80" s="43">
        <f>IFERROR(_xlfn.IMAGE("https://play.pokemonshowdown.com/sprites/gen5/crobat.png"),"")</f>
        <v/>
      </c>
      <c r="I80" s="43">
        <f>IFERROR(_xlfn.IMAGE("https://play.pokemonshowdown.com/sprites/gen5/camerupt.png"),"")</f>
        <v/>
      </c>
      <c r="Q80" s="44" t="inlineStr">
        <is>
          <t>Optional
Items: Super Potion / Super Potion</t>
        </is>
      </c>
    </row>
    <row r="81">
      <c r="E81" s="45" t="inlineStr">
        <is>
          <t>Lv 37 Mightyena</t>
        </is>
      </c>
      <c r="F81" s="46" t="n"/>
      <c r="G81" s="45" t="inlineStr">
        <is>
          <t>Lv 38 Crobat</t>
        </is>
      </c>
      <c r="H81" s="46" t="n"/>
      <c r="I81" s="45" t="inlineStr">
        <is>
          <t>Lv 39 Camerupt</t>
        </is>
      </c>
      <c r="J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Intimidate</t>
        </is>
      </c>
      <c r="G82" s="48" t="inlineStr">
        <is>
          <t>Adamant</t>
        </is>
      </c>
      <c r="H82" s="48" t="inlineStr">
        <is>
          <t>Inner Focus</t>
        </is>
      </c>
      <c r="I82" s="48" t="inlineStr">
        <is>
          <t>Modest</t>
        </is>
      </c>
      <c r="J82" s="48" t="inlineStr">
        <is>
          <t>Magma Armor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51" t="inlineStr">
        <is>
          <t>Odor Sleuth</t>
        </is>
      </c>
      <c r="F84" s="46" t="n"/>
      <c r="G84" s="50" t="inlineStr">
        <is>
          <t>Bite</t>
        </is>
      </c>
      <c r="H84" s="46" t="n"/>
      <c r="I84" s="53" t="inlineStr">
        <is>
          <t>Earth Power</t>
        </is>
      </c>
      <c r="J84" s="46" t="n"/>
      <c r="Q84" s="47" t="inlineStr">
        <is>
          <t>Moves</t>
        </is>
      </c>
    </row>
    <row r="85">
      <c r="E85" s="50" t="inlineStr">
        <is>
          <t>Assurance</t>
        </is>
      </c>
      <c r="F85" s="46" t="n"/>
      <c r="G85" s="66" t="inlineStr">
        <is>
          <t>Steel Wing</t>
        </is>
      </c>
      <c r="H85" s="46" t="n"/>
      <c r="I85" s="62" t="inlineStr">
        <is>
          <t>Rock Slide</t>
        </is>
      </c>
      <c r="J85" s="46" t="n"/>
    </row>
    <row r="86">
      <c r="E86" s="52" t="inlineStr">
        <is>
          <t>Thunder Fang</t>
        </is>
      </c>
      <c r="F86" s="46" t="n"/>
      <c r="G86" s="60" t="inlineStr">
        <is>
          <t>Aerial Ace</t>
        </is>
      </c>
      <c r="H86" s="46" t="n"/>
      <c r="I86" s="58" t="inlineStr">
        <is>
          <t>Lava Plume</t>
        </is>
      </c>
      <c r="J86" s="46" t="n"/>
    </row>
    <row r="87">
      <c r="E87" s="55" t="inlineStr">
        <is>
          <t>Poison Fang</t>
        </is>
      </c>
      <c r="F87" s="46" t="n"/>
      <c r="G87" s="51" t="inlineStr">
        <is>
          <t>Whirlwind</t>
        </is>
      </c>
      <c r="H87" s="46" t="n"/>
      <c r="I87" s="51" t="inlineStr">
        <is>
          <t>Explosion</t>
        </is>
      </c>
      <c r="J87" s="46" t="n"/>
    </row>
    <row r="89" ht="24" customHeight="1">
      <c r="B89" s="38" t="inlineStr">
        <is>
          <t>Lavaridge Town - Gym - 1F   (Split 5)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1" ht="20" customHeight="1">
      <c r="B91" s="40" t="inlineStr">
        <is>
          <t>Leader</t>
        </is>
      </c>
      <c r="C91" s="41" t="n"/>
      <c r="D91" s="41" t="n"/>
      <c r="E91" s="42" t="inlineStr">
        <is>
          <t>Leader Flannery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IFERROR(_xlfn.IMAGE("https://play.pokemonshowdown.com/sprites/gen5/numel.png"),"")</f>
        <v/>
      </c>
      <c r="G92" s="43">
        <f>IFERROR(_xlfn.IMAGE("https://play.pokemonshowdown.com/sprites/gen5/slugma.png"),"")</f>
        <v/>
      </c>
      <c r="I92" s="43">
        <f>IFERROR(_xlfn.IMAGE("https://play.pokemonshowdown.com/sprites/gen5/camerupt.png"),"")</f>
        <v/>
      </c>
      <c r="K92" s="43">
        <f>IFERROR(_xlfn.IMAGE("https://play.pokemonshowdown.com/sprites/gen5/torkoal.png"),"")</f>
        <v/>
      </c>
      <c r="Q92" s="44" t="inlineStr">
        <is>
          <t>Mandatory
Items: Hyper Potion / Hyper Potion</t>
        </is>
      </c>
    </row>
    <row r="93">
      <c r="E93" s="45" t="inlineStr">
        <is>
          <t>Lv 24 Numel</t>
        </is>
      </c>
      <c r="F93" s="46" t="n"/>
      <c r="G93" s="45" t="inlineStr">
        <is>
          <t>Lv 24 Slugma</t>
        </is>
      </c>
      <c r="H93" s="46" t="n"/>
      <c r="I93" s="45" t="inlineStr">
        <is>
          <t>Lv 26 Camerupt</t>
        </is>
      </c>
      <c r="J93" s="46" t="n"/>
      <c r="K93" s="45" t="inlineStr">
        <is>
          <t>Lv 29 Torkoal</t>
        </is>
      </c>
      <c r="L93" s="46" t="n"/>
      <c r="Q93" s="47" t="inlineStr">
        <is>
          <t>Pokémon</t>
        </is>
      </c>
    </row>
    <row r="94">
      <c r="E94" s="48" t="inlineStr">
        <is>
          <t>Mild</t>
        </is>
      </c>
      <c r="F94" s="48" t="inlineStr">
        <is>
          <t>Oblivious</t>
        </is>
      </c>
      <c r="G94" s="48" t="inlineStr">
        <is>
          <t>Modest</t>
        </is>
      </c>
      <c r="H94" s="48" t="inlineStr">
        <is>
          <t>Magma Armor</t>
        </is>
      </c>
      <c r="I94" s="48" t="inlineStr">
        <is>
          <t>Mild</t>
        </is>
      </c>
      <c r="J94" s="48" t="inlineStr">
        <is>
          <t>Magma Armor</t>
        </is>
      </c>
      <c r="K94" s="48" t="inlineStr">
        <is>
          <t>Naughty</t>
        </is>
      </c>
      <c r="L94" s="48" t="inlineStr">
        <is>
          <t>White Smoke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I95" s="49" t="inlineStr">
        <is>
          <t>(None)</t>
        </is>
      </c>
      <c r="J95" s="46" t="n"/>
      <c r="K95" s="49" t="inlineStr">
        <is>
          <t>White Herb</t>
        </is>
      </c>
      <c r="L95" s="46" t="n"/>
      <c r="Q95" s="47" t="inlineStr">
        <is>
          <t>Item</t>
        </is>
      </c>
    </row>
    <row r="96">
      <c r="B96" s="44" t="inlineStr">
        <is>
          <t>Smart Trainer</t>
        </is>
      </c>
      <c r="E96" s="58" t="inlineStr">
        <is>
          <t>Overheat</t>
        </is>
      </c>
      <c r="F96" s="46" t="n"/>
      <c r="G96" s="58" t="inlineStr">
        <is>
          <t>Overheat</t>
        </is>
      </c>
      <c r="H96" s="46" t="n"/>
      <c r="I96" s="58" t="inlineStr">
        <is>
          <t>Overheat</t>
        </is>
      </c>
      <c r="J96" s="46" t="n"/>
      <c r="K96" s="58" t="inlineStr">
        <is>
          <t>Overheat</t>
        </is>
      </c>
      <c r="L96" s="46" t="n"/>
      <c r="Q96" s="47" t="inlineStr">
        <is>
          <t>Moves</t>
        </is>
      </c>
    </row>
    <row r="97">
      <c r="E97" s="51" t="inlineStr">
        <is>
          <t>Take Down</t>
        </is>
      </c>
      <c r="F97" s="46" t="n"/>
      <c r="G97" s="55" t="inlineStr">
        <is>
          <t>Smog</t>
        </is>
      </c>
      <c r="H97" s="46" t="n"/>
      <c r="I97" s="51" t="inlineStr">
        <is>
          <t>Tackle</t>
        </is>
      </c>
      <c r="J97" s="46" t="n"/>
      <c r="K97" s="58" t="inlineStr">
        <is>
          <t>Sunny Day</t>
        </is>
      </c>
      <c r="L97" s="46" t="n"/>
    </row>
    <row r="98">
      <c r="E98" s="53" t="inlineStr">
        <is>
          <t>Magnitude</t>
        </is>
      </c>
      <c r="F98" s="46" t="n"/>
      <c r="G98" s="63" t="inlineStr">
        <is>
          <t>Light Screen</t>
        </is>
      </c>
      <c r="H98" s="46" t="n"/>
      <c r="I98" s="58" t="inlineStr">
        <is>
          <t>Sunny Day</t>
        </is>
      </c>
      <c r="J98" s="46" t="n"/>
      <c r="K98" s="51" t="inlineStr">
        <is>
          <t>Body Slam</t>
        </is>
      </c>
      <c r="L98" s="46" t="n"/>
    </row>
    <row r="99">
      <c r="E99" s="58" t="inlineStr">
        <is>
          <t>Sunny Day</t>
        </is>
      </c>
      <c r="F99" s="46" t="n"/>
      <c r="G99" s="58" t="inlineStr">
        <is>
          <t>Sunny Day</t>
        </is>
      </c>
      <c r="H99" s="46" t="n"/>
      <c r="I99" s="51" t="inlineStr">
        <is>
          <t>Attract</t>
        </is>
      </c>
      <c r="J99" s="46" t="n"/>
      <c r="K99" s="51" t="inlineStr">
        <is>
          <t>Attract</t>
        </is>
      </c>
      <c r="L99" s="46" t="n"/>
    </row>
    <row r="101" ht="24" customHeight="1">
      <c r="B101" s="38" t="inlineStr">
        <is>
          <t>Fortree City - Gym   (Split 6)</t>
        </is>
      </c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3" ht="20" customHeight="1">
      <c r="B103" s="40" t="inlineStr">
        <is>
          <t>Leader</t>
        </is>
      </c>
      <c r="C103" s="41" t="n"/>
      <c r="D103" s="41" t="n"/>
      <c r="E103" s="42" t="inlineStr">
        <is>
          <t>Leader Winona</t>
        </is>
      </c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 ht="69" customHeight="1">
      <c r="E104" s="43">
        <f>IFERROR(_xlfn.IMAGE("https://play.pokemonshowdown.com/sprites/gen5/swablu.png"),"")</f>
        <v/>
      </c>
      <c r="G104" s="43">
        <f>IFERROR(_xlfn.IMAGE("https://play.pokemonshowdown.com/sprites/gen5/tropius.png"),"")</f>
        <v/>
      </c>
      <c r="I104" s="43">
        <f>IFERROR(_xlfn.IMAGE("https://play.pokemonshowdown.com/sprites/gen5/pelipper.png"),"")</f>
        <v/>
      </c>
      <c r="K104" s="43">
        <f>IFERROR(_xlfn.IMAGE("https://play.pokemonshowdown.com/sprites/gen5/skarmory.png"),"")</f>
        <v/>
      </c>
      <c r="M104" s="43">
        <f>IFERROR(_xlfn.IMAGE("https://play.pokemonshowdown.com/sprites/gen5/altaria.png"),"")</f>
        <v/>
      </c>
      <c r="Q104" s="44" t="inlineStr">
        <is>
          <t>Mandatory
Items: Hyper Potion / Hyper Potion</t>
        </is>
      </c>
    </row>
    <row r="105">
      <c r="E105" s="45" t="inlineStr">
        <is>
          <t>Lv 29 Swablu</t>
        </is>
      </c>
      <c r="F105" s="46" t="n"/>
      <c r="G105" s="45" t="inlineStr">
        <is>
          <t>Lv 29 Tropius</t>
        </is>
      </c>
      <c r="H105" s="46" t="n"/>
      <c r="I105" s="45" t="inlineStr">
        <is>
          <t>Lv 30 Pelipper</t>
        </is>
      </c>
      <c r="J105" s="46" t="n"/>
      <c r="K105" s="45" t="inlineStr">
        <is>
          <t>Lv 31 Skarmory</t>
        </is>
      </c>
      <c r="L105" s="46" t="n"/>
      <c r="M105" s="45" t="inlineStr">
        <is>
          <t>Lv 33 Altaria</t>
        </is>
      </c>
      <c r="N105" s="46" t="n"/>
      <c r="Q105" s="47" t="inlineStr">
        <is>
          <t>Pokémon</t>
        </is>
      </c>
    </row>
    <row r="106">
      <c r="E106" s="48" t="inlineStr">
        <is>
          <t>Adamant</t>
        </is>
      </c>
      <c r="F106" s="48" t="inlineStr">
        <is>
          <t>Natural Cure</t>
        </is>
      </c>
      <c r="G106" s="48" t="inlineStr">
        <is>
          <t>Naughty</t>
        </is>
      </c>
      <c r="H106" s="48" t="inlineStr">
        <is>
          <t>Chlorophyll</t>
        </is>
      </c>
      <c r="I106" s="48" t="inlineStr">
        <is>
          <t>Rash</t>
        </is>
      </c>
      <c r="J106" s="48" t="inlineStr">
        <is>
          <t>Unburden</t>
        </is>
      </c>
      <c r="K106" s="48" t="inlineStr">
        <is>
          <t>Adamant</t>
        </is>
      </c>
      <c r="L106" s="48" t="inlineStr">
        <is>
          <t>Filter</t>
        </is>
      </c>
      <c r="M106" s="48" t="inlineStr">
        <is>
          <t>Hasty</t>
        </is>
      </c>
      <c r="N106" s="48" t="inlineStr">
        <is>
          <t>Serene Grace</t>
        </is>
      </c>
      <c r="Q106" s="47" t="inlineStr">
        <is>
          <t>Nature / Ability</t>
        </is>
      </c>
    </row>
    <row r="107">
      <c r="B107" s="47" t="inlineStr">
        <is>
          <t>AI Flags:</t>
        </is>
      </c>
      <c r="E107" s="49" t="inlineStr">
        <is>
          <t>(None)</t>
        </is>
      </c>
      <c r="F107" s="46" t="n"/>
      <c r="G107" s="49" t="inlineStr">
        <is>
          <t>(None)</t>
        </is>
      </c>
      <c r="H107" s="46" t="n"/>
      <c r="I107" s="49" t="inlineStr">
        <is>
          <t>(None)</t>
        </is>
      </c>
      <c r="J107" s="46" t="n"/>
      <c r="K107" s="49" t="inlineStr">
        <is>
          <t>(None)</t>
        </is>
      </c>
      <c r="L107" s="46" t="n"/>
      <c r="M107" s="49" t="inlineStr">
        <is>
          <t>Oran Berry</t>
        </is>
      </c>
      <c r="N107" s="46" t="n"/>
      <c r="Q107" s="47" t="inlineStr">
        <is>
          <t>Item</t>
        </is>
      </c>
    </row>
    <row r="108">
      <c r="B108" s="44" t="inlineStr">
        <is>
          <t>Smart Trainer</t>
        </is>
      </c>
      <c r="E108" s="51" t="inlineStr">
        <is>
          <t>Perish Song</t>
        </is>
      </c>
      <c r="F108" s="46" t="n"/>
      <c r="G108" s="58" t="inlineStr">
        <is>
          <t>Sunny Day</t>
        </is>
      </c>
      <c r="H108" s="46" t="n"/>
      <c r="I108" s="61" t="inlineStr">
        <is>
          <t>Water Gun</t>
        </is>
      </c>
      <c r="J108" s="46" t="n"/>
      <c r="K108" s="53" t="inlineStr">
        <is>
          <t>Sand Attack</t>
        </is>
      </c>
      <c r="L108" s="46" t="n"/>
      <c r="M108" s="53" t="inlineStr">
        <is>
          <t>Earthquake</t>
        </is>
      </c>
      <c r="N108" s="46" t="n"/>
      <c r="Q108" s="47" t="inlineStr">
        <is>
          <t>Moves</t>
        </is>
      </c>
    </row>
    <row r="109">
      <c r="E109" s="60" t="inlineStr">
        <is>
          <t>Mirror Move</t>
        </is>
      </c>
      <c r="F109" s="46" t="n"/>
      <c r="G109" s="60" t="inlineStr">
        <is>
          <t>Aerial Ace</t>
        </is>
      </c>
      <c r="H109" s="46" t="n"/>
      <c r="I109" s="51" t="inlineStr">
        <is>
          <t>Supersonic</t>
        </is>
      </c>
      <c r="J109" s="46" t="n"/>
      <c r="K109" s="51" t="inlineStr">
        <is>
          <t>Fury Attack</t>
        </is>
      </c>
      <c r="L109" s="46" t="n"/>
      <c r="M109" s="68" t="inlineStr">
        <is>
          <t>Dragon Breath</t>
        </is>
      </c>
      <c r="N109" s="46" t="n"/>
    </row>
    <row r="110">
      <c r="E110" s="51" t="inlineStr">
        <is>
          <t>Safeguard</t>
        </is>
      </c>
      <c r="F110" s="46" t="n"/>
      <c r="G110" s="59" t="inlineStr">
        <is>
          <t>Solar Beam</t>
        </is>
      </c>
      <c r="H110" s="46" t="n"/>
      <c r="I110" s="51" t="inlineStr">
        <is>
          <t>Protect</t>
        </is>
      </c>
      <c r="J110" s="46" t="n"/>
      <c r="K110" s="66" t="inlineStr">
        <is>
          <t>Steel Wing</t>
        </is>
      </c>
      <c r="L110" s="46" t="n"/>
      <c r="M110" s="68" t="inlineStr">
        <is>
          <t>Dragon Dance</t>
        </is>
      </c>
      <c r="N110" s="46" t="n"/>
    </row>
    <row r="111">
      <c r="E111" s="60" t="inlineStr">
        <is>
          <t>Aerial Ace</t>
        </is>
      </c>
      <c r="F111" s="46" t="n"/>
      <c r="G111" s="59" t="inlineStr">
        <is>
          <t>Synthesis</t>
        </is>
      </c>
      <c r="H111" s="46" t="n"/>
      <c r="I111" s="60" t="inlineStr">
        <is>
          <t>Aerial Ace</t>
        </is>
      </c>
      <c r="J111" s="46" t="n"/>
      <c r="K111" s="60" t="inlineStr">
        <is>
          <t>Aerial Ace</t>
        </is>
      </c>
      <c r="L111" s="46" t="n"/>
      <c r="M111" s="60" t="inlineStr">
        <is>
          <t>Aerial Ace</t>
        </is>
      </c>
      <c r="N111" s="46" t="n"/>
    </row>
    <row r="113" ht="24" customHeight="1">
      <c r="B113" s="38" t="inlineStr">
        <is>
          <t>Mossdeep City - Space Center - 2F   (Split 7)</t>
        </is>
      </c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</row>
    <row r="115" ht="20" customHeight="1">
      <c r="B115" s="40" t="inlineStr">
        <is>
          <t>Magma Leader</t>
        </is>
      </c>
      <c r="C115" s="41" t="n"/>
      <c r="D115" s="41" t="n"/>
      <c r="E115" s="42" t="inlineStr">
        <is>
          <t>Magma Leader Maxie</t>
        </is>
      </c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 ht="69" customHeight="1">
      <c r="E116" s="43">
        <f>IFERROR(_xlfn.IMAGE("https://play.pokemonshowdown.com/sprites/gen5/mightyena.png"),"")</f>
        <v/>
      </c>
      <c r="G116" s="43">
        <f>IFERROR(_xlfn.IMAGE("https://play.pokemonshowdown.com/sprites/gen5/crobat.png"),"")</f>
        <v/>
      </c>
      <c r="I116" s="43">
        <f>IFERROR(_xlfn.IMAGE("https://play.pokemonshowdown.com/sprites/gen5/camerupt.png"),"")</f>
        <v/>
      </c>
    </row>
    <row r="117">
      <c r="E117" s="45" t="inlineStr">
        <is>
          <t>Lv 42 Mightyena</t>
        </is>
      </c>
      <c r="F117" s="46" t="n"/>
      <c r="G117" s="45" t="inlineStr">
        <is>
          <t>Lv 43 Crobat</t>
        </is>
      </c>
      <c r="H117" s="46" t="n"/>
      <c r="I117" s="45" t="inlineStr">
        <is>
          <t>Lv 44 Camerupt</t>
        </is>
      </c>
      <c r="J117" s="46" t="n"/>
      <c r="Q117" s="47" t="inlineStr">
        <is>
          <t>Pokémon</t>
        </is>
      </c>
    </row>
    <row r="118">
      <c r="E118" s="48" t="inlineStr">
        <is>
          <t>Adamant</t>
        </is>
      </c>
      <c r="F118" s="48" t="inlineStr">
        <is>
          <t>Intimidate</t>
        </is>
      </c>
      <c r="G118" s="48" t="inlineStr">
        <is>
          <t>Adamant</t>
        </is>
      </c>
      <c r="H118" s="48" t="inlineStr">
        <is>
          <t>Inner Focus</t>
        </is>
      </c>
      <c r="I118" s="48" t="inlineStr">
        <is>
          <t>Modest</t>
        </is>
      </c>
      <c r="J118" s="48" t="inlineStr">
        <is>
          <t>Magma Armor</t>
        </is>
      </c>
      <c r="Q118" s="47" t="inlineStr">
        <is>
          <t>Nature / Ability</t>
        </is>
      </c>
    </row>
    <row r="119">
      <c r="B119" s="47" t="inlineStr">
        <is>
          <t>AI Flags:</t>
        </is>
      </c>
      <c r="E119" s="49" t="inlineStr">
        <is>
          <t>(None)</t>
        </is>
      </c>
      <c r="F119" s="46" t="n"/>
      <c r="G119" s="49" t="inlineStr">
        <is>
          <t>(None)</t>
        </is>
      </c>
      <c r="H119" s="46" t="n"/>
      <c r="I119" s="49" t="inlineStr">
        <is>
          <t>(None)</t>
        </is>
      </c>
      <c r="J119" s="46" t="n"/>
      <c r="Q119" s="47" t="inlineStr">
        <is>
          <t>Item</t>
        </is>
      </c>
    </row>
    <row r="120">
      <c r="B120" s="44" t="inlineStr">
        <is>
          <t>Smart Trainer</t>
        </is>
      </c>
      <c r="E120" s="50" t="inlineStr">
        <is>
          <t>Assurance</t>
        </is>
      </c>
      <c r="F120" s="46" t="n"/>
      <c r="G120" s="66" t="inlineStr">
        <is>
          <t>Steel Wing</t>
        </is>
      </c>
      <c r="H120" s="46" t="n"/>
      <c r="I120" s="53" t="inlineStr">
        <is>
          <t>Earth Power</t>
        </is>
      </c>
      <c r="J120" s="46" t="n"/>
      <c r="Q120" s="47" t="inlineStr">
        <is>
          <t>Moves</t>
        </is>
      </c>
    </row>
    <row r="121">
      <c r="E121" s="52" t="inlineStr">
        <is>
          <t>Thunder Fang</t>
        </is>
      </c>
      <c r="F121" s="46" t="n"/>
      <c r="G121" s="60" t="inlineStr">
        <is>
          <t>Aerial Ace</t>
        </is>
      </c>
      <c r="H121" s="46" t="n"/>
      <c r="I121" s="62" t="inlineStr">
        <is>
          <t>Rock Slide</t>
        </is>
      </c>
      <c r="J121" s="46" t="n"/>
    </row>
    <row r="122">
      <c r="E122" s="55" t="inlineStr">
        <is>
          <t>Poison Fang</t>
        </is>
      </c>
      <c r="F122" s="46" t="n"/>
      <c r="G122" s="51" t="inlineStr">
        <is>
          <t>Whirlwind</t>
        </is>
      </c>
      <c r="H122" s="46" t="n"/>
      <c r="I122" s="58" t="inlineStr">
        <is>
          <t>Lava Plume</t>
        </is>
      </c>
      <c r="J122" s="46" t="n"/>
    </row>
    <row r="123">
      <c r="E123" s="50" t="inlineStr">
        <is>
          <t>Beat Up</t>
        </is>
      </c>
      <c r="F123" s="46" t="n"/>
      <c r="G123" s="67" t="inlineStr">
        <is>
          <t>Confuse Ray</t>
        </is>
      </c>
      <c r="H123" s="46" t="n"/>
      <c r="I123" s="51" t="inlineStr">
        <is>
          <t>Explosion</t>
        </is>
      </c>
      <c r="J123" s="46" t="n"/>
    </row>
    <row r="125" ht="24" customHeight="1">
      <c r="B125" s="38" t="inlineStr">
        <is>
          <t>Mossdeep City - Gym   (Split 7)</t>
        </is>
      </c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</row>
    <row r="127" ht="20" customHeight="1">
      <c r="B127" s="40" t="inlineStr">
        <is>
          <t>Leader</t>
        </is>
      </c>
      <c r="C127" s="41" t="n"/>
      <c r="D127" s="41" t="n"/>
      <c r="E127" s="42" t="inlineStr">
        <is>
          <t>Leader Tate&amp;Liza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IFERROR(_xlfn.IMAGE("https://play.pokemonshowdown.com/sprites/gen5/claydol.png"),"")</f>
        <v/>
      </c>
      <c r="G128" s="43">
        <f>IFERROR(_xlfn.IMAGE("https://play.pokemonshowdown.com/sprites/gen5/xatu.png"),"")</f>
        <v/>
      </c>
      <c r="I128" s="43">
        <f>IFERROR(_xlfn.IMAGE("https://play.pokemonshowdown.com/sprites/gen5/lunatone.png"),"")</f>
        <v/>
      </c>
      <c r="K128" s="43">
        <f>IFERROR(_xlfn.IMAGE("https://play.pokemonshowdown.com/sprites/gen5/solrock.png"),"")</f>
        <v/>
      </c>
      <c r="Q128" s="44" t="inlineStr">
        <is>
          <t>DOUBLE BATTLE
Mandatory
Items: Hyper Potion / Hyper Potion / Hyper Potion / Hyper Potion</t>
        </is>
      </c>
    </row>
    <row r="129">
      <c r="E129" s="45" t="inlineStr">
        <is>
          <t>Lv 41 Claydol</t>
        </is>
      </c>
      <c r="F129" s="46" t="n"/>
      <c r="G129" s="45" t="inlineStr">
        <is>
          <t>Lv 41 Xatu</t>
        </is>
      </c>
      <c r="H129" s="46" t="n"/>
      <c r="I129" s="45" t="inlineStr">
        <is>
          <t>Lv 42 Lunatone</t>
        </is>
      </c>
      <c r="J129" s="46" t="n"/>
      <c r="K129" s="45" t="inlineStr">
        <is>
          <t>Lv 42 Solrock</t>
        </is>
      </c>
      <c r="L129" s="46" t="n"/>
      <c r="Q129" s="47" t="inlineStr">
        <is>
          <t>Pokémon</t>
        </is>
      </c>
    </row>
    <row r="130">
      <c r="E130" s="48" t="inlineStr">
        <is>
          <t>Lonely</t>
        </is>
      </c>
      <c r="F130" s="48" t="inlineStr">
        <is>
          <t>Levitate</t>
        </is>
      </c>
      <c r="G130" s="48" t="inlineStr">
        <is>
          <t>Timid</t>
        </is>
      </c>
      <c r="H130" s="48" t="inlineStr">
        <is>
          <t>Magic Guard</t>
        </is>
      </c>
      <c r="I130" s="48" t="inlineStr">
        <is>
          <t>Timid</t>
        </is>
      </c>
      <c r="J130" s="48" t="inlineStr">
        <is>
          <t>Levitate</t>
        </is>
      </c>
      <c r="K130" s="48" t="inlineStr">
        <is>
          <t>Modest</t>
        </is>
      </c>
      <c r="L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I131" s="49" t="inlineStr">
        <is>
          <t>Sitrus Berry</t>
        </is>
      </c>
      <c r="J131" s="46" t="n"/>
      <c r="K131" s="49" t="inlineStr">
        <is>
          <t>Sitrus Berry</t>
        </is>
      </c>
      <c r="L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Earthquake</t>
        </is>
      </c>
      <c r="F132" s="46" t="n"/>
      <c r="G132" s="63" t="inlineStr">
        <is>
          <t>Psychic</t>
        </is>
      </c>
      <c r="H132" s="46" t="n"/>
      <c r="I132" s="63" t="inlineStr">
        <is>
          <t>Light Screen</t>
        </is>
      </c>
      <c r="J132" s="46" t="n"/>
      <c r="K132" s="58" t="inlineStr">
        <is>
          <t>Sunny Day</t>
        </is>
      </c>
      <c r="L132" s="46" t="n"/>
      <c r="Q132" s="47" t="inlineStr">
        <is>
          <t>Moves</t>
        </is>
      </c>
    </row>
    <row r="133">
      <c r="E133" s="62" t="inlineStr">
        <is>
          <t>Ancient Power</t>
        </is>
      </c>
      <c r="F133" s="46" t="n"/>
      <c r="G133" s="58" t="inlineStr">
        <is>
          <t>Sunny Day</t>
        </is>
      </c>
      <c r="H133" s="46" t="n"/>
      <c r="I133" s="63" t="inlineStr">
        <is>
          <t>Psychic</t>
        </is>
      </c>
      <c r="J133" s="46" t="n"/>
      <c r="K133" s="59" t="inlineStr">
        <is>
          <t>Solar Beam</t>
        </is>
      </c>
      <c r="L133" s="46" t="n"/>
    </row>
    <row r="134">
      <c r="E134" s="63" t="inlineStr">
        <is>
          <t>Psychic</t>
        </is>
      </c>
      <c r="F134" s="46" t="n"/>
      <c r="G134" s="67" t="inlineStr">
        <is>
          <t>Confuse Ray</t>
        </is>
      </c>
      <c r="H134" s="46" t="n"/>
      <c r="I134" s="63" t="inlineStr">
        <is>
          <t>Hypnosis</t>
        </is>
      </c>
      <c r="J134" s="46" t="n"/>
      <c r="K134" s="63" t="inlineStr">
        <is>
          <t>Psychic</t>
        </is>
      </c>
      <c r="L134" s="46" t="n"/>
    </row>
    <row r="135">
      <c r="E135" s="63" t="inlineStr">
        <is>
          <t>Light Screen</t>
        </is>
      </c>
      <c r="F135" s="46" t="n"/>
      <c r="G135" s="63" t="inlineStr">
        <is>
          <t>Calm Mind</t>
        </is>
      </c>
      <c r="H135" s="46" t="n"/>
      <c r="I135" s="63" t="inlineStr">
        <is>
          <t>Calm Mind</t>
        </is>
      </c>
      <c r="J135" s="46" t="n"/>
      <c r="K135" s="58" t="inlineStr">
        <is>
          <t>Flamethrower</t>
        </is>
      </c>
      <c r="L135" s="46" t="n"/>
    </row>
    <row r="137" ht="24" customHeight="1">
      <c r="B137" s="38" t="inlineStr">
        <is>
          <t>Seafloor Cavern - Room 9   (Split 8)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Aqua Leader</t>
        </is>
      </c>
      <c r="C139" s="41" t="n"/>
      <c r="D139" s="41" t="n"/>
      <c r="E139" s="42" t="inlineStr">
        <is>
          <t>Aqua Leader Archie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IFERROR(_xlfn.IMAGE("https://play.pokemonshowdown.com/sprites/gen5/mightyena.png"),"")</f>
        <v/>
      </c>
      <c r="G140" s="43">
        <f>IFERROR(_xlfn.IMAGE("https://play.pokemonshowdown.com/sprites/gen5/crobat.png"),"")</f>
        <v/>
      </c>
      <c r="I140" s="43">
        <f>IFERROR(_xlfn.IMAGE("https://play.pokemonshowdown.com/sprites/gen5/sharpedo.png"),"")</f>
        <v/>
      </c>
      <c r="Q140" s="44" t="inlineStr">
        <is>
          <t>Items: Super Potion / Super Potion</t>
        </is>
      </c>
    </row>
    <row r="141">
      <c r="E141" s="45" t="inlineStr">
        <is>
          <t>Lv 41 Mightyena</t>
        </is>
      </c>
      <c r="F141" s="46" t="n"/>
      <c r="G141" s="45" t="inlineStr">
        <is>
          <t>Lv 41 Crobat</t>
        </is>
      </c>
      <c r="H141" s="46" t="n"/>
      <c r="I141" s="45" t="inlineStr">
        <is>
          <t>Lv 43 Sharpedo</t>
        </is>
      </c>
      <c r="J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Intimidate</t>
        </is>
      </c>
      <c r="G142" s="48" t="inlineStr">
        <is>
          <t>Adamant</t>
        </is>
      </c>
      <c r="H142" s="48" t="inlineStr">
        <is>
          <t>Inner Focus</t>
        </is>
      </c>
      <c r="I142" s="48" t="inlineStr">
        <is>
          <t>Jolly</t>
        </is>
      </c>
      <c r="J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I143" s="49" t="inlineStr">
        <is>
          <t>(None)</t>
        </is>
      </c>
      <c r="J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1" t="inlineStr">
        <is>
          <t>Odor Sleuth</t>
        </is>
      </c>
      <c r="F144" s="46" t="n"/>
      <c r="G144" s="66" t="inlineStr">
        <is>
          <t>Steel Wing</t>
        </is>
      </c>
      <c r="H144" s="46" t="n"/>
      <c r="I144" s="61" t="inlineStr">
        <is>
          <t>Aqua Cutter</t>
        </is>
      </c>
      <c r="J144" s="46" t="n"/>
      <c r="Q144" s="47" t="inlineStr">
        <is>
          <t>Moves</t>
        </is>
      </c>
    </row>
    <row r="145">
      <c r="E145" s="50" t="inlineStr">
        <is>
          <t>Assurance</t>
        </is>
      </c>
      <c r="F145" s="46" t="n"/>
      <c r="G145" s="60" t="inlineStr">
        <is>
          <t>Aerial Ace</t>
        </is>
      </c>
      <c r="H145" s="46" t="n"/>
      <c r="I145" s="51" t="inlineStr">
        <is>
          <t>Hyper Fang</t>
        </is>
      </c>
      <c r="J145" s="46" t="n"/>
    </row>
    <row r="146">
      <c r="E146" s="52" t="inlineStr">
        <is>
          <t>Thunder Fang</t>
        </is>
      </c>
      <c r="F146" s="46" t="n"/>
      <c r="G146" s="51" t="inlineStr">
        <is>
          <t>Whirlwind</t>
        </is>
      </c>
      <c r="H146" s="46" t="n"/>
      <c r="I146" s="61" t="inlineStr">
        <is>
          <t>Water Pulse</t>
        </is>
      </c>
      <c r="J146" s="46" t="n"/>
    </row>
    <row r="147">
      <c r="E147" s="55" t="inlineStr">
        <is>
          <t>Poison Fang</t>
        </is>
      </c>
      <c r="F147" s="46" t="n"/>
      <c r="G147" s="67" t="inlineStr">
        <is>
          <t>Confuse Ray</t>
        </is>
      </c>
      <c r="H147" s="46" t="n"/>
      <c r="I147" s="50" t="inlineStr">
        <is>
          <t>Pursuit</t>
        </is>
      </c>
      <c r="J147" s="46" t="n"/>
    </row>
    <row r="149" ht="24" customHeight="1">
      <c r="B149" s="38" t="inlineStr">
        <is>
          <t>Sootopolis City - Gym - 1F   (Split 8)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</row>
    <row r="151" ht="20" customHeight="1">
      <c r="B151" s="40" t="inlineStr">
        <is>
          <t>Leader</t>
        </is>
      </c>
      <c r="C151" s="41" t="n"/>
      <c r="D151" s="41" t="n"/>
      <c r="E151" s="42" t="inlineStr">
        <is>
          <t>Leader Juan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IFERROR(_xlfn.IMAGE("https://play.pokemonshowdown.com/sprites/gen5/luvdisc.png"),"")</f>
        <v/>
      </c>
      <c r="G152" s="43">
        <f>IFERROR(_xlfn.IMAGE("https://play.pokemonshowdown.com/sprites/gen5/whiscash.png"),"")</f>
        <v/>
      </c>
      <c r="I152" s="43">
        <f>IFERROR(_xlfn.IMAGE("https://play.pokemonshowdown.com/sprites/gen5/sealeo.png"),"")</f>
        <v/>
      </c>
      <c r="K152" s="43">
        <f>IFERROR(_xlfn.IMAGE("https://play.pokemonshowdown.com/sprites/gen5/crawdaunt.png"),"")</f>
        <v/>
      </c>
      <c r="M152" s="43">
        <f>IFERROR(_xlfn.IMAGE("https://play.pokemonshowdown.com/sprites/gen5/kingdra.png"),"")</f>
        <v/>
      </c>
      <c r="Q152" s="44" t="inlineStr">
        <is>
          <t>Mandatory
Items: Hyper Potion / Hyper Potion</t>
        </is>
      </c>
    </row>
    <row r="153">
      <c r="E153" s="45" t="inlineStr">
        <is>
          <t>Lv 41 Luvdisc</t>
        </is>
      </c>
      <c r="F153" s="46" t="n"/>
      <c r="G153" s="45" t="inlineStr">
        <is>
          <t>Lv 41 Whiscash</t>
        </is>
      </c>
      <c r="H153" s="46" t="n"/>
      <c r="I153" s="45" t="inlineStr">
        <is>
          <t>Lv 43 Sealeo</t>
        </is>
      </c>
      <c r="J153" s="46" t="n"/>
      <c r="K153" s="45" t="inlineStr">
        <is>
          <t>Lv 43 Crawdaunt</t>
        </is>
      </c>
      <c r="L153" s="46" t="n"/>
      <c r="M153" s="45" t="inlineStr">
        <is>
          <t>Lv 46 Kingdra</t>
        </is>
      </c>
      <c r="N153" s="46" t="n"/>
      <c r="Q153" s="47" t="inlineStr">
        <is>
          <t>Pokémon</t>
        </is>
      </c>
    </row>
    <row r="154">
      <c r="E154" s="48" t="inlineStr">
        <is>
          <t>Timid</t>
        </is>
      </c>
      <c r="F154" s="48" t="inlineStr">
        <is>
          <t>Swift Swim</t>
        </is>
      </c>
      <c r="G154" s="48" t="inlineStr">
        <is>
          <t>Naughty</t>
        </is>
      </c>
      <c r="H154" s="48" t="inlineStr">
        <is>
          <t>Hydration</t>
        </is>
      </c>
      <c r="I154" s="48" t="inlineStr">
        <is>
          <t>Rash</t>
        </is>
      </c>
      <c r="J154" s="48" t="inlineStr">
        <is>
          <t>Ice Body</t>
        </is>
      </c>
      <c r="K154" s="48" t="inlineStr">
        <is>
          <t>Naughty</t>
        </is>
      </c>
      <c r="L154" s="48" t="inlineStr">
        <is>
          <t>Adaptability</t>
        </is>
      </c>
      <c r="M154" s="48" t="inlineStr">
        <is>
          <t>Modest</t>
        </is>
      </c>
      <c r="N154" s="48" t="inlineStr">
        <is>
          <t>Swift Swim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I155" s="49" t="inlineStr">
        <is>
          <t>(None)</t>
        </is>
      </c>
      <c r="J155" s="46" t="n"/>
      <c r="K155" s="49" t="inlineStr">
        <is>
          <t>(None)</t>
        </is>
      </c>
      <c r="L155" s="46" t="n"/>
      <c r="M155" s="49" t="inlineStr">
        <is>
          <t>Chesto Berry</t>
        </is>
      </c>
      <c r="N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1" t="inlineStr">
        <is>
          <t>Water Pulse</t>
        </is>
      </c>
      <c r="F156" s="46" t="n"/>
      <c r="G156" s="61" t="inlineStr">
        <is>
          <t>Rain Dance</t>
        </is>
      </c>
      <c r="H156" s="46" t="n"/>
      <c r="I156" s="51" t="inlineStr">
        <is>
          <t>Encore</t>
        </is>
      </c>
      <c r="J156" s="46" t="n"/>
      <c r="K156" s="61" t="inlineStr">
        <is>
          <t>Water Pulse</t>
        </is>
      </c>
      <c r="L156" s="46" t="n"/>
      <c r="M156" s="61" t="inlineStr">
        <is>
          <t>Water Pulse</t>
        </is>
      </c>
      <c r="N156" s="46" t="n"/>
      <c r="Q156" s="47" t="inlineStr">
        <is>
          <t>Moves</t>
        </is>
      </c>
    </row>
    <row r="157">
      <c r="E157" s="51" t="inlineStr">
        <is>
          <t>Attract</t>
        </is>
      </c>
      <c r="F157" s="46" t="n"/>
      <c r="G157" s="61" t="inlineStr">
        <is>
          <t>Water Pulse</t>
        </is>
      </c>
      <c r="H157" s="46" t="n"/>
      <c r="I157" s="51" t="inlineStr">
        <is>
          <t>Body Slam</t>
        </is>
      </c>
      <c r="J157" s="46" t="n"/>
      <c r="K157" s="61" t="inlineStr">
        <is>
          <t>Crabhammer</t>
        </is>
      </c>
      <c r="L157" s="46" t="n"/>
      <c r="M157" s="51" t="inlineStr">
        <is>
          <t>Double Team</t>
        </is>
      </c>
      <c r="N157" s="46" t="n"/>
    </row>
    <row r="158">
      <c r="E158" s="51" t="inlineStr">
        <is>
          <t>Sweet Kiss</t>
        </is>
      </c>
      <c r="F158" s="46" t="n"/>
      <c r="G158" s="63" t="inlineStr">
        <is>
          <t>Amnesia</t>
        </is>
      </c>
      <c r="H158" s="46" t="n"/>
      <c r="I158" s="64" t="inlineStr">
        <is>
          <t>Aurora Beam</t>
        </is>
      </c>
      <c r="J158" s="46" t="n"/>
      <c r="K158" s="50" t="inlineStr">
        <is>
          <t>Taunt</t>
        </is>
      </c>
      <c r="L158" s="46" t="n"/>
      <c r="M158" s="64" t="inlineStr">
        <is>
          <t>Ice Beam</t>
        </is>
      </c>
      <c r="N158" s="46" t="n"/>
    </row>
    <row r="159">
      <c r="E159" s="51" t="inlineStr">
        <is>
          <t>Flail</t>
        </is>
      </c>
      <c r="F159" s="46" t="n"/>
      <c r="G159" s="53" t="inlineStr">
        <is>
          <t>Earthquake</t>
        </is>
      </c>
      <c r="H159" s="46" t="n"/>
      <c r="I159" s="61" t="inlineStr">
        <is>
          <t>Water Pulse</t>
        </is>
      </c>
      <c r="J159" s="46" t="n"/>
      <c r="K159" s="51" t="inlineStr">
        <is>
          <t>Leer</t>
        </is>
      </c>
      <c r="L159" s="46" t="n"/>
      <c r="M159" s="63" t="inlineStr">
        <is>
          <t>Rest</t>
        </is>
      </c>
      <c r="N159" s="46" t="n"/>
    </row>
    <row r="161" ht="24" customHeight="1">
      <c r="B161" s="38" t="inlineStr">
        <is>
          <t>Ever Grande City - Sidneys Room   (Elite Four &amp; Champion)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Elite Four</t>
        </is>
      </c>
      <c r="C163" s="41" t="n"/>
      <c r="D163" s="41" t="n"/>
      <c r="E163" s="42" t="inlineStr">
        <is>
          <t>Elite Four Sidney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IFERROR(_xlfn.IMAGE("https://play.pokemonshowdown.com/sprites/gen5/mightyena.png"),"")</f>
        <v/>
      </c>
      <c r="G164" s="43">
        <f>IFERROR(_xlfn.IMAGE("https://play.pokemonshowdown.com/sprites/gen5/shiftry.png"),"")</f>
        <v/>
      </c>
      <c r="I164" s="43">
        <f>IFERROR(_xlfn.IMAGE("https://play.pokemonshowdown.com/sprites/gen5/cacturne.png"),"")</f>
        <v/>
      </c>
      <c r="K164" s="43">
        <f>IFERROR(_xlfn.IMAGE("https://play.pokemonshowdown.com/sprites/gen5/crawdaunt.png"),"")</f>
        <v/>
      </c>
      <c r="M164" s="43">
        <f>IFERROR(_xlfn.IMAGE("https://play.pokemonshowdown.com/sprites/gen5/absol.png"),"")</f>
        <v/>
      </c>
      <c r="Q164" s="44" t="inlineStr">
        <is>
          <t>Optional
Items: Full Restore / Full Restore</t>
        </is>
      </c>
    </row>
    <row r="165">
      <c r="E165" s="45" t="inlineStr">
        <is>
          <t>Lv 46 Mightyena</t>
        </is>
      </c>
      <c r="F165" s="46" t="n"/>
      <c r="G165" s="45" t="inlineStr">
        <is>
          <t>Lv 48 Shiftry</t>
        </is>
      </c>
      <c r="H165" s="46" t="n"/>
      <c r="I165" s="45" t="inlineStr">
        <is>
          <t>Lv 46 Cacturne</t>
        </is>
      </c>
      <c r="J165" s="46" t="n"/>
      <c r="K165" s="45" t="inlineStr">
        <is>
          <t>Lv 48 Crawdaunt</t>
        </is>
      </c>
      <c r="L165" s="46" t="n"/>
      <c r="M165" s="45" t="inlineStr">
        <is>
          <t>Lv 49 Absol</t>
        </is>
      </c>
      <c r="N165" s="46" t="n"/>
      <c r="Q165" s="47" t="inlineStr">
        <is>
          <t>Pokémon</t>
        </is>
      </c>
    </row>
    <row r="166">
      <c r="E166" s="48" t="inlineStr">
        <is>
          <t>Adamant</t>
        </is>
      </c>
      <c r="F166" s="48" t="inlineStr">
        <is>
          <t>Intimidate</t>
        </is>
      </c>
      <c r="G166" s="48" t="inlineStr">
        <is>
          <t>Modest</t>
        </is>
      </c>
      <c r="H166" s="48" t="inlineStr">
        <is>
          <t>Chlorophyll</t>
        </is>
      </c>
      <c r="I166" s="48" t="inlineStr">
        <is>
          <t>Adamant</t>
        </is>
      </c>
      <c r="J166" s="48" t="inlineStr">
        <is>
          <t>Sand Veil</t>
        </is>
      </c>
      <c r="K166" s="48" t="inlineStr">
        <is>
          <t>Naughty</t>
        </is>
      </c>
      <c r="L166" s="48" t="inlineStr">
        <is>
          <t>Adaptability</t>
        </is>
      </c>
      <c r="M166" s="48" t="inlineStr">
        <is>
          <t>Jolly</t>
        </is>
      </c>
      <c r="N166" s="48" t="inlineStr">
        <is>
          <t>Super Luck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I167" s="49" t="inlineStr">
        <is>
          <t>(None)</t>
        </is>
      </c>
      <c r="J167" s="46" t="n"/>
      <c r="K167" s="49" t="inlineStr">
        <is>
          <t>(None)</t>
        </is>
      </c>
      <c r="L167" s="46" t="n"/>
      <c r="M167" s="49" t="inlineStr">
        <is>
          <t>Sitrus Berry</t>
        </is>
      </c>
      <c r="N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1" t="inlineStr">
        <is>
          <t>Roar</t>
        </is>
      </c>
      <c r="F168" s="46" t="n"/>
      <c r="G168" s="50" t="inlineStr">
        <is>
          <t>Torment</t>
        </is>
      </c>
      <c r="H168" s="46" t="n"/>
      <c r="I168" s="59" t="inlineStr">
        <is>
          <t>Leech Seed</t>
        </is>
      </c>
      <c r="J168" s="46" t="n"/>
      <c r="K168" s="61" t="inlineStr">
        <is>
          <t>Surf</t>
        </is>
      </c>
      <c r="L168" s="46" t="n"/>
      <c r="M168" s="60" t="inlineStr">
        <is>
          <t>Aerial Ace</t>
        </is>
      </c>
      <c r="N168" s="46" t="n"/>
      <c r="Q168" s="47" t="inlineStr">
        <is>
          <t>Moves</t>
        </is>
      </c>
    </row>
    <row r="169">
      <c r="E169" s="51" t="inlineStr">
        <is>
          <t>Double Edge</t>
        </is>
      </c>
      <c r="F169" s="46" t="n"/>
      <c r="G169" s="51" t="inlineStr">
        <is>
          <t>Double Team</t>
        </is>
      </c>
      <c r="H169" s="46" t="n"/>
      <c r="I169" s="50" t="inlineStr">
        <is>
          <t>Feint Attack</t>
        </is>
      </c>
      <c r="J169" s="46" t="n"/>
      <c r="K169" s="51" t="inlineStr">
        <is>
          <t>Swords Dance</t>
        </is>
      </c>
      <c r="L169" s="46" t="n"/>
      <c r="M169" s="62" t="inlineStr">
        <is>
          <t>Rock Slide</t>
        </is>
      </c>
      <c r="N169" s="46" t="n"/>
    </row>
    <row r="170">
      <c r="E170" s="53" t="inlineStr">
        <is>
          <t>Sand Attack</t>
        </is>
      </c>
      <c r="F170" s="46" t="n"/>
      <c r="G170" s="51" t="inlineStr">
        <is>
          <t>Swagger</t>
        </is>
      </c>
      <c r="H170" s="46" t="n"/>
      <c r="I170" s="59" t="inlineStr">
        <is>
          <t>Needle Arm</t>
        </is>
      </c>
      <c r="J170" s="46" t="n"/>
      <c r="K170" s="51" t="inlineStr">
        <is>
          <t>Strength</t>
        </is>
      </c>
      <c r="L170" s="46" t="n"/>
      <c r="M170" s="51" t="inlineStr">
        <is>
          <t>Swords Dance</t>
        </is>
      </c>
      <c r="N170" s="46" t="n"/>
    </row>
    <row r="171">
      <c r="E171" s="50" t="inlineStr">
        <is>
          <t>Crunch</t>
        </is>
      </c>
      <c r="F171" s="46" t="n"/>
      <c r="G171" s="63" t="inlineStr">
        <is>
          <t>Extrasensory</t>
        </is>
      </c>
      <c r="H171" s="46" t="n"/>
      <c r="I171" s="59" t="inlineStr">
        <is>
          <t>Cotton Spore</t>
        </is>
      </c>
      <c r="J171" s="46" t="n"/>
      <c r="K171" s="51" t="inlineStr">
        <is>
          <t>Facade</t>
        </is>
      </c>
      <c r="L171" s="46" t="n"/>
      <c r="M171" s="51" t="inlineStr">
        <is>
          <t>Slash</t>
        </is>
      </c>
      <c r="N171" s="46" t="n"/>
    </row>
    <row r="173" ht="24" customHeight="1">
      <c r="B173" s="38" t="inlineStr">
        <is>
          <t>Ever Grande City - Phoebes Room   (Elite Four &amp; Champion)</t>
        </is>
      </c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</row>
    <row r="175" ht="20" customHeight="1">
      <c r="B175" s="40" t="inlineStr">
        <is>
          <t>Elite Four</t>
        </is>
      </c>
      <c r="C175" s="41" t="n"/>
      <c r="D175" s="41" t="n"/>
      <c r="E175" s="42" t="inlineStr">
        <is>
          <t>Elite Four Phoebe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IFERROR(_xlfn.IMAGE("https://play.pokemonshowdown.com/sprites/gen5/dusclops.png"),"")</f>
        <v/>
      </c>
      <c r="G176" s="43">
        <f>IFERROR(_xlfn.IMAGE("https://play.pokemonshowdown.com/sprites/gen5/banette.png"),"")</f>
        <v/>
      </c>
      <c r="I176" s="43">
        <f>IFERROR(_xlfn.IMAGE("https://play.pokemonshowdown.com/sprites/gen5/sableye.png"),"")</f>
        <v/>
      </c>
      <c r="K176" s="43">
        <f>IFERROR(_xlfn.IMAGE("https://play.pokemonshowdown.com/sprites/gen5/banette.png"),"")</f>
        <v/>
      </c>
      <c r="M176" s="43">
        <f>IFERROR(_xlfn.IMAGE("https://play.pokemonshowdown.com/sprites/gen5/dusclops.png"),"")</f>
        <v/>
      </c>
      <c r="Q176" s="44" t="inlineStr">
        <is>
          <t>Optional
Items: Full Restore / Full Restore</t>
        </is>
      </c>
    </row>
    <row r="177">
      <c r="E177" s="45" t="inlineStr">
        <is>
          <t>Lv 48 Dusclops</t>
        </is>
      </c>
      <c r="F177" s="46" t="n"/>
      <c r="G177" s="45" t="inlineStr">
        <is>
          <t>Lv 49 Banette</t>
        </is>
      </c>
      <c r="H177" s="46" t="n"/>
      <c r="I177" s="45" t="inlineStr">
        <is>
          <t>Lv 50 Sableye</t>
        </is>
      </c>
      <c r="J177" s="46" t="n"/>
      <c r="K177" s="45" t="inlineStr">
        <is>
          <t>Lv 49 Banette</t>
        </is>
      </c>
      <c r="L177" s="46" t="n"/>
      <c r="M177" s="45" t="inlineStr">
        <is>
          <t>Lv 51 Dusclops</t>
        </is>
      </c>
      <c r="N177" s="46" t="n"/>
      <c r="Q177" s="47" t="inlineStr">
        <is>
          <t>Pokémon</t>
        </is>
      </c>
    </row>
    <row r="178">
      <c r="E178" s="48" t="inlineStr">
        <is>
          <t>Impish</t>
        </is>
      </c>
      <c r="F178" s="48" t="inlineStr">
        <is>
          <t>Pressure</t>
        </is>
      </c>
      <c r="G178" s="48" t="inlineStr">
        <is>
          <t>Naughty</t>
        </is>
      </c>
      <c r="H178" s="48" t="inlineStr">
        <is>
          <t>Clear Body</t>
        </is>
      </c>
      <c r="I178" s="48" t="inlineStr">
        <is>
          <t>Naughty</t>
        </is>
      </c>
      <c r="J178" s="48" t="inlineStr">
        <is>
          <t>Clear Body</t>
        </is>
      </c>
      <c r="K178" s="48" t="inlineStr">
        <is>
          <t>Naughty</t>
        </is>
      </c>
      <c r="L178" s="48" t="inlineStr">
        <is>
          <t>Clear Body</t>
        </is>
      </c>
      <c r="M178" s="48" t="inlineStr">
        <is>
          <t>Naughty</t>
        </is>
      </c>
      <c r="N178" s="48" t="inlineStr">
        <is>
          <t>Pressure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(None)</t>
        </is>
      </c>
      <c r="J179" s="46" t="n"/>
      <c r="K179" s="49" t="inlineStr">
        <is>
          <t>(None)</t>
        </is>
      </c>
      <c r="L179" s="46" t="n"/>
      <c r="M179" s="49" t="inlineStr">
        <is>
          <t>Sitrus Berry</t>
        </is>
      </c>
      <c r="N179" s="46" t="n"/>
      <c r="Q179" s="47" t="inlineStr">
        <is>
          <t>Item</t>
        </is>
      </c>
    </row>
    <row r="180">
      <c r="B180" s="44" t="inlineStr">
        <is>
          <t>Smart Trainer</t>
        </is>
      </c>
      <c r="E180" s="67" t="inlineStr">
        <is>
          <t>Shadow Punch</t>
        </is>
      </c>
      <c r="F180" s="46" t="n"/>
      <c r="G180" s="67" t="inlineStr">
        <is>
          <t>Shadow Ball</t>
        </is>
      </c>
      <c r="H180" s="46" t="n"/>
      <c r="I180" s="67" t="inlineStr">
        <is>
          <t>Shadow Ball</t>
        </is>
      </c>
      <c r="J180" s="46" t="n"/>
      <c r="K180" s="67" t="inlineStr">
        <is>
          <t>Shadow Ball</t>
        </is>
      </c>
      <c r="L180" s="46" t="n"/>
      <c r="M180" s="67" t="inlineStr">
        <is>
          <t>Shadow Ball</t>
        </is>
      </c>
      <c r="N180" s="46" t="n"/>
      <c r="Q180" s="47" t="inlineStr">
        <is>
          <t>Moves</t>
        </is>
      </c>
    </row>
    <row r="181">
      <c r="E181" s="67" t="inlineStr">
        <is>
          <t>Confuse Ray</t>
        </is>
      </c>
      <c r="F181" s="46" t="n"/>
      <c r="G181" s="67" t="inlineStr">
        <is>
          <t>Grudge</t>
        </is>
      </c>
      <c r="H181" s="46" t="n"/>
      <c r="I181" s="51" t="inlineStr">
        <is>
          <t>Double Team</t>
        </is>
      </c>
      <c r="J181" s="46" t="n"/>
      <c r="K181" s="63" t="inlineStr">
        <is>
          <t>Psychic</t>
        </is>
      </c>
      <c r="L181" s="46" t="n"/>
      <c r="M181" s="64" t="inlineStr">
        <is>
          <t>Ice Beam</t>
        </is>
      </c>
      <c r="N181" s="46" t="n"/>
    </row>
    <row r="182">
      <c r="E182" s="51" t="inlineStr">
        <is>
          <t>Curse</t>
        </is>
      </c>
      <c r="F182" s="46" t="n"/>
      <c r="G182" s="58" t="inlineStr">
        <is>
          <t>Will O Wisp</t>
        </is>
      </c>
      <c r="H182" s="46" t="n"/>
      <c r="I182" s="67" t="inlineStr">
        <is>
          <t>Night Shade</t>
        </is>
      </c>
      <c r="J182" s="46" t="n"/>
      <c r="K182" s="52" t="inlineStr">
        <is>
          <t>Thunderbolt</t>
        </is>
      </c>
      <c r="L182" s="46" t="n"/>
      <c r="M182" s="62" t="inlineStr">
        <is>
          <t>Rock Slide</t>
        </is>
      </c>
      <c r="N182" s="46" t="n"/>
    </row>
    <row r="183">
      <c r="E183" s="51" t="inlineStr">
        <is>
          <t>Protect</t>
        </is>
      </c>
      <c r="F183" s="46" t="n"/>
      <c r="G183" s="50" t="inlineStr">
        <is>
          <t>Feint Attack</t>
        </is>
      </c>
      <c r="H183" s="46" t="n"/>
      <c r="I183" s="50" t="inlineStr">
        <is>
          <t>Feint Attack</t>
        </is>
      </c>
      <c r="J183" s="46" t="n"/>
      <c r="K183" s="51" t="inlineStr">
        <is>
          <t>Facade</t>
        </is>
      </c>
      <c r="L183" s="46" t="n"/>
      <c r="M183" s="53" t="inlineStr">
        <is>
          <t>Earthquake</t>
        </is>
      </c>
      <c r="N183" s="46" t="n"/>
    </row>
    <row r="185" ht="24" customHeight="1">
      <c r="B185" s="38" t="inlineStr">
        <is>
          <t>Ever Grande City - Glacias Room   (Elite Four &amp; Champion)</t>
        </is>
      </c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Glacia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IFERROR(_xlfn.IMAGE("https://play.pokemonshowdown.com/sprites/gen5/sealeo.png"),"")</f>
        <v/>
      </c>
      <c r="G188" s="43">
        <f>IFERROR(_xlfn.IMAGE("https://play.pokemonshowdown.com/sprites/gen5/glalie.png"),"")</f>
        <v/>
      </c>
      <c r="I188" s="43">
        <f>IFERROR(_xlfn.IMAGE("https://play.pokemonshowdown.com/sprites/gen5/sealeo.png"),"")</f>
        <v/>
      </c>
      <c r="K188" s="43">
        <f>IFERROR(_xlfn.IMAGE("https://play.pokemonshowdown.com/sprites/gen5/glalie.png"),"")</f>
        <v/>
      </c>
      <c r="M188" s="43">
        <f>IFERROR(_xlfn.IMAGE("https://play.pokemonshowdown.com/sprites/gen5/walrein.png"),"")</f>
        <v/>
      </c>
      <c r="Q188" s="44" t="inlineStr">
        <is>
          <t>Optional
Items: Full Restore / Full Restore</t>
        </is>
      </c>
    </row>
    <row r="189">
      <c r="E189" s="45" t="inlineStr">
        <is>
          <t>Lv 50 Sealeo</t>
        </is>
      </c>
      <c r="F189" s="46" t="n"/>
      <c r="G189" s="45" t="inlineStr">
        <is>
          <t>Lv 50 Glalie</t>
        </is>
      </c>
      <c r="H189" s="46" t="n"/>
      <c r="I189" s="45" t="inlineStr">
        <is>
          <t>Lv 52 Sealeo</t>
        </is>
      </c>
      <c r="J189" s="46" t="n"/>
      <c r="K189" s="45" t="inlineStr">
        <is>
          <t>Lv 52 Glalie</t>
        </is>
      </c>
      <c r="L189" s="46" t="n"/>
      <c r="M189" s="45" t="inlineStr">
        <is>
          <t>Lv 53 Walrein</t>
        </is>
      </c>
      <c r="N189" s="46" t="n"/>
      <c r="Q189" s="47" t="inlineStr">
        <is>
          <t>Pokémon</t>
        </is>
      </c>
    </row>
    <row r="190">
      <c r="E190" s="48" t="inlineStr">
        <is>
          <t>Adamant</t>
        </is>
      </c>
      <c r="F190" s="48" t="inlineStr">
        <is>
          <t>Ice Body</t>
        </is>
      </c>
      <c r="G190" s="48" t="inlineStr">
        <is>
          <t>Naive</t>
        </is>
      </c>
      <c r="H190" s="48" t="inlineStr">
        <is>
          <t>Solid Rock</t>
        </is>
      </c>
      <c r="I190" s="48" t="inlineStr">
        <is>
          <t>Rash</t>
        </is>
      </c>
      <c r="J190" s="48" t="inlineStr">
        <is>
          <t>Ice Body</t>
        </is>
      </c>
      <c r="K190" s="48" t="inlineStr">
        <is>
          <t>Naive</t>
        </is>
      </c>
      <c r="L190" s="48" t="inlineStr">
        <is>
          <t>Solid Rock</t>
        </is>
      </c>
      <c r="M190" s="48" t="inlineStr">
        <is>
          <t>Naughty</t>
        </is>
      </c>
      <c r="N190" s="48" t="inlineStr">
        <is>
          <t>Filter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I191" s="49" t="inlineStr">
        <is>
          <t>(None)</t>
        </is>
      </c>
      <c r="J191" s="46" t="n"/>
      <c r="K191" s="49" t="inlineStr">
        <is>
          <t>(None)</t>
        </is>
      </c>
      <c r="L191" s="46" t="n"/>
      <c r="M191" s="49" t="inlineStr">
        <is>
          <t>Sitrus Berry</t>
        </is>
      </c>
      <c r="N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1" t="inlineStr">
        <is>
          <t>Encore</t>
        </is>
      </c>
      <c r="F192" s="46" t="n"/>
      <c r="G192" s="63" t="inlineStr">
        <is>
          <t>Light Screen</t>
        </is>
      </c>
      <c r="H192" s="46" t="n"/>
      <c r="I192" s="51" t="inlineStr">
        <is>
          <t>Attract</t>
        </is>
      </c>
      <c r="J192" s="46" t="n"/>
      <c r="K192" s="67" t="inlineStr">
        <is>
          <t>Shadow Ball</t>
        </is>
      </c>
      <c r="L192" s="46" t="n"/>
      <c r="M192" s="61" t="inlineStr">
        <is>
          <t>Surf</t>
        </is>
      </c>
      <c r="N192" s="46" t="n"/>
      <c r="Q192" s="47" t="inlineStr">
        <is>
          <t>Moves</t>
        </is>
      </c>
    </row>
    <row r="193">
      <c r="E193" s="51" t="inlineStr">
        <is>
          <t>Body Slam</t>
        </is>
      </c>
      <c r="F193" s="46" t="n"/>
      <c r="G193" s="50" t="inlineStr">
        <is>
          <t>Crunch</t>
        </is>
      </c>
      <c r="H193" s="46" t="n"/>
      <c r="I193" s="51" t="inlineStr">
        <is>
          <t>Double Edge</t>
        </is>
      </c>
      <c r="J193" s="46" t="n"/>
      <c r="K193" s="51" t="inlineStr">
        <is>
          <t>Explosion</t>
        </is>
      </c>
      <c r="L193" s="46" t="n"/>
      <c r="M193" s="51" t="inlineStr">
        <is>
          <t>Body Slam</t>
        </is>
      </c>
      <c r="N193" s="46" t="n"/>
    </row>
    <row r="194">
      <c r="E194" s="64" t="inlineStr">
        <is>
          <t>Hail</t>
        </is>
      </c>
      <c r="F194" s="46" t="n"/>
      <c r="G194" s="64" t="inlineStr">
        <is>
          <t>Icy Wind</t>
        </is>
      </c>
      <c r="H194" s="46" t="n"/>
      <c r="I194" s="64" t="inlineStr">
        <is>
          <t>Hail</t>
        </is>
      </c>
      <c r="J194" s="46" t="n"/>
      <c r="K194" s="64" t="inlineStr">
        <is>
          <t>Hail</t>
        </is>
      </c>
      <c r="L194" s="46" t="n"/>
      <c r="M194" s="64" t="inlineStr">
        <is>
          <t>Ice Beam</t>
        </is>
      </c>
      <c r="N194" s="46" t="n"/>
    </row>
    <row r="195">
      <c r="E195" s="64" t="inlineStr">
        <is>
          <t>Ice Ball</t>
        </is>
      </c>
      <c r="F195" s="46" t="n"/>
      <c r="G195" s="64" t="inlineStr">
        <is>
          <t>Ice Beam</t>
        </is>
      </c>
      <c r="H195" s="46" t="n"/>
      <c r="I195" s="64" t="inlineStr">
        <is>
          <t>Blizzard</t>
        </is>
      </c>
      <c r="J195" s="46" t="n"/>
      <c r="K195" s="64" t="inlineStr">
        <is>
          <t>Ice Beam</t>
        </is>
      </c>
      <c r="L195" s="46" t="n"/>
      <c r="M195" s="64" t="inlineStr">
        <is>
          <t>Sheer Cold</t>
        </is>
      </c>
      <c r="N195" s="46" t="n"/>
    </row>
    <row r="197" ht="24" customHeight="1">
      <c r="B197" s="38" t="inlineStr">
        <is>
          <t>Ever Grande City - Drakes Room   (Elite Four &amp; Champion)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Elite Four</t>
        </is>
      </c>
      <c r="C199" s="41" t="n"/>
      <c r="D199" s="41" t="n"/>
      <c r="E199" s="42" t="inlineStr">
        <is>
          <t>Elite Four Drake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IFERROR(_xlfn.IMAGE("https://play.pokemonshowdown.com/sprites/gen5/shelgon.png"),"")</f>
        <v/>
      </c>
      <c r="G200" s="43">
        <f>IFERROR(_xlfn.IMAGE("https://play.pokemonshowdown.com/sprites/gen5/altaria.png"),"")</f>
        <v/>
      </c>
      <c r="I200" s="43">
        <f>IFERROR(_xlfn.IMAGE("https://play.pokemonshowdown.com/sprites/gen5/kingdra.png"),"")</f>
        <v/>
      </c>
      <c r="K200" s="43">
        <f>IFERROR(_xlfn.IMAGE("https://play.pokemonshowdown.com/sprites/gen5/flygon.png"),"")</f>
        <v/>
      </c>
      <c r="M200" s="43">
        <f>IFERROR(_xlfn.IMAGE("https://play.pokemonshowdown.com/sprites/gen5/salamence.png"),"")</f>
        <v/>
      </c>
      <c r="Q200" s="44" t="inlineStr">
        <is>
          <t>Optional
Items: Full Restore / Full Restore</t>
        </is>
      </c>
    </row>
    <row r="201">
      <c r="E201" s="45" t="inlineStr">
        <is>
          <t>Lv 52 Shelgon</t>
        </is>
      </c>
      <c r="F201" s="46" t="n"/>
      <c r="G201" s="45" t="inlineStr">
        <is>
          <t>Lv 54 Altaria</t>
        </is>
      </c>
      <c r="H201" s="46" t="n"/>
      <c r="I201" s="45" t="inlineStr">
        <is>
          <t>Lv 53 Kingdra</t>
        </is>
      </c>
      <c r="J201" s="46" t="n"/>
      <c r="K201" s="45" t="inlineStr">
        <is>
          <t>Lv 53 Flygon</t>
        </is>
      </c>
      <c r="L201" s="46" t="n"/>
      <c r="M201" s="45" t="inlineStr">
        <is>
          <t>Lv 55 Salamence</t>
        </is>
      </c>
      <c r="N201" s="46" t="n"/>
      <c r="Q201" s="47" t="inlineStr">
        <is>
          <t>Pokémon</t>
        </is>
      </c>
    </row>
    <row r="202">
      <c r="E202" s="48" t="inlineStr">
        <is>
          <t>Adamant</t>
        </is>
      </c>
      <c r="F202" s="48" t="inlineStr">
        <is>
          <t>Rock Head</t>
        </is>
      </c>
      <c r="G202" s="48" t="inlineStr">
        <is>
          <t>Hasty</t>
        </is>
      </c>
      <c r="H202" s="48" t="inlineStr">
        <is>
          <t>Serene Grace</t>
        </is>
      </c>
      <c r="I202" s="48" t="inlineStr">
        <is>
          <t>Naive</t>
        </is>
      </c>
      <c r="J202" s="48" t="inlineStr">
        <is>
          <t>Swift Swim</t>
        </is>
      </c>
      <c r="K202" s="48" t="inlineStr">
        <is>
          <t>Naive</t>
        </is>
      </c>
      <c r="L202" s="48" t="inlineStr">
        <is>
          <t>Levitate</t>
        </is>
      </c>
      <c r="M202" s="48" t="inlineStr">
        <is>
          <t>Hasty</t>
        </is>
      </c>
      <c r="N202" s="48" t="inlineStr">
        <is>
          <t>Intimidate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Sitrus Berry</t>
        </is>
      </c>
      <c r="N203" s="46" t="n"/>
      <c r="Q203" s="47" t="inlineStr">
        <is>
          <t>Item</t>
        </is>
      </c>
    </row>
    <row r="204">
      <c r="B204" s="44" t="inlineStr">
        <is>
          <t>Smart Trainer</t>
        </is>
      </c>
      <c r="E204" s="62" t="inlineStr">
        <is>
          <t>Rock Tomb</t>
        </is>
      </c>
      <c r="F204" s="46" t="n"/>
      <c r="G204" s="51" t="inlineStr">
        <is>
          <t>Double Edge</t>
        </is>
      </c>
      <c r="H204" s="46" t="n"/>
      <c r="I204" s="51" t="inlineStr">
        <is>
          <t>Smokescreen</t>
        </is>
      </c>
      <c r="J204" s="46" t="n"/>
      <c r="K204" s="58" t="inlineStr">
        <is>
          <t>Flamethrower</t>
        </is>
      </c>
      <c r="L204" s="46" t="n"/>
      <c r="M204" s="58" t="inlineStr">
        <is>
          <t>Flamethrower</t>
        </is>
      </c>
      <c r="N204" s="46" t="n"/>
      <c r="Q204" s="47" t="inlineStr">
        <is>
          <t>Moves</t>
        </is>
      </c>
    </row>
    <row r="205">
      <c r="E205" s="68" t="inlineStr">
        <is>
          <t>Dragon Claw</t>
        </is>
      </c>
      <c r="F205" s="46" t="n"/>
      <c r="G205" s="68" t="inlineStr">
        <is>
          <t>Dragon Breath</t>
        </is>
      </c>
      <c r="H205" s="46" t="n"/>
      <c r="I205" s="68" t="inlineStr">
        <is>
          <t>Dragon Dance</t>
        </is>
      </c>
      <c r="J205" s="46" t="n"/>
      <c r="K205" s="50" t="inlineStr">
        <is>
          <t>Crunch</t>
        </is>
      </c>
      <c r="L205" s="46" t="n"/>
      <c r="M205" s="68" t="inlineStr">
        <is>
          <t>Dragon Claw</t>
        </is>
      </c>
      <c r="N205" s="46" t="n"/>
    </row>
    <row r="206">
      <c r="E206" s="51" t="inlineStr">
        <is>
          <t>Protect</t>
        </is>
      </c>
      <c r="F206" s="46" t="n"/>
      <c r="G206" s="68" t="inlineStr">
        <is>
          <t>Dragon Dance</t>
        </is>
      </c>
      <c r="H206" s="46" t="n"/>
      <c r="I206" s="61" t="inlineStr">
        <is>
          <t>Surf</t>
        </is>
      </c>
      <c r="J206" s="46" t="n"/>
      <c r="K206" s="68" t="inlineStr">
        <is>
          <t>Dragon Breath</t>
        </is>
      </c>
      <c r="L206" s="46" t="n"/>
      <c r="M206" s="62" t="inlineStr">
        <is>
          <t>Rock Slide</t>
        </is>
      </c>
      <c r="N206" s="46" t="n"/>
    </row>
    <row r="207">
      <c r="E207" s="51" t="inlineStr">
        <is>
          <t>Double Edge</t>
        </is>
      </c>
      <c r="F207" s="46" t="n"/>
      <c r="G207" s="60" t="inlineStr">
        <is>
          <t>Aerial Ace</t>
        </is>
      </c>
      <c r="H207" s="46" t="n"/>
      <c r="I207" s="51" t="inlineStr">
        <is>
          <t>Body Slam</t>
        </is>
      </c>
      <c r="J207" s="46" t="n"/>
      <c r="K207" s="53" t="inlineStr">
        <is>
          <t>Earthquake</t>
        </is>
      </c>
      <c r="L207" s="46" t="n"/>
      <c r="M207" s="50" t="inlineStr">
        <is>
          <t>Crunch</t>
        </is>
      </c>
      <c r="N207" s="46" t="n"/>
    </row>
    <row r="209" ht="24" customHeight="1">
      <c r="B209" s="38" t="inlineStr">
        <is>
          <t>Ever Grande City - Champions Room   (Elite Four &amp; Champion)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</row>
    <row r="211" ht="20" customHeight="1">
      <c r="B211" s="40" t="inlineStr">
        <is>
          <t>Champion</t>
        </is>
      </c>
      <c r="C211" s="41" t="n"/>
      <c r="D211" s="41" t="n"/>
      <c r="E211" s="42" t="inlineStr">
        <is>
          <t>Champion Wallace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IFERROR(_xlfn.IMAGE("https://play.pokemonshowdown.com/sprites/gen5/wailord.png"),"")</f>
        <v/>
      </c>
      <c r="G212" s="43">
        <f>IFERROR(_xlfn.IMAGE("https://play.pokemonshowdown.com/sprites/gen5/tentacruel.png"),"")</f>
        <v/>
      </c>
      <c r="I212" s="43">
        <f>IFERROR(_xlfn.IMAGE("https://play.pokemonshowdown.com/sprites/gen5/ludicolo.png"),"")</f>
        <v/>
      </c>
      <c r="K212" s="43">
        <f>IFERROR(_xlfn.IMAGE("https://play.pokemonshowdown.com/sprites/gen5/whiscash.png"),"")</f>
        <v/>
      </c>
      <c r="M212" s="43">
        <f>IFERROR(_xlfn.IMAGE("https://play.pokemonshowdown.com/sprites/gen5/gyarados.png"),"")</f>
        <v/>
      </c>
      <c r="O212" s="43">
        <f>IFERROR(_xlfn.IMAGE("https://play.pokemonshowdown.com/sprites/gen5/milotic.png"),"")</f>
        <v/>
      </c>
      <c r="Q212" s="44" t="inlineStr">
        <is>
          <t>Items: Full Restore / Full Restore / Full Restore / Full Restore</t>
        </is>
      </c>
    </row>
    <row r="213">
      <c r="E213" s="45" t="inlineStr">
        <is>
          <t>Lv 57 Wailord</t>
        </is>
      </c>
      <c r="F213" s="46" t="n"/>
      <c r="G213" s="45" t="inlineStr">
        <is>
          <t>Lv 55 Tentacruel</t>
        </is>
      </c>
      <c r="H213" s="46" t="n"/>
      <c r="I213" s="45" t="inlineStr">
        <is>
          <t>Lv 56 Ludicolo</t>
        </is>
      </c>
      <c r="J213" s="46" t="n"/>
      <c r="K213" s="45" t="inlineStr">
        <is>
          <t>Lv 56 Whiscash</t>
        </is>
      </c>
      <c r="L213" s="46" t="n"/>
      <c r="M213" s="45" t="inlineStr">
        <is>
          <t>Lv 56 Gyarados</t>
        </is>
      </c>
      <c r="N213" s="46" t="n"/>
      <c r="O213" s="45" t="inlineStr">
        <is>
          <t>Lv 58 Milotic</t>
        </is>
      </c>
      <c r="P213" s="46" t="n"/>
      <c r="Q213" s="47" t="inlineStr">
        <is>
          <t>Pokémon</t>
        </is>
      </c>
    </row>
    <row r="214">
      <c r="E214" s="48" t="inlineStr">
        <is>
          <t>Lonely</t>
        </is>
      </c>
      <c r="F214" s="48" t="inlineStr">
        <is>
          <t>Pressure</t>
        </is>
      </c>
      <c r="G214" s="48" t="inlineStr">
        <is>
          <t>Timid</t>
        </is>
      </c>
      <c r="H214" s="48" t="inlineStr">
        <is>
          <t>Rain Dish</t>
        </is>
      </c>
      <c r="I214" s="48" t="inlineStr">
        <is>
          <t>Modest</t>
        </is>
      </c>
      <c r="J214" s="48" t="inlineStr">
        <is>
          <t>Swift Swim</t>
        </is>
      </c>
      <c r="K214" s="48" t="inlineStr">
        <is>
          <t>Naughty</t>
        </is>
      </c>
      <c r="L214" s="48" t="inlineStr">
        <is>
          <t>Hydration</t>
        </is>
      </c>
      <c r="M214" s="48" t="inlineStr">
        <is>
          <t>Hasty</t>
        </is>
      </c>
      <c r="N214" s="48" t="inlineStr">
        <is>
          <t>Intimidate</t>
        </is>
      </c>
      <c r="O214" s="48" t="inlineStr">
        <is>
          <t>Calm</t>
        </is>
      </c>
      <c r="P214" s="48" t="inlineStr">
        <is>
          <t>Filter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I215" s="49" t="inlineStr">
        <is>
          <t>(None)</t>
        </is>
      </c>
      <c r="J215" s="46" t="n"/>
      <c r="K215" s="49" t="inlineStr">
        <is>
          <t>(None)</t>
        </is>
      </c>
      <c r="L215" s="46" t="n"/>
      <c r="M215" s="49" t="inlineStr">
        <is>
          <t>(None)</t>
        </is>
      </c>
      <c r="N215" s="46" t="n"/>
      <c r="O215" s="49" t="inlineStr">
        <is>
          <t>Sitrus Berry</t>
        </is>
      </c>
      <c r="P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Rain Dance</t>
        </is>
      </c>
      <c r="F216" s="46" t="n"/>
      <c r="G216" s="55" t="inlineStr">
        <is>
          <t>Toxic</t>
        </is>
      </c>
      <c r="H216" s="46" t="n"/>
      <c r="I216" s="59" t="inlineStr">
        <is>
          <t>Giga Drain</t>
        </is>
      </c>
      <c r="J216" s="46" t="n"/>
      <c r="K216" s="53" t="inlineStr">
        <is>
          <t>Earthquake</t>
        </is>
      </c>
      <c r="L216" s="46" t="n"/>
      <c r="M216" s="68" t="inlineStr">
        <is>
          <t>Dragon Dance</t>
        </is>
      </c>
      <c r="N216" s="46" t="n"/>
      <c r="O216" s="51" t="inlineStr">
        <is>
          <t>Recover</t>
        </is>
      </c>
      <c r="P216" s="46" t="n"/>
      <c r="Q216" s="47" t="inlineStr">
        <is>
          <t>Moves</t>
        </is>
      </c>
    </row>
    <row r="217">
      <c r="E217" s="61" t="inlineStr">
        <is>
          <t>Water Spout</t>
        </is>
      </c>
      <c r="F217" s="46" t="n"/>
      <c r="G217" s="61" t="inlineStr">
        <is>
          <t>Hydro Pump</t>
        </is>
      </c>
      <c r="H217" s="46" t="n"/>
      <c r="I217" s="61" t="inlineStr">
        <is>
          <t>Surf</t>
        </is>
      </c>
      <c r="J217" s="46" t="n"/>
      <c r="K217" s="61" t="inlineStr">
        <is>
          <t>Surf</t>
        </is>
      </c>
      <c r="L217" s="46" t="n"/>
      <c r="M217" s="53" t="inlineStr">
        <is>
          <t>Earthquake</t>
        </is>
      </c>
      <c r="N217" s="46" t="n"/>
      <c r="O217" s="61" t="inlineStr">
        <is>
          <t>Surf</t>
        </is>
      </c>
      <c r="P217" s="46" t="n"/>
    </row>
    <row r="218">
      <c r="E218" s="51" t="inlineStr">
        <is>
          <t>Double Edge</t>
        </is>
      </c>
      <c r="F218" s="46" t="n"/>
      <c r="G218" s="55" t="inlineStr">
        <is>
          <t>Sludge Bomb</t>
        </is>
      </c>
      <c r="H218" s="46" t="n"/>
      <c r="I218" s="59" t="inlineStr">
        <is>
          <t>Leech Seed</t>
        </is>
      </c>
      <c r="J218" s="46" t="n"/>
      <c r="K218" s="63" t="inlineStr">
        <is>
          <t>Amnesia</t>
        </is>
      </c>
      <c r="L218" s="46" t="n"/>
      <c r="M218" s="51" t="inlineStr">
        <is>
          <t>Hyper Beam</t>
        </is>
      </c>
      <c r="N218" s="46" t="n"/>
      <c r="O218" s="64" t="inlineStr">
        <is>
          <t>Ice Beam</t>
        </is>
      </c>
      <c r="P218" s="46" t="n"/>
    </row>
    <row r="219">
      <c r="E219" s="64" t="inlineStr">
        <is>
          <t>Blizzard</t>
        </is>
      </c>
      <c r="F219" s="46" t="n"/>
      <c r="G219" s="64" t="inlineStr">
        <is>
          <t>Ice Beam</t>
        </is>
      </c>
      <c r="H219" s="46" t="n"/>
      <c r="I219" s="51" t="inlineStr">
        <is>
          <t>Double Team</t>
        </is>
      </c>
      <c r="J219" s="46" t="n"/>
      <c r="K219" s="51" t="inlineStr">
        <is>
          <t>Hyper Beam</t>
        </is>
      </c>
      <c r="L219" s="46" t="n"/>
      <c r="M219" s="61" t="inlineStr">
        <is>
          <t>Surf</t>
        </is>
      </c>
      <c r="N219" s="46" t="n"/>
      <c r="O219" s="55" t="inlineStr">
        <is>
          <t>Toxic</t>
        </is>
      </c>
      <c r="P219" s="46" t="n"/>
    </row>
    <row r="221" ht="24" customHeight="1">
      <c r="B221" s="38" t="inlineStr">
        <is>
          <t>Unknown Location (no script reference)   (Unassigned)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Leader</t>
        </is>
      </c>
      <c r="C223" s="41" t="n"/>
      <c r="D223" s="41" t="n"/>
      <c r="E223" s="42" t="inlineStr">
        <is>
          <t>Leader Brawly (Rematch 1)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IFERROR(_xlfn.IMAGE("https://play.pokemonshowdown.com/sprites/gen5/machamp.png"),"")</f>
        <v/>
      </c>
      <c r="G224" s="43">
        <f>IFERROR(_xlfn.IMAGE("https://play.pokemonshowdown.com/sprites/gen5/meditite.png"),"")</f>
        <v/>
      </c>
      <c r="I224" s="43">
        <f>IFERROR(_xlfn.IMAGE("https://play.pokemonshowdown.com/sprites/gen5/hitmontop.png"),"")</f>
        <v/>
      </c>
      <c r="K224" s="43">
        <f>IFERROR(_xlfn.IMAGE("https://play.pokemonshowdown.com/sprites/gen5/hariyama.png"),"")</f>
        <v/>
      </c>
      <c r="Q224" s="44" t="inlineStr">
        <is>
          <t>DOUBLE BATTLE
Items: Full Restore / Full Restore / Full Restore</t>
        </is>
      </c>
    </row>
    <row r="225">
      <c r="E225" s="45" t="inlineStr">
        <is>
          <t>Lv 33 Machamp</t>
        </is>
      </c>
      <c r="F225" s="46" t="n"/>
      <c r="G225" s="45" t="inlineStr">
        <is>
          <t>Lv 33 Meditite</t>
        </is>
      </c>
      <c r="H225" s="46" t="n"/>
      <c r="I225" s="45" t="inlineStr">
        <is>
          <t>Lv 35 Hitmontop</t>
        </is>
      </c>
      <c r="J225" s="46" t="n"/>
      <c r="K225" s="45" t="inlineStr">
        <is>
          <t>Lv 37 Hariyama</t>
        </is>
      </c>
      <c r="L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No Guard</t>
        </is>
      </c>
      <c r="G226" s="48" t="inlineStr">
        <is>
          <t>Impish</t>
        </is>
      </c>
      <c r="H226" s="48" t="inlineStr">
        <is>
          <t>Pure Power</t>
        </is>
      </c>
      <c r="I226" s="48" t="inlineStr">
        <is>
          <t>Adamant</t>
        </is>
      </c>
      <c r="J226" s="48" t="inlineStr">
        <is>
          <t>Technician</t>
        </is>
      </c>
      <c r="K226" s="48" t="inlineStr">
        <is>
          <t>Adamant</t>
        </is>
      </c>
      <c r="L226" s="48" t="inlineStr">
        <is>
          <t>Guts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Sitrus Berry</t>
        </is>
      </c>
      <c r="F227" s="46" t="n"/>
      <c r="G227" s="49" t="inlineStr">
        <is>
          <t>(None)</t>
        </is>
      </c>
      <c r="H227" s="46" t="n"/>
      <c r="I227" s="49" t="inlineStr">
        <is>
          <t>(None)</t>
        </is>
      </c>
      <c r="J227" s="46" t="n"/>
      <c r="K227" s="49" t="inlineStr">
        <is>
          <t>Sitrus Berry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65" t="inlineStr">
        <is>
          <t>Karate Chop</t>
        </is>
      </c>
      <c r="F228" s="46" t="n"/>
      <c r="G228" s="63" t="inlineStr">
        <is>
          <t>Psychic</t>
        </is>
      </c>
      <c r="H228" s="46" t="n"/>
      <c r="I228" s="50" t="inlineStr">
        <is>
          <t>Pursuit</t>
        </is>
      </c>
      <c r="J228" s="46" t="n"/>
      <c r="K228" s="51" t="inlineStr">
        <is>
          <t>Fake Out</t>
        </is>
      </c>
      <c r="L228" s="46" t="n"/>
      <c r="Q228" s="47" t="inlineStr">
        <is>
          <t>Moves</t>
        </is>
      </c>
    </row>
    <row r="229">
      <c r="E229" s="62" t="inlineStr">
        <is>
          <t>Rock Slide</t>
        </is>
      </c>
      <c r="F229" s="46" t="n"/>
      <c r="G229" s="63" t="inlineStr">
        <is>
          <t>Light Screen</t>
        </is>
      </c>
      <c r="H229" s="46" t="n"/>
      <c r="I229" s="65" t="inlineStr">
        <is>
          <t>Counter</t>
        </is>
      </c>
      <c r="J229" s="46" t="n"/>
      <c r="K229" s="65" t="inlineStr">
        <is>
          <t>Focus Punch</t>
        </is>
      </c>
      <c r="L229" s="46" t="n"/>
    </row>
    <row r="230">
      <c r="E230" s="65" t="inlineStr">
        <is>
          <t>Focus Punch</t>
        </is>
      </c>
      <c r="F230" s="46" t="n"/>
      <c r="G230" s="63" t="inlineStr">
        <is>
          <t>Reflect</t>
        </is>
      </c>
      <c r="H230" s="46" t="n"/>
      <c r="I230" s="51" t="inlineStr">
        <is>
          <t>Protect</t>
        </is>
      </c>
      <c r="J230" s="46" t="n"/>
      <c r="K230" s="51" t="inlineStr">
        <is>
          <t>Belly Drum</t>
        </is>
      </c>
      <c r="L230" s="46" t="n"/>
    </row>
    <row r="231">
      <c r="E231" s="65" t="inlineStr">
        <is>
          <t>Bulk Up</t>
        </is>
      </c>
      <c r="F231" s="46" t="n"/>
      <c r="G231" s="65" t="inlineStr">
        <is>
          <t>Focus Punch</t>
        </is>
      </c>
      <c r="H231" s="46" t="n"/>
      <c r="I231" s="65" t="inlineStr">
        <is>
          <t>Triple Kick</t>
        </is>
      </c>
      <c r="J231" s="46" t="n"/>
      <c r="K231" s="53" t="inlineStr">
        <is>
          <t>Earthquake</t>
        </is>
      </c>
      <c r="L231" s="46" t="n"/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Brawly (Rematch 2)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IFERROR(_xlfn.IMAGE("https://play.pokemonshowdown.com/sprites/gen5/machamp.png"),"")</f>
        <v/>
      </c>
      <c r="G234" s="43">
        <f>IFERROR(_xlfn.IMAGE("https://play.pokemonshowdown.com/sprites/gen5/medicham.png"),"")</f>
        <v/>
      </c>
      <c r="I234" s="43">
        <f>IFERROR(_xlfn.IMAGE("https://play.pokemonshowdown.com/sprites/gen5/hitmontop.png"),"")</f>
        <v/>
      </c>
      <c r="K234" s="43">
        <f>IFERROR(_xlfn.IMAGE("https://play.pokemonshowdown.com/sprites/gen5/hariyama.png"),"")</f>
        <v/>
      </c>
      <c r="Q234" s="44" t="inlineStr">
        <is>
          <t>DOUBLE BATTLE
Items: Full Restore / Full Restore / Full Restore</t>
        </is>
      </c>
    </row>
    <row r="235">
      <c r="E235" s="45" t="inlineStr">
        <is>
          <t>Lv 38 Machamp</t>
        </is>
      </c>
      <c r="F235" s="46" t="n"/>
      <c r="G235" s="45" t="inlineStr">
        <is>
          <t>Lv 38 Medicham</t>
        </is>
      </c>
      <c r="H235" s="46" t="n"/>
      <c r="I235" s="45" t="inlineStr">
        <is>
          <t>Lv 40 Hitmontop</t>
        </is>
      </c>
      <c r="J235" s="46" t="n"/>
      <c r="K235" s="45" t="inlineStr">
        <is>
          <t>Lv 42 Hariyama</t>
        </is>
      </c>
      <c r="L235" s="46" t="n"/>
      <c r="Q235" s="47" t="inlineStr">
        <is>
          <t>Pokémon</t>
        </is>
      </c>
    </row>
    <row r="236">
      <c r="E236" s="48" t="inlineStr">
        <is>
          <t>Adamant</t>
        </is>
      </c>
      <c r="F236" s="48" t="inlineStr">
        <is>
          <t>No Guard</t>
        </is>
      </c>
      <c r="G236" s="48" t="inlineStr">
        <is>
          <t>Impish</t>
        </is>
      </c>
      <c r="H236" s="48" t="inlineStr">
        <is>
          <t>Pure Power</t>
        </is>
      </c>
      <c r="I236" s="48" t="inlineStr">
        <is>
          <t>Adamant</t>
        </is>
      </c>
      <c r="J236" s="48" t="inlineStr">
        <is>
          <t>Technician</t>
        </is>
      </c>
      <c r="K236" s="48" t="inlineStr">
        <is>
          <t>Adamant</t>
        </is>
      </c>
      <c r="L236" s="48" t="inlineStr">
        <is>
          <t>Guts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Sitrus Berry</t>
        </is>
      </c>
      <c r="F237" s="46" t="n"/>
      <c r="G237" s="49" t="inlineStr">
        <is>
          <t>(None)</t>
        </is>
      </c>
      <c r="H237" s="46" t="n"/>
      <c r="I237" s="49" t="inlineStr">
        <is>
          <t>(None)</t>
        </is>
      </c>
      <c r="J237" s="46" t="n"/>
      <c r="K237" s="49" t="inlineStr">
        <is>
          <t>Sitrus Berry</t>
        </is>
      </c>
      <c r="L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5" t="inlineStr">
        <is>
          <t>Karate Chop</t>
        </is>
      </c>
      <c r="F238" s="46" t="n"/>
      <c r="G238" s="63" t="inlineStr">
        <is>
          <t>Psychic</t>
        </is>
      </c>
      <c r="H238" s="46" t="n"/>
      <c r="I238" s="50" t="inlineStr">
        <is>
          <t>Pursuit</t>
        </is>
      </c>
      <c r="J238" s="46" t="n"/>
      <c r="K238" s="51" t="inlineStr">
        <is>
          <t>Fake Out</t>
        </is>
      </c>
      <c r="L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3" t="inlineStr">
        <is>
          <t>Light Screen</t>
        </is>
      </c>
      <c r="H239" s="46" t="n"/>
      <c r="I239" s="65" t="inlineStr">
        <is>
          <t>Counter</t>
        </is>
      </c>
      <c r="J239" s="46" t="n"/>
      <c r="K239" s="65" t="inlineStr">
        <is>
          <t>Focus Punch</t>
        </is>
      </c>
      <c r="L239" s="46" t="n"/>
    </row>
    <row r="240">
      <c r="E240" s="65" t="inlineStr">
        <is>
          <t>Focus Punch</t>
        </is>
      </c>
      <c r="F240" s="46" t="n"/>
      <c r="G240" s="63" t="inlineStr">
        <is>
          <t>Reflect</t>
        </is>
      </c>
      <c r="H240" s="46" t="n"/>
      <c r="I240" s="51" t="inlineStr">
        <is>
          <t>Protect</t>
        </is>
      </c>
      <c r="J240" s="46" t="n"/>
      <c r="K240" s="51" t="inlineStr">
        <is>
          <t>Belly Drum</t>
        </is>
      </c>
      <c r="L240" s="46" t="n"/>
    </row>
    <row r="241">
      <c r="E241" s="65" t="inlineStr">
        <is>
          <t>Bulk Up</t>
        </is>
      </c>
      <c r="F241" s="46" t="n"/>
      <c r="G241" s="65" t="inlineStr">
        <is>
          <t>Focus Punch</t>
        </is>
      </c>
      <c r="H241" s="46" t="n"/>
      <c r="I241" s="65" t="inlineStr">
        <is>
          <t>Triple Kick</t>
        </is>
      </c>
      <c r="J241" s="46" t="n"/>
      <c r="K241" s="53" t="inlineStr">
        <is>
          <t>Earthquake</t>
        </is>
      </c>
      <c r="L241" s="46" t="n"/>
    </row>
    <row r="243" ht="20" customHeight="1">
      <c r="B243" s="40" t="inlineStr">
        <is>
          <t>Leader</t>
        </is>
      </c>
      <c r="C243" s="41" t="n"/>
      <c r="D243" s="41" t="n"/>
      <c r="E243" s="42" t="inlineStr">
        <is>
          <t>Leader Brawly (Rematch 3)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IFERROR(_xlfn.IMAGE("https://play.pokemonshowdown.com/sprites/gen5/hitmonchan.png"),"")</f>
        <v/>
      </c>
      <c r="G244" s="43">
        <f>IFERROR(_xlfn.IMAGE("https://play.pokemonshowdown.com/sprites/gen5/machamp.png"),"")</f>
        <v/>
      </c>
      <c r="I244" s="43">
        <f>IFERROR(_xlfn.IMAGE("https://play.pokemonshowdown.com/sprites/gen5/medicham.png"),"")</f>
        <v/>
      </c>
      <c r="K244" s="43">
        <f>IFERROR(_xlfn.IMAGE("https://play.pokemonshowdown.com/sprites/gen5/hitmontop.png"),"")</f>
        <v/>
      </c>
      <c r="M244" s="43">
        <f>IFERROR(_xlfn.IMAGE("https://play.pokemonshowdown.com/sprites/gen5/hariyama.png"),"")</f>
        <v/>
      </c>
      <c r="Q244" s="44" t="inlineStr">
        <is>
          <t>DOUBLE BATTLE
Items: Full Restore / Full Restore / Full Restore</t>
        </is>
      </c>
    </row>
    <row r="245">
      <c r="E245" s="45" t="inlineStr">
        <is>
          <t>Lv 40 Hitmonchan</t>
        </is>
      </c>
      <c r="F245" s="46" t="n"/>
      <c r="G245" s="45" t="inlineStr">
        <is>
          <t>Lv 43 Machamp</t>
        </is>
      </c>
      <c r="H245" s="46" t="n"/>
      <c r="I245" s="45" t="inlineStr">
        <is>
          <t>Lv 43 Medicham</t>
        </is>
      </c>
      <c r="J245" s="46" t="n"/>
      <c r="K245" s="45" t="inlineStr">
        <is>
          <t>Lv 45 Hitmontop</t>
        </is>
      </c>
      <c r="L245" s="46" t="n"/>
      <c r="M245" s="45" t="inlineStr">
        <is>
          <t>Lv 47 Hariyama</t>
        </is>
      </c>
      <c r="N245" s="46" t="n"/>
      <c r="Q245" s="47" t="inlineStr">
        <is>
          <t>Pokémon</t>
        </is>
      </c>
    </row>
    <row r="246">
      <c r="E246" s="48" t="inlineStr">
        <is>
          <t>Adamant</t>
        </is>
      </c>
      <c r="F246" s="48" t="inlineStr">
        <is>
          <t>Scrappy</t>
        </is>
      </c>
      <c r="G246" s="48" t="inlineStr">
        <is>
          <t>Adamant</t>
        </is>
      </c>
      <c r="H246" s="48" t="inlineStr">
        <is>
          <t>No Guard</t>
        </is>
      </c>
      <c r="I246" s="48" t="inlineStr">
        <is>
          <t>Impish</t>
        </is>
      </c>
      <c r="J246" s="48" t="inlineStr">
        <is>
          <t>Pure Power</t>
        </is>
      </c>
      <c r="K246" s="48" t="inlineStr">
        <is>
          <t>Adamant</t>
        </is>
      </c>
      <c r="L246" s="48" t="inlineStr">
        <is>
          <t>Technician</t>
        </is>
      </c>
      <c r="M246" s="48" t="inlineStr">
        <is>
          <t>Adamant</t>
        </is>
      </c>
      <c r="N246" s="48" t="inlineStr">
        <is>
          <t>Guts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Sitrus Berry</t>
        </is>
      </c>
      <c r="H247" s="46" t="n"/>
      <c r="I247" s="49" t="inlineStr">
        <is>
          <t>(None)</t>
        </is>
      </c>
      <c r="J247" s="46" t="n"/>
      <c r="K247" s="49" t="inlineStr">
        <is>
          <t>(None)</t>
        </is>
      </c>
      <c r="L247" s="46" t="n"/>
      <c r="M247" s="49" t="inlineStr">
        <is>
          <t>Sitrus Berry</t>
        </is>
      </c>
      <c r="N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5" t="inlineStr">
        <is>
          <t>Sky Uppercut</t>
        </is>
      </c>
      <c r="F248" s="46" t="n"/>
      <c r="G248" s="65" t="inlineStr">
        <is>
          <t>Karate Chop</t>
        </is>
      </c>
      <c r="H248" s="46" t="n"/>
      <c r="I248" s="65" t="inlineStr">
        <is>
          <t>Focus Punch</t>
        </is>
      </c>
      <c r="J248" s="46" t="n"/>
      <c r="K248" s="50" t="inlineStr">
        <is>
          <t>Pursuit</t>
        </is>
      </c>
      <c r="L248" s="46" t="n"/>
      <c r="M248" s="51" t="inlineStr">
        <is>
          <t>Fake Out</t>
        </is>
      </c>
      <c r="N248" s="46" t="n"/>
      <c r="Q248" s="47" t="inlineStr">
        <is>
          <t>Moves</t>
        </is>
      </c>
    </row>
    <row r="249">
      <c r="E249" s="51" t="inlineStr">
        <is>
          <t>Protect</t>
        </is>
      </c>
      <c r="F249" s="46" t="n"/>
      <c r="G249" s="62" t="inlineStr">
        <is>
          <t>Rock Slide</t>
        </is>
      </c>
      <c r="H249" s="46" t="n"/>
      <c r="I249" s="63" t="inlineStr">
        <is>
          <t>Light Screen</t>
        </is>
      </c>
      <c r="J249" s="46" t="n"/>
      <c r="K249" s="65" t="inlineStr">
        <is>
          <t>Counter</t>
        </is>
      </c>
      <c r="L249" s="46" t="n"/>
      <c r="M249" s="65" t="inlineStr">
        <is>
          <t>Focus Punch</t>
        </is>
      </c>
      <c r="N249" s="46" t="n"/>
    </row>
    <row r="250">
      <c r="E250" s="58" t="inlineStr">
        <is>
          <t>Fire Punch</t>
        </is>
      </c>
      <c r="F250" s="46" t="n"/>
      <c r="G250" s="65" t="inlineStr">
        <is>
          <t>Focus Punch</t>
        </is>
      </c>
      <c r="H250" s="46" t="n"/>
      <c r="I250" s="63" t="inlineStr">
        <is>
          <t>Reflect</t>
        </is>
      </c>
      <c r="J250" s="46" t="n"/>
      <c r="K250" s="51" t="inlineStr">
        <is>
          <t>Protect</t>
        </is>
      </c>
      <c r="L250" s="46" t="n"/>
      <c r="M250" s="51" t="inlineStr">
        <is>
          <t>Belly Drum</t>
        </is>
      </c>
      <c r="N250" s="46" t="n"/>
    </row>
    <row r="251">
      <c r="E251" s="64" t="inlineStr">
        <is>
          <t>Ice Punch</t>
        </is>
      </c>
      <c r="F251" s="46" t="n"/>
      <c r="G251" s="65" t="inlineStr">
        <is>
          <t>Bulk Up</t>
        </is>
      </c>
      <c r="H251" s="46" t="n"/>
      <c r="I251" s="63" t="inlineStr">
        <is>
          <t>Psychic</t>
        </is>
      </c>
      <c r="J251" s="46" t="n"/>
      <c r="K251" s="65" t="inlineStr">
        <is>
          <t>Triple Kick</t>
        </is>
      </c>
      <c r="L251" s="46" t="n"/>
      <c r="M251" s="53" t="inlineStr">
        <is>
          <t>Earthquake</t>
        </is>
      </c>
      <c r="N251" s="46" t="n"/>
    </row>
    <row r="253" ht="20" customHeight="1">
      <c r="B253" s="40" t="inlineStr">
        <is>
          <t>Leader</t>
        </is>
      </c>
      <c r="C253" s="41" t="n"/>
      <c r="D253" s="41" t="n"/>
      <c r="E253" s="42" t="inlineStr">
        <is>
          <t>Leader Brawly (Rematch 4)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IFERROR(_xlfn.IMAGE("https://play.pokemonshowdown.com/sprites/gen5/hitmonlee.png"),"")</f>
        <v/>
      </c>
      <c r="G254" s="43">
        <f>IFERROR(_xlfn.IMAGE("https://play.pokemonshowdown.com/sprites/gen5/hitmonchan.png"),"")</f>
        <v/>
      </c>
      <c r="I254" s="43">
        <f>IFERROR(_xlfn.IMAGE("https://play.pokemonshowdown.com/sprites/gen5/machamp.png"),"")</f>
        <v/>
      </c>
      <c r="K254" s="43">
        <f>IFERROR(_xlfn.IMAGE("https://play.pokemonshowdown.com/sprites/gen5/medicham.png"),"")</f>
        <v/>
      </c>
      <c r="M254" s="43">
        <f>IFERROR(_xlfn.IMAGE("https://play.pokemonshowdown.com/sprites/gen5/hitmontop.png"),"")</f>
        <v/>
      </c>
      <c r="O254" s="43">
        <f>IFERROR(_xlfn.IMAGE("https://play.pokemonshowdown.com/sprites/gen5/hariyama.png"),"")</f>
        <v/>
      </c>
      <c r="Q254" s="44" t="inlineStr">
        <is>
          <t>DOUBLE BATTLE
Items: Full Restore / Full Restore / Full Restore</t>
        </is>
      </c>
    </row>
    <row r="255">
      <c r="E255" s="45" t="inlineStr">
        <is>
          <t>Lv 46 Hitmonlee</t>
        </is>
      </c>
      <c r="F255" s="46" t="n"/>
      <c r="G255" s="45" t="inlineStr">
        <is>
          <t>Lv 46 Hitmonchan</t>
        </is>
      </c>
      <c r="H255" s="46" t="n"/>
      <c r="I255" s="45" t="inlineStr">
        <is>
          <t>Lv 48 Machamp</t>
        </is>
      </c>
      <c r="J255" s="46" t="n"/>
      <c r="K255" s="45" t="inlineStr">
        <is>
          <t>Lv 48 Medicham</t>
        </is>
      </c>
      <c r="L255" s="46" t="n"/>
      <c r="M255" s="45" t="inlineStr">
        <is>
          <t>Lv 50 Hitmontop</t>
        </is>
      </c>
      <c r="N255" s="46" t="n"/>
      <c r="O255" s="45" t="inlineStr">
        <is>
          <t>Lv 52 Hariyama</t>
        </is>
      </c>
      <c r="P255" s="46" t="n"/>
      <c r="Q255" s="47" t="inlineStr">
        <is>
          <t>Pokémon</t>
        </is>
      </c>
    </row>
    <row r="256">
      <c r="E256" s="48" t="inlineStr">
        <is>
          <t>Jolly</t>
        </is>
      </c>
      <c r="F256" s="48" t="inlineStr">
        <is>
          <t>Quick Feet</t>
        </is>
      </c>
      <c r="G256" s="48" t="inlineStr">
        <is>
          <t>Adamant</t>
        </is>
      </c>
      <c r="H256" s="48" t="inlineStr">
        <is>
          <t>Scrappy</t>
        </is>
      </c>
      <c r="I256" s="48" t="inlineStr">
        <is>
          <t>Adamant</t>
        </is>
      </c>
      <c r="J256" s="48" t="inlineStr">
        <is>
          <t>No Guard</t>
        </is>
      </c>
      <c r="K256" s="48" t="inlineStr">
        <is>
          <t>Impish</t>
        </is>
      </c>
      <c r="L256" s="48" t="inlineStr">
        <is>
          <t>Pure Power</t>
        </is>
      </c>
      <c r="M256" s="48" t="inlineStr">
        <is>
          <t>Adamant</t>
        </is>
      </c>
      <c r="N256" s="48" t="inlineStr">
        <is>
          <t>Technician</t>
        </is>
      </c>
      <c r="O256" s="48" t="inlineStr">
        <is>
          <t>Adamant</t>
        </is>
      </c>
      <c r="P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I257" s="49" t="inlineStr">
        <is>
          <t>Sitrus Berry</t>
        </is>
      </c>
      <c r="J257" s="46" t="n"/>
      <c r="K257" s="49" t="inlineStr">
        <is>
          <t>(None)</t>
        </is>
      </c>
      <c r="L257" s="46" t="n"/>
      <c r="M257" s="49" t="inlineStr">
        <is>
          <t>(None)</t>
        </is>
      </c>
      <c r="N257" s="46" t="n"/>
      <c r="O257" s="49" t="inlineStr">
        <is>
          <t>Sitrus Berry</t>
        </is>
      </c>
      <c r="P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Mega Kick</t>
        </is>
      </c>
      <c r="F258" s="46" t="n"/>
      <c r="G258" s="65" t="inlineStr">
        <is>
          <t>Sky Uppercut</t>
        </is>
      </c>
      <c r="H258" s="46" t="n"/>
      <c r="I258" s="65" t="inlineStr">
        <is>
          <t>Cross Chop</t>
        </is>
      </c>
      <c r="J258" s="46" t="n"/>
      <c r="K258" s="65" t="inlineStr">
        <is>
          <t>Focus Punch</t>
        </is>
      </c>
      <c r="L258" s="46" t="n"/>
      <c r="M258" s="50" t="inlineStr">
        <is>
          <t>Pursuit</t>
        </is>
      </c>
      <c r="N258" s="46" t="n"/>
      <c r="O258" s="51" t="inlineStr">
        <is>
          <t>Fake Out</t>
        </is>
      </c>
      <c r="P258" s="46" t="n"/>
      <c r="Q258" s="47" t="inlineStr">
        <is>
          <t>Moves</t>
        </is>
      </c>
    </row>
    <row r="259">
      <c r="E259" s="65" t="inlineStr">
        <is>
          <t>Focus Punch</t>
        </is>
      </c>
      <c r="F259" s="46" t="n"/>
      <c r="G259" s="51" t="inlineStr">
        <is>
          <t>Protect</t>
        </is>
      </c>
      <c r="H259" s="46" t="n"/>
      <c r="I259" s="62" t="inlineStr">
        <is>
          <t>Rock Slide</t>
        </is>
      </c>
      <c r="J259" s="46" t="n"/>
      <c r="K259" s="63" t="inlineStr">
        <is>
          <t>Light Screen</t>
        </is>
      </c>
      <c r="L259" s="46" t="n"/>
      <c r="M259" s="65" t="inlineStr">
        <is>
          <t>Counter</t>
        </is>
      </c>
      <c r="N259" s="46" t="n"/>
      <c r="O259" s="65" t="inlineStr">
        <is>
          <t>Focus Punch</t>
        </is>
      </c>
      <c r="P259" s="46" t="n"/>
    </row>
    <row r="260">
      <c r="E260" s="53" t="inlineStr">
        <is>
          <t>Earthquake</t>
        </is>
      </c>
      <c r="F260" s="46" t="n"/>
      <c r="G260" s="58" t="inlineStr">
        <is>
          <t>Fire Punch</t>
        </is>
      </c>
      <c r="H260" s="46" t="n"/>
      <c r="I260" s="65" t="inlineStr">
        <is>
          <t>Focus Punch</t>
        </is>
      </c>
      <c r="J260" s="46" t="n"/>
      <c r="K260" s="63" t="inlineStr">
        <is>
          <t>Reflect</t>
        </is>
      </c>
      <c r="L260" s="46" t="n"/>
      <c r="M260" s="51" t="inlineStr">
        <is>
          <t>Protect</t>
        </is>
      </c>
      <c r="N260" s="46" t="n"/>
      <c r="O260" s="51" t="inlineStr">
        <is>
          <t>Belly Drum</t>
        </is>
      </c>
      <c r="P260" s="46" t="n"/>
    </row>
    <row r="261">
      <c r="E261" s="65" t="inlineStr">
        <is>
          <t>Bulk Up</t>
        </is>
      </c>
      <c r="F261" s="46" t="n"/>
      <c r="G261" s="64" t="inlineStr">
        <is>
          <t>Ice Punch</t>
        </is>
      </c>
      <c r="H261" s="46" t="n"/>
      <c r="I261" s="65" t="inlineStr">
        <is>
          <t>Bulk Up</t>
        </is>
      </c>
      <c r="J261" s="46" t="n"/>
      <c r="K261" s="63" t="inlineStr">
        <is>
          <t>Psychic</t>
        </is>
      </c>
      <c r="L261" s="46" t="n"/>
      <c r="M261" s="65" t="inlineStr">
        <is>
          <t>Triple Kick</t>
        </is>
      </c>
      <c r="N261" s="46" t="n"/>
      <c r="O261" s="53" t="inlineStr">
        <is>
          <t>Earthquake</t>
        </is>
      </c>
      <c r="P261" s="46" t="n"/>
    </row>
    <row r="263" ht="20" customHeight="1">
      <c r="B263" s="40" t="inlineStr">
        <is>
          <t>Leader</t>
        </is>
      </c>
      <c r="C263" s="41" t="n"/>
      <c r="D263" s="41" t="n"/>
      <c r="E263" s="42" t="inlineStr">
        <is>
          <t>Leader Flannery (Rematch 1)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IFERROR(_xlfn.IMAGE("https://play.pokemonshowdown.com/sprites/gen5/magcargo.png"),"")</f>
        <v/>
      </c>
      <c r="G264" s="43">
        <f>IFERROR(_xlfn.IMAGE("https://play.pokemonshowdown.com/sprites/gen5/ponyta.png"),"")</f>
        <v/>
      </c>
      <c r="I264" s="43">
        <f>IFERROR(_xlfn.IMAGE("https://play.pokemonshowdown.com/sprites/gen5/camerupt.png"),"")</f>
        <v/>
      </c>
      <c r="K264" s="43">
        <f>IFERROR(_xlfn.IMAGE("https://play.pokemonshowdown.com/sprites/gen5/torkoal.png"),"")</f>
        <v/>
      </c>
      <c r="Q264" s="44" t="inlineStr">
        <is>
          <t>DOUBLE BATTLE
Items: Full Restore / Full Restore / Full Restore</t>
        </is>
      </c>
    </row>
    <row r="265">
      <c r="E265" s="45" t="inlineStr">
        <is>
          <t>Lv 38 Magcargo</t>
        </is>
      </c>
      <c r="F265" s="46" t="n"/>
      <c r="G265" s="45" t="inlineStr">
        <is>
          <t>Lv 36 Ponyta</t>
        </is>
      </c>
      <c r="H265" s="46" t="n"/>
      <c r="I265" s="45" t="inlineStr">
        <is>
          <t>Lv 38 Camerupt</t>
        </is>
      </c>
      <c r="J265" s="46" t="n"/>
      <c r="K265" s="45" t="inlineStr">
        <is>
          <t>Lv 40 Torkoal</t>
        </is>
      </c>
      <c r="L265" s="46" t="n"/>
      <c r="Q265" s="47" t="inlineStr">
        <is>
          <t>Pokémon</t>
        </is>
      </c>
    </row>
    <row r="266">
      <c r="E266" s="48" t="inlineStr">
        <is>
          <t>Rash</t>
        </is>
      </c>
      <c r="F266" s="48" t="inlineStr">
        <is>
          <t>Magma Armor</t>
        </is>
      </c>
      <c r="G266" s="48" t="inlineStr">
        <is>
          <t>Lonely</t>
        </is>
      </c>
      <c r="H266" s="48" t="inlineStr">
        <is>
          <t>Reckless</t>
        </is>
      </c>
      <c r="I266" s="48" t="inlineStr">
        <is>
          <t>Mild</t>
        </is>
      </c>
      <c r="J266" s="48" t="inlineStr">
        <is>
          <t>Magma Armor</t>
        </is>
      </c>
      <c r="K266" s="48" t="inlineStr">
        <is>
          <t>Naughty</t>
        </is>
      </c>
      <c r="L266" s="48" t="inlineStr">
        <is>
          <t>White Smoke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White Herb</t>
        </is>
      </c>
      <c r="F267" s="46" t="n"/>
      <c r="G267" s="49" t="inlineStr">
        <is>
          <t>(None)</t>
        </is>
      </c>
      <c r="H267" s="46" t="n"/>
      <c r="I267" s="49" t="inlineStr">
        <is>
          <t>White Herb</t>
        </is>
      </c>
      <c r="J267" s="46" t="n"/>
      <c r="K267" s="49" t="inlineStr">
        <is>
          <t>White Herb</t>
        </is>
      </c>
      <c r="L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Overheat</t>
        </is>
      </c>
      <c r="F268" s="46" t="n"/>
      <c r="G268" s="58" t="inlineStr">
        <is>
          <t>Flamethrower</t>
        </is>
      </c>
      <c r="H268" s="46" t="n"/>
      <c r="I268" s="58" t="inlineStr">
        <is>
          <t>Overheat</t>
        </is>
      </c>
      <c r="J268" s="46" t="n"/>
      <c r="K268" s="58" t="inlineStr">
        <is>
          <t>Overheat</t>
        </is>
      </c>
      <c r="L268" s="46" t="n"/>
      <c r="Q268" s="47" t="inlineStr">
        <is>
          <t>Moves</t>
        </is>
      </c>
    </row>
    <row r="269">
      <c r="E269" s="51" t="inlineStr">
        <is>
          <t>Attract</t>
        </is>
      </c>
      <c r="F269" s="46" t="n"/>
      <c r="G269" s="51" t="inlineStr">
        <is>
          <t>Attract</t>
        </is>
      </c>
      <c r="H269" s="46" t="n"/>
      <c r="I269" s="58" t="inlineStr">
        <is>
          <t>Sunny Day</t>
        </is>
      </c>
      <c r="J269" s="46" t="n"/>
      <c r="K269" s="58" t="inlineStr">
        <is>
          <t>Sunny Day</t>
        </is>
      </c>
      <c r="L269" s="46" t="n"/>
    </row>
    <row r="270">
      <c r="E270" s="63" t="inlineStr">
        <is>
          <t>Light Screen</t>
        </is>
      </c>
      <c r="F270" s="46" t="n"/>
      <c r="G270" s="59" t="inlineStr">
        <is>
          <t>Solar Beam</t>
        </is>
      </c>
      <c r="H270" s="46" t="n"/>
      <c r="I270" s="53" t="inlineStr">
        <is>
          <t>Earthquake</t>
        </is>
      </c>
      <c r="J270" s="46" t="n"/>
      <c r="K270" s="51" t="inlineStr">
        <is>
          <t>Explosion</t>
        </is>
      </c>
      <c r="L270" s="46" t="n"/>
    </row>
    <row r="271">
      <c r="E271" s="62" t="inlineStr">
        <is>
          <t>Rock Slide</t>
        </is>
      </c>
      <c r="F271" s="46" t="n"/>
      <c r="G271" s="60" t="inlineStr">
        <is>
          <t>Bounce</t>
        </is>
      </c>
      <c r="H271" s="46" t="n"/>
      <c r="I271" s="51" t="inlineStr">
        <is>
          <t>Attract</t>
        </is>
      </c>
      <c r="J271" s="46" t="n"/>
      <c r="K271" s="51" t="inlineStr">
        <is>
          <t>Attract</t>
        </is>
      </c>
      <c r="L271" s="46" t="n"/>
    </row>
    <row r="273" ht="20" customHeight="1">
      <c r="B273" s="40" t="inlineStr">
        <is>
          <t>Leader</t>
        </is>
      </c>
      <c r="C273" s="41" t="n"/>
      <c r="D273" s="41" t="n"/>
      <c r="E273" s="42" t="inlineStr">
        <is>
          <t>Leader Flannery (Rematch 2)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IFERROR(_xlfn.IMAGE("https://play.pokemonshowdown.com/sprites/gen5/growlithe.png"),"")</f>
        <v/>
      </c>
      <c r="G274" s="43">
        <f>IFERROR(_xlfn.IMAGE("https://play.pokemonshowdown.com/sprites/gen5/magcargo.png"),"")</f>
        <v/>
      </c>
      <c r="I274" s="43">
        <f>IFERROR(_xlfn.IMAGE("https://play.pokemonshowdown.com/sprites/gen5/ponyta.png"),"")</f>
        <v/>
      </c>
      <c r="K274" s="43">
        <f>IFERROR(_xlfn.IMAGE("https://play.pokemonshowdown.com/sprites/gen5/camerupt.png"),"")</f>
        <v/>
      </c>
      <c r="M274" s="43">
        <f>IFERROR(_xlfn.IMAGE("https://play.pokemonshowdown.com/sprites/gen5/torkoal.png"),"")</f>
        <v/>
      </c>
      <c r="Q274" s="44" t="inlineStr">
        <is>
          <t>DOUBLE BATTLE
Items: Full Restore / Full Restore / Full Restore</t>
        </is>
      </c>
    </row>
    <row r="275">
      <c r="E275" s="45" t="inlineStr">
        <is>
          <t>Lv 41 Growlithe</t>
        </is>
      </c>
      <c r="F275" s="46" t="n"/>
      <c r="G275" s="45" t="inlineStr">
        <is>
          <t>Lv 43 Magcargo</t>
        </is>
      </c>
      <c r="H275" s="46" t="n"/>
      <c r="I275" s="45" t="inlineStr">
        <is>
          <t>Lv 41 Ponyta</t>
        </is>
      </c>
      <c r="J275" s="46" t="n"/>
      <c r="K275" s="45" t="inlineStr">
        <is>
          <t>Lv 43 Camerupt</t>
        </is>
      </c>
      <c r="L275" s="46" t="n"/>
      <c r="M275" s="45" t="inlineStr">
        <is>
          <t>Lv 45 Torkoal</t>
        </is>
      </c>
      <c r="N275" s="46" t="n"/>
      <c r="Q275" s="47" t="inlineStr">
        <is>
          <t>Pokémon</t>
        </is>
      </c>
    </row>
    <row r="276">
      <c r="E276" s="48" t="inlineStr">
        <is>
          <t>Modest</t>
        </is>
      </c>
      <c r="F276" s="48" t="inlineStr">
        <is>
          <t>Intimidate</t>
        </is>
      </c>
      <c r="G276" s="48" t="inlineStr">
        <is>
          <t>Rash</t>
        </is>
      </c>
      <c r="H276" s="48" t="inlineStr">
        <is>
          <t>Magma Armor</t>
        </is>
      </c>
      <c r="I276" s="48" t="inlineStr">
        <is>
          <t>Lonely</t>
        </is>
      </c>
      <c r="J276" s="48" t="inlineStr">
        <is>
          <t>Reckless</t>
        </is>
      </c>
      <c r="K276" s="48" t="inlineStr">
        <is>
          <t>Mild</t>
        </is>
      </c>
      <c r="L276" s="48" t="inlineStr">
        <is>
          <t>Magma Armor</t>
        </is>
      </c>
      <c r="M276" s="48" t="inlineStr">
        <is>
          <t>Naughty</t>
        </is>
      </c>
      <c r="N276" s="48" t="inlineStr">
        <is>
          <t>White Smoke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White Herb</t>
        </is>
      </c>
      <c r="H277" s="46" t="n"/>
      <c r="I277" s="49" t="inlineStr">
        <is>
          <t>(None)</t>
        </is>
      </c>
      <c r="J277" s="46" t="n"/>
      <c r="K277" s="49" t="inlineStr">
        <is>
          <t>White Herb</t>
        </is>
      </c>
      <c r="L277" s="46" t="n"/>
      <c r="M277" s="49" t="inlineStr">
        <is>
          <t>White Herb</t>
        </is>
      </c>
      <c r="N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1" t="inlineStr">
        <is>
          <t>Helping Hand</t>
        </is>
      </c>
      <c r="F278" s="46" t="n"/>
      <c r="G278" s="58" t="inlineStr">
        <is>
          <t>Overheat</t>
        </is>
      </c>
      <c r="H278" s="46" t="n"/>
      <c r="I278" s="58" t="inlineStr">
        <is>
          <t>Flamethrower</t>
        </is>
      </c>
      <c r="J278" s="46" t="n"/>
      <c r="K278" s="58" t="inlineStr">
        <is>
          <t>Overheat</t>
        </is>
      </c>
      <c r="L278" s="46" t="n"/>
      <c r="M278" s="58" t="inlineStr">
        <is>
          <t>Overheat</t>
        </is>
      </c>
      <c r="N278" s="46" t="n"/>
      <c r="Q278" s="47" t="inlineStr">
        <is>
          <t>Moves</t>
        </is>
      </c>
    </row>
    <row r="279">
      <c r="E279" s="58" t="inlineStr">
        <is>
          <t>Flamethrower</t>
        </is>
      </c>
      <c r="F279" s="46" t="n"/>
      <c r="G279" s="51" t="inlineStr">
        <is>
          <t>Attract</t>
        </is>
      </c>
      <c r="H279" s="46" t="n"/>
      <c r="I279" s="51" t="inlineStr">
        <is>
          <t>Attract</t>
        </is>
      </c>
      <c r="J279" s="46" t="n"/>
      <c r="K279" s="58" t="inlineStr">
        <is>
          <t>Sunny Day</t>
        </is>
      </c>
      <c r="L279" s="46" t="n"/>
      <c r="M279" s="58" t="inlineStr">
        <is>
          <t>Sunny Day</t>
        </is>
      </c>
      <c r="N279" s="46" t="n"/>
    </row>
    <row r="280">
      <c r="E280" s="51" t="inlineStr">
        <is>
          <t>Roar</t>
        </is>
      </c>
      <c r="F280" s="46" t="n"/>
      <c r="G280" s="63" t="inlineStr">
        <is>
          <t>Light Screen</t>
        </is>
      </c>
      <c r="H280" s="46" t="n"/>
      <c r="I280" s="59" t="inlineStr">
        <is>
          <t>Solar Beam</t>
        </is>
      </c>
      <c r="J280" s="46" t="n"/>
      <c r="K280" s="53" t="inlineStr">
        <is>
          <t>Earthquake</t>
        </is>
      </c>
      <c r="L280" s="46" t="n"/>
      <c r="M280" s="51" t="inlineStr">
        <is>
          <t>Explosion</t>
        </is>
      </c>
      <c r="N280" s="46" t="n"/>
    </row>
    <row r="281">
      <c r="E281" s="58" t="inlineStr">
        <is>
          <t>Sunny Day</t>
        </is>
      </c>
      <c r="F281" s="46" t="n"/>
      <c r="G281" s="62" t="inlineStr">
        <is>
          <t>Rock Slide</t>
        </is>
      </c>
      <c r="H281" s="46" t="n"/>
      <c r="I281" s="60" t="inlineStr">
        <is>
          <t>Bounce</t>
        </is>
      </c>
      <c r="J281" s="46" t="n"/>
      <c r="K281" s="51" t="inlineStr">
        <is>
          <t>Attract</t>
        </is>
      </c>
      <c r="L281" s="46" t="n"/>
      <c r="M281" s="51" t="inlineStr">
        <is>
          <t>Attract</t>
        </is>
      </c>
      <c r="N281" s="46" t="n"/>
    </row>
    <row r="283" ht="20" customHeight="1">
      <c r="B283" s="40" t="inlineStr">
        <is>
          <t>Leader</t>
        </is>
      </c>
      <c r="C283" s="41" t="n"/>
      <c r="D283" s="41" t="n"/>
      <c r="E283" s="42" t="inlineStr">
        <is>
          <t>Leader Flannery (Rematch 3)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IFERROR(_xlfn.IMAGE("https://play.pokemonshowdown.com/sprites/gen5/houndour.png"),"")</f>
        <v/>
      </c>
      <c r="G284" s="43">
        <f>IFERROR(_xlfn.IMAGE("https://play.pokemonshowdown.com/sprites/gen5/growlithe.png"),"")</f>
        <v/>
      </c>
      <c r="I284" s="43">
        <f>IFERROR(_xlfn.IMAGE("https://play.pokemonshowdown.com/sprites/gen5/magcargo.png"),"")</f>
        <v/>
      </c>
      <c r="K284" s="43">
        <f>IFERROR(_xlfn.IMAGE("https://play.pokemonshowdown.com/sprites/gen5/rapidash.png"),"")</f>
        <v/>
      </c>
      <c r="M284" s="43">
        <f>IFERROR(_xlfn.IMAGE("https://play.pokemonshowdown.com/sprites/gen5/camerupt.png"),"")</f>
        <v/>
      </c>
      <c r="O284" s="43">
        <f>IFERROR(_xlfn.IMAGE("https://play.pokemonshowdown.com/sprites/gen5/torkoal.png"),"")</f>
        <v/>
      </c>
      <c r="Q284" s="44" t="inlineStr">
        <is>
          <t>DOUBLE BATTLE
Items: Full Restore / Full Restore / Full Restore</t>
        </is>
      </c>
    </row>
    <row r="285">
      <c r="E285" s="45" t="inlineStr">
        <is>
          <t>Lv 46 Houndour</t>
        </is>
      </c>
      <c r="F285" s="46" t="n"/>
      <c r="G285" s="45" t="inlineStr">
        <is>
          <t>Lv 46 Growlithe</t>
        </is>
      </c>
      <c r="H285" s="46" t="n"/>
      <c r="I285" s="45" t="inlineStr">
        <is>
          <t>Lv 48 Magcargo</t>
        </is>
      </c>
      <c r="J285" s="46" t="n"/>
      <c r="K285" s="45" t="inlineStr">
        <is>
          <t>Lv 46 Rapidash</t>
        </is>
      </c>
      <c r="L285" s="46" t="n"/>
      <c r="M285" s="45" t="inlineStr">
        <is>
          <t>Lv 48 Camerupt</t>
        </is>
      </c>
      <c r="N285" s="46" t="n"/>
      <c r="O285" s="45" t="inlineStr">
        <is>
          <t>Lv 50 Torkoal</t>
        </is>
      </c>
      <c r="P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Solar Power</t>
        </is>
      </c>
      <c r="G286" s="48" t="inlineStr">
        <is>
          <t>Modest</t>
        </is>
      </c>
      <c r="H286" s="48" t="inlineStr">
        <is>
          <t>Intimidate</t>
        </is>
      </c>
      <c r="I286" s="48" t="inlineStr">
        <is>
          <t>Rash</t>
        </is>
      </c>
      <c r="J286" s="48" t="inlineStr">
        <is>
          <t>Magma Armor</t>
        </is>
      </c>
      <c r="K286" s="48" t="inlineStr">
        <is>
          <t>Hasty</t>
        </is>
      </c>
      <c r="L286" s="48" t="inlineStr">
        <is>
          <t>Reckless</t>
        </is>
      </c>
      <c r="M286" s="48" t="inlineStr">
        <is>
          <t>Mild</t>
        </is>
      </c>
      <c r="N286" s="48" t="inlineStr">
        <is>
          <t>Magma Armor</t>
        </is>
      </c>
      <c r="O286" s="48" t="inlineStr">
        <is>
          <t>Naughty</t>
        </is>
      </c>
      <c r="P286" s="48" t="inlineStr">
        <is>
          <t>White Smoke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White Herb</t>
        </is>
      </c>
      <c r="J287" s="46" t="n"/>
      <c r="K287" s="49" t="inlineStr">
        <is>
          <t>(None)</t>
        </is>
      </c>
      <c r="L287" s="46" t="n"/>
      <c r="M287" s="49" t="inlineStr">
        <is>
          <t>White Herb</t>
        </is>
      </c>
      <c r="N287" s="46" t="n"/>
      <c r="O287" s="49" t="inlineStr">
        <is>
          <t>White Herb</t>
        </is>
      </c>
      <c r="P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1" t="inlineStr">
        <is>
          <t>Roar</t>
        </is>
      </c>
      <c r="F288" s="46" t="n"/>
      <c r="G288" s="51" t="inlineStr">
        <is>
          <t>Helping Hand</t>
        </is>
      </c>
      <c r="H288" s="46" t="n"/>
      <c r="I288" s="58" t="inlineStr">
        <is>
          <t>Overheat</t>
        </is>
      </c>
      <c r="J288" s="46" t="n"/>
      <c r="K288" s="58" t="inlineStr">
        <is>
          <t>Flamethrower</t>
        </is>
      </c>
      <c r="L288" s="46" t="n"/>
      <c r="M288" s="58" t="inlineStr">
        <is>
          <t>Overheat</t>
        </is>
      </c>
      <c r="N288" s="46" t="n"/>
      <c r="O288" s="58" t="inlineStr">
        <is>
          <t>Overheat</t>
        </is>
      </c>
      <c r="P288" s="46" t="n"/>
      <c r="Q288" s="47" t="inlineStr">
        <is>
          <t>Moves</t>
        </is>
      </c>
    </row>
    <row r="289">
      <c r="E289" s="59" t="inlineStr">
        <is>
          <t>Solar Beam</t>
        </is>
      </c>
      <c r="F289" s="46" t="n"/>
      <c r="G289" s="58" t="inlineStr">
        <is>
          <t>Flamethrower</t>
        </is>
      </c>
      <c r="H289" s="46" t="n"/>
      <c r="I289" s="51" t="inlineStr">
        <is>
          <t>Attract</t>
        </is>
      </c>
      <c r="J289" s="46" t="n"/>
      <c r="K289" s="51" t="inlineStr">
        <is>
          <t>Attract</t>
        </is>
      </c>
      <c r="L289" s="46" t="n"/>
      <c r="M289" s="58" t="inlineStr">
        <is>
          <t>Sunny Day</t>
        </is>
      </c>
      <c r="N289" s="46" t="n"/>
      <c r="O289" s="58" t="inlineStr">
        <is>
          <t>Sunny Day</t>
        </is>
      </c>
      <c r="P289" s="46" t="n"/>
    </row>
    <row r="290">
      <c r="E290" s="50" t="inlineStr">
        <is>
          <t>Taunt</t>
        </is>
      </c>
      <c r="F290" s="46" t="n"/>
      <c r="G290" s="58" t="inlineStr">
        <is>
          <t>Sunny Day</t>
        </is>
      </c>
      <c r="H290" s="46" t="n"/>
      <c r="I290" s="63" t="inlineStr">
        <is>
          <t>Light Screen</t>
        </is>
      </c>
      <c r="J290" s="46" t="n"/>
      <c r="K290" s="59" t="inlineStr">
        <is>
          <t>Solar Beam</t>
        </is>
      </c>
      <c r="L290" s="46" t="n"/>
      <c r="M290" s="53" t="inlineStr">
        <is>
          <t>Earthquake</t>
        </is>
      </c>
      <c r="N290" s="46" t="n"/>
      <c r="O290" s="51" t="inlineStr">
        <is>
          <t>Explosion</t>
        </is>
      </c>
      <c r="P290" s="46" t="n"/>
    </row>
    <row r="291">
      <c r="E291" s="58" t="inlineStr">
        <is>
          <t>Sunny Day</t>
        </is>
      </c>
      <c r="F291" s="46" t="n"/>
      <c r="G291" s="51" t="inlineStr">
        <is>
          <t>Roar</t>
        </is>
      </c>
      <c r="H291" s="46" t="n"/>
      <c r="I291" s="62" t="inlineStr">
        <is>
          <t>Rock Slide</t>
        </is>
      </c>
      <c r="J291" s="46" t="n"/>
      <c r="K291" s="60" t="inlineStr">
        <is>
          <t>Bounce</t>
        </is>
      </c>
      <c r="L291" s="46" t="n"/>
      <c r="M291" s="51" t="inlineStr">
        <is>
          <t>Attract</t>
        </is>
      </c>
      <c r="N291" s="46" t="n"/>
      <c r="O291" s="51" t="inlineStr">
        <is>
          <t>Attract</t>
        </is>
      </c>
      <c r="P291" s="46" t="n"/>
    </row>
    <row r="293" ht="20" customHeight="1">
      <c r="B293" s="40" t="inlineStr">
        <is>
          <t>Leader</t>
        </is>
      </c>
      <c r="C293" s="41" t="n"/>
      <c r="D293" s="41" t="n"/>
      <c r="E293" s="42" t="inlineStr">
        <is>
          <t>Leader Flannery (Rematch 4)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IFERROR(_xlfn.IMAGE("https://play.pokemonshowdown.com/sprites/gen5/arcanine.png"),"")</f>
        <v/>
      </c>
      <c r="G294" s="43">
        <f>IFERROR(_xlfn.IMAGE("https://play.pokemonshowdown.com/sprites/gen5/magcargo.png"),"")</f>
        <v/>
      </c>
      <c r="I294" s="43">
        <f>IFERROR(_xlfn.IMAGE("https://play.pokemonshowdown.com/sprites/gen5/houndoom.png"),"")</f>
        <v/>
      </c>
      <c r="K294" s="43">
        <f>IFERROR(_xlfn.IMAGE("https://play.pokemonshowdown.com/sprites/gen5/rapidash.png"),"")</f>
        <v/>
      </c>
      <c r="M294" s="43">
        <f>IFERROR(_xlfn.IMAGE("https://play.pokemonshowdown.com/sprites/gen5/camerupt.png"),"")</f>
        <v/>
      </c>
      <c r="O294" s="43">
        <f>IFERROR(_xlfn.IMAGE("https://play.pokemonshowdown.com/sprites/gen5/torkoal.png"),"")</f>
        <v/>
      </c>
      <c r="Q294" s="44" t="inlineStr">
        <is>
          <t>DOUBLE BATTLE
Items: Full Restore / Full Restore / Full Restore</t>
        </is>
      </c>
    </row>
    <row r="295">
      <c r="E295" s="45" t="inlineStr">
        <is>
          <t>Lv 51 Arcanine</t>
        </is>
      </c>
      <c r="F295" s="46" t="n"/>
      <c r="G295" s="45" t="inlineStr">
        <is>
          <t>Lv 53 Magcargo</t>
        </is>
      </c>
      <c r="H295" s="46" t="n"/>
      <c r="I295" s="45" t="inlineStr">
        <is>
          <t>Lv 51 Houndoom</t>
        </is>
      </c>
      <c r="J295" s="46" t="n"/>
      <c r="K295" s="45" t="inlineStr">
        <is>
          <t>Lv 51 Rapidash</t>
        </is>
      </c>
      <c r="L295" s="46" t="n"/>
      <c r="M295" s="45" t="inlineStr">
        <is>
          <t>Lv 53 Camerupt</t>
        </is>
      </c>
      <c r="N295" s="46" t="n"/>
      <c r="O295" s="45" t="inlineStr">
        <is>
          <t>Lv 55 Torkoal</t>
        </is>
      </c>
      <c r="P295" s="46" t="n"/>
      <c r="Q295" s="47" t="inlineStr">
        <is>
          <t>Pokémon</t>
        </is>
      </c>
    </row>
    <row r="296">
      <c r="E296" s="48" t="inlineStr">
        <is>
          <t>Timid</t>
        </is>
      </c>
      <c r="F296" s="48" t="inlineStr">
        <is>
          <t>Intimidate</t>
        </is>
      </c>
      <c r="G296" s="48" t="inlineStr">
        <is>
          <t>Rash</t>
        </is>
      </c>
      <c r="H296" s="48" t="inlineStr">
        <is>
          <t>Magma Armor</t>
        </is>
      </c>
      <c r="I296" s="48" t="inlineStr">
        <is>
          <t>Timid</t>
        </is>
      </c>
      <c r="J296" s="48" t="inlineStr">
        <is>
          <t>Solar Power</t>
        </is>
      </c>
      <c r="K296" s="48" t="inlineStr">
        <is>
          <t>Hasty</t>
        </is>
      </c>
      <c r="L296" s="48" t="inlineStr">
        <is>
          <t>Reckless</t>
        </is>
      </c>
      <c r="M296" s="48" t="inlineStr">
        <is>
          <t>Mild</t>
        </is>
      </c>
      <c r="N296" s="48" t="inlineStr">
        <is>
          <t>Magma Armor</t>
        </is>
      </c>
      <c r="O296" s="48" t="inlineStr">
        <is>
          <t>Naughty</t>
        </is>
      </c>
      <c r="P296" s="48" t="inlineStr">
        <is>
          <t>White Smoke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White Herb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M297" s="49" t="inlineStr">
        <is>
          <t>White Herb</t>
        </is>
      </c>
      <c r="N297" s="46" t="n"/>
      <c r="O297" s="49" t="inlineStr">
        <is>
          <t>White Herb</t>
        </is>
      </c>
      <c r="P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1" t="inlineStr">
        <is>
          <t>Helping Hand</t>
        </is>
      </c>
      <c r="F298" s="46" t="n"/>
      <c r="G298" s="58" t="inlineStr">
        <is>
          <t>Overheat</t>
        </is>
      </c>
      <c r="H298" s="46" t="n"/>
      <c r="I298" s="51" t="inlineStr">
        <is>
          <t>Roar</t>
        </is>
      </c>
      <c r="J298" s="46" t="n"/>
      <c r="K298" s="58" t="inlineStr">
        <is>
          <t>Flamethrower</t>
        </is>
      </c>
      <c r="L298" s="46" t="n"/>
      <c r="M298" s="58" t="inlineStr">
        <is>
          <t>Overheat</t>
        </is>
      </c>
      <c r="N298" s="46" t="n"/>
      <c r="O298" s="58" t="inlineStr">
        <is>
          <t>Overheat</t>
        </is>
      </c>
      <c r="P298" s="46" t="n"/>
      <c r="Q298" s="47" t="inlineStr">
        <is>
          <t>Moves</t>
        </is>
      </c>
    </row>
    <row r="299">
      <c r="E299" s="58" t="inlineStr">
        <is>
          <t>Flamethrower</t>
        </is>
      </c>
      <c r="F299" s="46" t="n"/>
      <c r="G299" s="51" t="inlineStr">
        <is>
          <t>Attract</t>
        </is>
      </c>
      <c r="H299" s="46" t="n"/>
      <c r="I299" s="59" t="inlineStr">
        <is>
          <t>Solar Beam</t>
        </is>
      </c>
      <c r="J299" s="46" t="n"/>
      <c r="K299" s="51" t="inlineStr">
        <is>
          <t>Attract</t>
        </is>
      </c>
      <c r="L299" s="46" t="n"/>
      <c r="M299" s="58" t="inlineStr">
        <is>
          <t>Sunny Day</t>
        </is>
      </c>
      <c r="N299" s="46" t="n"/>
      <c r="O299" s="58" t="inlineStr">
        <is>
          <t>Sunny Day</t>
        </is>
      </c>
      <c r="P299" s="46" t="n"/>
    </row>
    <row r="300">
      <c r="E300" s="58" t="inlineStr">
        <is>
          <t>Sunny Day</t>
        </is>
      </c>
      <c r="F300" s="46" t="n"/>
      <c r="G300" s="63" t="inlineStr">
        <is>
          <t>Light Screen</t>
        </is>
      </c>
      <c r="H300" s="46" t="n"/>
      <c r="I300" s="50" t="inlineStr">
        <is>
          <t>Taunt</t>
        </is>
      </c>
      <c r="J300" s="46" t="n"/>
      <c r="K300" s="59" t="inlineStr">
        <is>
          <t>Solar Beam</t>
        </is>
      </c>
      <c r="L300" s="46" t="n"/>
      <c r="M300" s="53" t="inlineStr">
        <is>
          <t>Earthquake</t>
        </is>
      </c>
      <c r="N300" s="46" t="n"/>
      <c r="O300" s="51" t="inlineStr">
        <is>
          <t>Explosion</t>
        </is>
      </c>
      <c r="P300" s="46" t="n"/>
    </row>
    <row r="301">
      <c r="E301" s="51" t="inlineStr">
        <is>
          <t>Roar</t>
        </is>
      </c>
      <c r="F301" s="46" t="n"/>
      <c r="G301" s="62" t="inlineStr">
        <is>
          <t>Rock Slide</t>
        </is>
      </c>
      <c r="H301" s="46" t="n"/>
      <c r="I301" s="58" t="inlineStr">
        <is>
          <t>Sunny Day</t>
        </is>
      </c>
      <c r="J301" s="46" t="n"/>
      <c r="K301" s="60" t="inlineStr">
        <is>
          <t>Bounce</t>
        </is>
      </c>
      <c r="L301" s="46" t="n"/>
      <c r="M301" s="51" t="inlineStr">
        <is>
          <t>Attract</t>
        </is>
      </c>
      <c r="N301" s="46" t="n"/>
      <c r="O301" s="51" t="inlineStr">
        <is>
          <t>Attract</t>
        </is>
      </c>
      <c r="P301" s="46" t="n"/>
    </row>
    <row r="303" ht="20" customHeight="1">
      <c r="B303" s="40" t="inlineStr">
        <is>
          <t>Leader</t>
        </is>
      </c>
      <c r="C303" s="41" t="n"/>
      <c r="D303" s="41" t="n"/>
      <c r="E303" s="42" t="inlineStr">
        <is>
          <t>Leader Juan (Rematch 1)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IFERROR(_xlfn.IMAGE("https://play.pokemonshowdown.com/sprites/gen5/poliwag.png"),"")</f>
        <v/>
      </c>
      <c r="G304" s="43">
        <f>IFERROR(_xlfn.IMAGE("https://play.pokemonshowdown.com/sprites/gen5/whiscash.png"),"")</f>
        <v/>
      </c>
      <c r="I304" s="43">
        <f>IFERROR(_xlfn.IMAGE("https://play.pokemonshowdown.com/sprites/gen5/walrein.png"),"")</f>
        <v/>
      </c>
      <c r="K304" s="43">
        <f>IFERROR(_xlfn.IMAGE("https://play.pokemonshowdown.com/sprites/gen5/crawdaunt.png"),"")</f>
        <v/>
      </c>
      <c r="M304" s="43">
        <f>IFERROR(_xlfn.IMAGE("https://play.pokemonshowdown.com/sprites/gen5/kingdra.png"),"")</f>
        <v/>
      </c>
      <c r="Q304" s="44" t="inlineStr">
        <is>
          <t>DOUBLE BATTLE
Items: Full Restore / Full Restore / Full Restore</t>
        </is>
      </c>
    </row>
    <row r="305">
      <c r="E305" s="45" t="inlineStr">
        <is>
          <t>Lv 46 Poliwag</t>
        </is>
      </c>
      <c r="F305" s="46" t="n"/>
      <c r="G305" s="45" t="inlineStr">
        <is>
          <t>Lv 46 Whiscash</t>
        </is>
      </c>
      <c r="H305" s="46" t="n"/>
      <c r="I305" s="45" t="inlineStr">
        <is>
          <t>Lv 48 Walrein</t>
        </is>
      </c>
      <c r="J305" s="46" t="n"/>
      <c r="K305" s="45" t="inlineStr">
        <is>
          <t>Lv 48 Crawdaunt</t>
        </is>
      </c>
      <c r="L305" s="46" t="n"/>
      <c r="M305" s="45" t="inlineStr">
        <is>
          <t>Lv 51 Kingdra</t>
        </is>
      </c>
      <c r="N305" s="46" t="n"/>
      <c r="Q305" s="47" t="inlineStr">
        <is>
          <t>Pokémon</t>
        </is>
      </c>
    </row>
    <row r="306">
      <c r="E306" s="48" t="inlineStr">
        <is>
          <t>Bold</t>
        </is>
      </c>
      <c r="F306" s="48" t="inlineStr">
        <is>
          <t>Swift Swim</t>
        </is>
      </c>
      <c r="G306" s="48" t="inlineStr">
        <is>
          <t>Modest</t>
        </is>
      </c>
      <c r="H306" s="48" t="inlineStr">
        <is>
          <t>Hydration</t>
        </is>
      </c>
      <c r="I306" s="48" t="inlineStr">
        <is>
          <t>Naughty</t>
        </is>
      </c>
      <c r="J306" s="48" t="inlineStr">
        <is>
          <t>Filter</t>
        </is>
      </c>
      <c r="K306" s="48" t="inlineStr">
        <is>
          <t>Adamant</t>
        </is>
      </c>
      <c r="L306" s="48" t="inlineStr">
        <is>
          <t>Adaptability</t>
        </is>
      </c>
      <c r="M306" s="48" t="inlineStr">
        <is>
          <t>Modest</t>
        </is>
      </c>
      <c r="N306" s="48" t="inlineStr">
        <is>
          <t>Swift Swim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I307" s="49" t="inlineStr">
        <is>
          <t>(None)</t>
        </is>
      </c>
      <c r="J307" s="46" t="n"/>
      <c r="K307" s="49" t="inlineStr">
        <is>
          <t>Chesto Berry</t>
        </is>
      </c>
      <c r="L307" s="46" t="n"/>
      <c r="M307" s="49" t="inlineStr">
        <is>
          <t>Chesto Berry</t>
        </is>
      </c>
      <c r="N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3" t="inlineStr">
        <is>
          <t>Hypnosis</t>
        </is>
      </c>
      <c r="F308" s="46" t="n"/>
      <c r="G308" s="61" t="inlineStr">
        <is>
          <t>Rain Dance</t>
        </is>
      </c>
      <c r="H308" s="46" t="n"/>
      <c r="I308" s="61" t="inlineStr">
        <is>
          <t>Water Pulse</t>
        </is>
      </c>
      <c r="J308" s="46" t="n"/>
      <c r="K308" s="63" t="inlineStr">
        <is>
          <t>Rest</t>
        </is>
      </c>
      <c r="L308" s="46" t="n"/>
      <c r="M308" s="61" t="inlineStr">
        <is>
          <t>Water Pulse</t>
        </is>
      </c>
      <c r="N308" s="46" t="n"/>
      <c r="Q308" s="47" t="inlineStr">
        <is>
          <t>Moves</t>
        </is>
      </c>
    </row>
    <row r="309">
      <c r="E309" s="61" t="inlineStr">
        <is>
          <t>Rain Dance</t>
        </is>
      </c>
      <c r="F309" s="46" t="n"/>
      <c r="G309" s="61" t="inlineStr">
        <is>
          <t>Water Pulse</t>
        </is>
      </c>
      <c r="H309" s="46" t="n"/>
      <c r="I309" s="51" t="inlineStr">
        <is>
          <t>Body Slam</t>
        </is>
      </c>
      <c r="J309" s="46" t="n"/>
      <c r="K309" s="61" t="inlineStr">
        <is>
          <t>Crabhammer</t>
        </is>
      </c>
      <c r="L309" s="46" t="n"/>
      <c r="M309" s="51" t="inlineStr">
        <is>
          <t>Double Team</t>
        </is>
      </c>
      <c r="N309" s="46" t="n"/>
    </row>
    <row r="310">
      <c r="E310" s="51" t="inlineStr">
        <is>
          <t>Protect</t>
        </is>
      </c>
      <c r="F310" s="46" t="n"/>
      <c r="G310" s="51" t="inlineStr">
        <is>
          <t>Double Team</t>
        </is>
      </c>
      <c r="H310" s="46" t="n"/>
      <c r="I310" s="51" t="inlineStr">
        <is>
          <t>Protect</t>
        </is>
      </c>
      <c r="J310" s="46" t="n"/>
      <c r="K310" s="50" t="inlineStr">
        <is>
          <t>Taunt</t>
        </is>
      </c>
      <c r="L310" s="46" t="n"/>
      <c r="M310" s="64" t="inlineStr">
        <is>
          <t>Ice Beam</t>
        </is>
      </c>
      <c r="N310" s="46" t="n"/>
    </row>
    <row r="311">
      <c r="E311" s="61" t="inlineStr">
        <is>
          <t>Hydro Pump</t>
        </is>
      </c>
      <c r="F311" s="46" t="n"/>
      <c r="G311" s="53" t="inlineStr">
        <is>
          <t>Fissure</t>
        </is>
      </c>
      <c r="H311" s="46" t="n"/>
      <c r="I311" s="64" t="inlineStr">
        <is>
          <t>Ice Beam</t>
        </is>
      </c>
      <c r="J311" s="46" t="n"/>
      <c r="K311" s="51" t="inlineStr">
        <is>
          <t>Double Team</t>
        </is>
      </c>
      <c r="L311" s="46" t="n"/>
      <c r="M311" s="63" t="inlineStr">
        <is>
          <t>Rest</t>
        </is>
      </c>
      <c r="N311" s="46" t="n"/>
    </row>
    <row r="313" ht="20" customHeight="1">
      <c r="B313" s="40" t="inlineStr">
        <is>
          <t>Leader</t>
        </is>
      </c>
      <c r="C313" s="41" t="n"/>
      <c r="D313" s="41" t="n"/>
      <c r="E313" s="42" t="inlineStr">
        <is>
          <t>Leader Juan (Rematch 2)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IFERROR(_xlfn.IMAGE("https://play.pokemonshowdown.com/sprites/gen5/poliwhirl.png"),"")</f>
        <v/>
      </c>
      <c r="G314" s="43">
        <f>IFERROR(_xlfn.IMAGE("https://play.pokemonshowdown.com/sprites/gen5/whiscash.png"),"")</f>
        <v/>
      </c>
      <c r="I314" s="43">
        <f>IFERROR(_xlfn.IMAGE("https://play.pokemonshowdown.com/sprites/gen5/walrein.png"),"")</f>
        <v/>
      </c>
      <c r="K314" s="43">
        <f>IFERROR(_xlfn.IMAGE("https://play.pokemonshowdown.com/sprites/gen5/crawdaunt.png"),"")</f>
        <v/>
      </c>
      <c r="M314" s="43">
        <f>IFERROR(_xlfn.IMAGE("https://play.pokemonshowdown.com/sprites/gen5/kingdra.png"),"")</f>
        <v/>
      </c>
      <c r="Q314" s="44" t="inlineStr">
        <is>
          <t>DOUBLE BATTLE
Items: Full Restore / Full Restore / Full Restore</t>
        </is>
      </c>
    </row>
    <row r="315">
      <c r="E315" s="45" t="inlineStr">
        <is>
          <t>Lv 50 Poliwhirl</t>
        </is>
      </c>
      <c r="F315" s="46" t="n"/>
      <c r="G315" s="45" t="inlineStr">
        <is>
          <t>Lv 51 Whiscash</t>
        </is>
      </c>
      <c r="H315" s="46" t="n"/>
      <c r="I315" s="45" t="inlineStr">
        <is>
          <t>Lv 53 Walrein</t>
        </is>
      </c>
      <c r="J315" s="46" t="n"/>
      <c r="K315" s="45" t="inlineStr">
        <is>
          <t>Lv 53 Crawdaunt</t>
        </is>
      </c>
      <c r="L315" s="46" t="n"/>
      <c r="M315" s="45" t="inlineStr">
        <is>
          <t>Lv 56 Kingdra</t>
        </is>
      </c>
      <c r="N315" s="46" t="n"/>
      <c r="Q315" s="47" t="inlineStr">
        <is>
          <t>Pokémon</t>
        </is>
      </c>
    </row>
    <row r="316">
      <c r="E316" s="48" t="inlineStr">
        <is>
          <t>Bold</t>
        </is>
      </c>
      <c r="F316" s="48" t="inlineStr">
        <is>
          <t>Swift Swim</t>
        </is>
      </c>
      <c r="G316" s="48" t="inlineStr">
        <is>
          <t>Modest</t>
        </is>
      </c>
      <c r="H316" s="48" t="inlineStr">
        <is>
          <t>Hydration</t>
        </is>
      </c>
      <c r="I316" s="48" t="inlineStr">
        <is>
          <t>Naughty</t>
        </is>
      </c>
      <c r="J316" s="48" t="inlineStr">
        <is>
          <t>Filter</t>
        </is>
      </c>
      <c r="K316" s="48" t="inlineStr">
        <is>
          <t>Impish</t>
        </is>
      </c>
      <c r="L316" s="48" t="inlineStr">
        <is>
          <t>Adaptability</t>
        </is>
      </c>
      <c r="M316" s="48" t="inlineStr">
        <is>
          <t>Modest</t>
        </is>
      </c>
      <c r="N316" s="48" t="inlineStr">
        <is>
          <t>Swift Swim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K317" s="49" t="inlineStr">
        <is>
          <t>Chesto Berry</t>
        </is>
      </c>
      <c r="L317" s="46" t="n"/>
      <c r="M317" s="49" t="inlineStr">
        <is>
          <t>Chesto Berry</t>
        </is>
      </c>
      <c r="N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3" t="inlineStr">
        <is>
          <t>Hypnosis</t>
        </is>
      </c>
      <c r="F318" s="46" t="n"/>
      <c r="G318" s="61" t="inlineStr">
        <is>
          <t>Rain Dance</t>
        </is>
      </c>
      <c r="H318" s="46" t="n"/>
      <c r="I318" s="61" t="inlineStr">
        <is>
          <t>Water Pulse</t>
        </is>
      </c>
      <c r="J318" s="46" t="n"/>
      <c r="K318" s="63" t="inlineStr">
        <is>
          <t>Rest</t>
        </is>
      </c>
      <c r="L318" s="46" t="n"/>
      <c r="M318" s="61" t="inlineStr">
        <is>
          <t>Water Pulse</t>
        </is>
      </c>
      <c r="N318" s="46" t="n"/>
      <c r="Q318" s="47" t="inlineStr">
        <is>
          <t>Moves</t>
        </is>
      </c>
    </row>
    <row r="319">
      <c r="E319" s="61" t="inlineStr">
        <is>
          <t>Rain Dance</t>
        </is>
      </c>
      <c r="F319" s="46" t="n"/>
      <c r="G319" s="61" t="inlineStr">
        <is>
          <t>Water Pulse</t>
        </is>
      </c>
      <c r="H319" s="46" t="n"/>
      <c r="I319" s="51" t="inlineStr">
        <is>
          <t>Body Slam</t>
        </is>
      </c>
      <c r="J319" s="46" t="n"/>
      <c r="K319" s="51" t="inlineStr">
        <is>
          <t>Guillotine</t>
        </is>
      </c>
      <c r="L319" s="46" t="n"/>
      <c r="M319" s="51" t="inlineStr">
        <is>
          <t>Double Team</t>
        </is>
      </c>
      <c r="N319" s="46" t="n"/>
    </row>
    <row r="320">
      <c r="E320" s="51" t="inlineStr">
        <is>
          <t>Protect</t>
        </is>
      </c>
      <c r="F320" s="46" t="n"/>
      <c r="G320" s="51" t="inlineStr">
        <is>
          <t>Double Team</t>
        </is>
      </c>
      <c r="H320" s="46" t="n"/>
      <c r="I320" s="51" t="inlineStr">
        <is>
          <t>Protect</t>
        </is>
      </c>
      <c r="J320" s="46" t="n"/>
      <c r="K320" s="50" t="inlineStr">
        <is>
          <t>Taunt</t>
        </is>
      </c>
      <c r="L320" s="46" t="n"/>
      <c r="M320" s="64" t="inlineStr">
        <is>
          <t>Ice Beam</t>
        </is>
      </c>
      <c r="N320" s="46" t="n"/>
    </row>
    <row r="321">
      <c r="E321" s="61" t="inlineStr">
        <is>
          <t>Hydro Pump</t>
        </is>
      </c>
      <c r="F321" s="46" t="n"/>
      <c r="G321" s="53" t="inlineStr">
        <is>
          <t>Fissure</t>
        </is>
      </c>
      <c r="H321" s="46" t="n"/>
      <c r="I321" s="64" t="inlineStr">
        <is>
          <t>Ice Beam</t>
        </is>
      </c>
      <c r="J321" s="46" t="n"/>
      <c r="K321" s="51" t="inlineStr">
        <is>
          <t>Double Team</t>
        </is>
      </c>
      <c r="L321" s="46" t="n"/>
      <c r="M321" s="63" t="inlineStr">
        <is>
          <t>Rest</t>
        </is>
      </c>
      <c r="N321" s="46" t="n"/>
    </row>
    <row r="323" ht="20" customHeight="1">
      <c r="B323" s="40" t="inlineStr">
        <is>
          <t>Leader</t>
        </is>
      </c>
      <c r="C323" s="41" t="n"/>
      <c r="D323" s="41" t="n"/>
      <c r="E323" s="42" t="inlineStr">
        <is>
          <t>Leader Juan (Rematch 3)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IFERROR(_xlfn.IMAGE("https://play.pokemonshowdown.com/sprites/gen5/lapras.png"),"")</f>
        <v/>
      </c>
      <c r="G324" s="43">
        <f>IFERROR(_xlfn.IMAGE("https://play.pokemonshowdown.com/sprites/gen5/whiscash.png"),"")</f>
        <v/>
      </c>
      <c r="I324" s="43">
        <f>IFERROR(_xlfn.IMAGE("https://play.pokemonshowdown.com/sprites/gen5/poliwhirl.png"),"")</f>
        <v/>
      </c>
      <c r="K324" s="43">
        <f>IFERROR(_xlfn.IMAGE("https://play.pokemonshowdown.com/sprites/gen5/walrein.png"),"")</f>
        <v/>
      </c>
      <c r="M324" s="43">
        <f>IFERROR(_xlfn.IMAGE("https://play.pokemonshowdown.com/sprites/gen5/crawdaunt.png"),"")</f>
        <v/>
      </c>
      <c r="O324" s="43">
        <f>IFERROR(_xlfn.IMAGE("https://play.pokemonshowdown.com/sprites/gen5/kingdra.png"),"")</f>
        <v/>
      </c>
      <c r="Q324" s="44" t="inlineStr">
        <is>
          <t>DOUBLE BATTLE
Items: Full Restore / Full Restore / Full Restore</t>
        </is>
      </c>
    </row>
    <row r="325">
      <c r="E325" s="45" t="inlineStr">
        <is>
          <t>Lv 56 Lapras</t>
        </is>
      </c>
      <c r="F325" s="46" t="n"/>
      <c r="G325" s="45" t="inlineStr">
        <is>
          <t>Lv 58 Whiscash</t>
        </is>
      </c>
      <c r="H325" s="46" t="n"/>
      <c r="I325" s="45" t="inlineStr">
        <is>
          <t>Lv 56 Poliwhirl</t>
        </is>
      </c>
      <c r="J325" s="46" t="n"/>
      <c r="K325" s="45" t="inlineStr">
        <is>
          <t>Lv 58 Walrein</t>
        </is>
      </c>
      <c r="L325" s="46" t="n"/>
      <c r="M325" s="45" t="inlineStr">
        <is>
          <t>Lv 58 Crawdaunt</t>
        </is>
      </c>
      <c r="N325" s="46" t="n"/>
      <c r="O325" s="45" t="inlineStr">
        <is>
          <t>Lv 61 Kingdra</t>
        </is>
      </c>
      <c r="P325" s="46" t="n"/>
      <c r="Q325" s="47" t="inlineStr">
        <is>
          <t>Pokémon</t>
        </is>
      </c>
    </row>
    <row r="326">
      <c r="E326" s="48" t="inlineStr">
        <is>
          <t>Modest</t>
        </is>
      </c>
      <c r="F326" s="48" t="inlineStr">
        <is>
          <t>Serene Grace</t>
        </is>
      </c>
      <c r="G326" s="48" t="inlineStr">
        <is>
          <t>Modest</t>
        </is>
      </c>
      <c r="H326" s="48" t="inlineStr">
        <is>
          <t>Hydration</t>
        </is>
      </c>
      <c r="I326" s="48" t="inlineStr">
        <is>
          <t>Bold</t>
        </is>
      </c>
      <c r="J326" s="48" t="inlineStr">
        <is>
          <t>Swift Swim</t>
        </is>
      </c>
      <c r="K326" s="48" t="inlineStr">
        <is>
          <t>Naughty</t>
        </is>
      </c>
      <c r="L326" s="48" t="inlineStr">
        <is>
          <t>Filter</t>
        </is>
      </c>
      <c r="M326" s="48" t="inlineStr">
        <is>
          <t>Impish</t>
        </is>
      </c>
      <c r="N326" s="48" t="inlineStr">
        <is>
          <t>Adaptability</t>
        </is>
      </c>
      <c r="O326" s="48" t="inlineStr">
        <is>
          <t>Modest</t>
        </is>
      </c>
      <c r="P326" s="48" t="inlineStr">
        <is>
          <t>Swift Swim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I327" s="49" t="inlineStr">
        <is>
          <t>(None)</t>
        </is>
      </c>
      <c r="J327" s="46" t="n"/>
      <c r="K327" s="49" t="inlineStr">
        <is>
          <t>(None)</t>
        </is>
      </c>
      <c r="L327" s="46" t="n"/>
      <c r="M327" s="49" t="inlineStr">
        <is>
          <t>Chesto Berry</t>
        </is>
      </c>
      <c r="N327" s="46" t="n"/>
      <c r="O327" s="49" t="inlineStr">
        <is>
          <t>Chesto Berry</t>
        </is>
      </c>
      <c r="P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1" t="inlineStr">
        <is>
          <t>Hydro Pump</t>
        </is>
      </c>
      <c r="F328" s="46" t="n"/>
      <c r="G328" s="61" t="inlineStr">
        <is>
          <t>Rain Dance</t>
        </is>
      </c>
      <c r="H328" s="46" t="n"/>
      <c r="I328" s="63" t="inlineStr">
        <is>
          <t>Hypnosis</t>
        </is>
      </c>
      <c r="J328" s="46" t="n"/>
      <c r="K328" s="61" t="inlineStr">
        <is>
          <t>Water Pulse</t>
        </is>
      </c>
      <c r="L328" s="46" t="n"/>
      <c r="M328" s="63" t="inlineStr">
        <is>
          <t>Rest</t>
        </is>
      </c>
      <c r="N328" s="46" t="n"/>
      <c r="O328" s="61" t="inlineStr">
        <is>
          <t>Water Pulse</t>
        </is>
      </c>
      <c r="P328" s="46" t="n"/>
      <c r="Q328" s="47" t="inlineStr">
        <is>
          <t>Moves</t>
        </is>
      </c>
    </row>
    <row r="329">
      <c r="E329" s="51" t="inlineStr">
        <is>
          <t>Perish Song</t>
        </is>
      </c>
      <c r="F329" s="46" t="n"/>
      <c r="G329" s="61" t="inlineStr">
        <is>
          <t>Water Pulse</t>
        </is>
      </c>
      <c r="H329" s="46" t="n"/>
      <c r="I329" s="61" t="inlineStr">
        <is>
          <t>Rain Dance</t>
        </is>
      </c>
      <c r="J329" s="46" t="n"/>
      <c r="K329" s="51" t="inlineStr">
        <is>
          <t>Body Slam</t>
        </is>
      </c>
      <c r="L329" s="46" t="n"/>
      <c r="M329" s="51" t="inlineStr">
        <is>
          <t>Guillotine</t>
        </is>
      </c>
      <c r="N329" s="46" t="n"/>
      <c r="O329" s="51" t="inlineStr">
        <is>
          <t>Double Team</t>
        </is>
      </c>
      <c r="P329" s="46" t="n"/>
    </row>
    <row r="330">
      <c r="E330" s="64" t="inlineStr">
        <is>
          <t>Ice Beam</t>
        </is>
      </c>
      <c r="F330" s="46" t="n"/>
      <c r="G330" s="51" t="inlineStr">
        <is>
          <t>Double Team</t>
        </is>
      </c>
      <c r="H330" s="46" t="n"/>
      <c r="I330" s="51" t="inlineStr">
        <is>
          <t>Protect</t>
        </is>
      </c>
      <c r="J330" s="46" t="n"/>
      <c r="K330" s="51" t="inlineStr">
        <is>
          <t>Protect</t>
        </is>
      </c>
      <c r="L330" s="46" t="n"/>
      <c r="M330" s="50" t="inlineStr">
        <is>
          <t>Taunt</t>
        </is>
      </c>
      <c r="N330" s="46" t="n"/>
      <c r="O330" s="64" t="inlineStr">
        <is>
          <t>Ice Beam</t>
        </is>
      </c>
      <c r="P330" s="46" t="n"/>
    </row>
    <row r="331">
      <c r="E331" s="67" t="inlineStr">
        <is>
          <t>Confuse Ray</t>
        </is>
      </c>
      <c r="F331" s="46" t="n"/>
      <c r="G331" s="53" t="inlineStr">
        <is>
          <t>Fissure</t>
        </is>
      </c>
      <c r="H331" s="46" t="n"/>
      <c r="I331" s="61" t="inlineStr">
        <is>
          <t>Hydro Pump</t>
        </is>
      </c>
      <c r="J331" s="46" t="n"/>
      <c r="K331" s="64" t="inlineStr">
        <is>
          <t>Ice Beam</t>
        </is>
      </c>
      <c r="L331" s="46" t="n"/>
      <c r="M331" s="51" t="inlineStr">
        <is>
          <t>Double Team</t>
        </is>
      </c>
      <c r="N331" s="46" t="n"/>
      <c r="O331" s="63" t="inlineStr">
        <is>
          <t>Rest</t>
        </is>
      </c>
      <c r="P331" s="46" t="n"/>
    </row>
    <row r="333" ht="20" customHeight="1">
      <c r="B333" s="40" t="inlineStr">
        <is>
          <t>Leader</t>
        </is>
      </c>
      <c r="C333" s="41" t="n"/>
      <c r="D333" s="41" t="n"/>
      <c r="E333" s="42" t="inlineStr">
        <is>
          <t>Leader Juan (Rematch 4)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IFERROR(_xlfn.IMAGE("https://play.pokemonshowdown.com/sprites/gen5/lapras.png"),"")</f>
        <v/>
      </c>
      <c r="G334" s="43">
        <f>IFERROR(_xlfn.IMAGE("https://play.pokemonshowdown.com/sprites/gen5/whiscash.png"),"")</f>
        <v/>
      </c>
      <c r="I334" s="43">
        <f>IFERROR(_xlfn.IMAGE("https://play.pokemonshowdown.com/sprites/gen5/politoed.png"),"")</f>
        <v/>
      </c>
      <c r="K334" s="43">
        <f>IFERROR(_xlfn.IMAGE("https://play.pokemonshowdown.com/sprites/gen5/walrein.png"),"")</f>
        <v/>
      </c>
      <c r="M334" s="43">
        <f>IFERROR(_xlfn.IMAGE("https://play.pokemonshowdown.com/sprites/gen5/crawdaunt.png"),"")</f>
        <v/>
      </c>
      <c r="O334" s="43">
        <f>IFERROR(_xlfn.IMAGE("https://play.pokemonshowdown.com/sprites/gen5/kingdra.png"),"")</f>
        <v/>
      </c>
      <c r="Q334" s="44" t="inlineStr">
        <is>
          <t>DOUBLE BATTLE
Items: Full Restore / Full Restore / Full Restore</t>
        </is>
      </c>
    </row>
    <row r="335">
      <c r="E335" s="45" t="inlineStr">
        <is>
          <t>Lv 61 Lapras</t>
        </is>
      </c>
      <c r="F335" s="46" t="n"/>
      <c r="G335" s="45" t="inlineStr">
        <is>
          <t>Lv 63 Whiscash</t>
        </is>
      </c>
      <c r="H335" s="46" t="n"/>
      <c r="I335" s="45" t="inlineStr">
        <is>
          <t>Lv 61 Politoed</t>
        </is>
      </c>
      <c r="J335" s="46" t="n"/>
      <c r="K335" s="45" t="inlineStr">
        <is>
          <t>Lv 63 Walrein</t>
        </is>
      </c>
      <c r="L335" s="46" t="n"/>
      <c r="M335" s="45" t="inlineStr">
        <is>
          <t>Lv 63 Crawdaunt</t>
        </is>
      </c>
      <c r="N335" s="46" t="n"/>
      <c r="O335" s="45" t="inlineStr">
        <is>
          <t>Lv 66 Kingdra</t>
        </is>
      </c>
      <c r="P335" s="46" t="n"/>
      <c r="Q335" s="47" t="inlineStr">
        <is>
          <t>Pokémon</t>
        </is>
      </c>
    </row>
    <row r="336">
      <c r="E336" s="48" t="inlineStr">
        <is>
          <t>Modest</t>
        </is>
      </c>
      <c r="F336" s="48" t="inlineStr">
        <is>
          <t>Serene Grace</t>
        </is>
      </c>
      <c r="G336" s="48" t="inlineStr">
        <is>
          <t>Modest</t>
        </is>
      </c>
      <c r="H336" s="48" t="inlineStr">
        <is>
          <t>Hydration</t>
        </is>
      </c>
      <c r="I336" s="48" t="inlineStr">
        <is>
          <t>Modest</t>
        </is>
      </c>
      <c r="J336" s="48" t="inlineStr">
        <is>
          <t>Swift Swim</t>
        </is>
      </c>
      <c r="K336" s="48" t="inlineStr">
        <is>
          <t>Naughty</t>
        </is>
      </c>
      <c r="L336" s="48" t="inlineStr">
        <is>
          <t>Filter</t>
        </is>
      </c>
      <c r="M336" s="48" t="inlineStr">
        <is>
          <t>Impish</t>
        </is>
      </c>
      <c r="N336" s="48" t="inlineStr">
        <is>
          <t>Adaptability</t>
        </is>
      </c>
      <c r="O336" s="48" t="inlineStr">
        <is>
          <t>Modest</t>
        </is>
      </c>
      <c r="P336" s="48" t="inlineStr">
        <is>
          <t>Swift Swim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I337" s="49" t="inlineStr">
        <is>
          <t>(None)</t>
        </is>
      </c>
      <c r="J337" s="46" t="n"/>
      <c r="K337" s="49" t="inlineStr">
        <is>
          <t>(None)</t>
        </is>
      </c>
      <c r="L337" s="46" t="n"/>
      <c r="M337" s="49" t="inlineStr">
        <is>
          <t>Chesto Berry</t>
        </is>
      </c>
      <c r="N337" s="46" t="n"/>
      <c r="O337" s="49" t="inlineStr">
        <is>
          <t>Chesto Berry</t>
        </is>
      </c>
      <c r="P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Hydro Pump</t>
        </is>
      </c>
      <c r="F338" s="46" t="n"/>
      <c r="G338" s="61" t="inlineStr">
        <is>
          <t>Rain Dance</t>
        </is>
      </c>
      <c r="H338" s="46" t="n"/>
      <c r="I338" s="63" t="inlineStr">
        <is>
          <t>Hypnosis</t>
        </is>
      </c>
      <c r="J338" s="46" t="n"/>
      <c r="K338" s="61" t="inlineStr">
        <is>
          <t>Water Pulse</t>
        </is>
      </c>
      <c r="L338" s="46" t="n"/>
      <c r="M338" s="63" t="inlineStr">
        <is>
          <t>Rest</t>
        </is>
      </c>
      <c r="N338" s="46" t="n"/>
      <c r="O338" s="61" t="inlineStr">
        <is>
          <t>Water Pulse</t>
        </is>
      </c>
      <c r="P338" s="46" t="n"/>
      <c r="Q338" s="47" t="inlineStr">
        <is>
          <t>Moves</t>
        </is>
      </c>
    </row>
    <row r="339">
      <c r="E339" s="51" t="inlineStr">
        <is>
          <t>Perish Song</t>
        </is>
      </c>
      <c r="F339" s="46" t="n"/>
      <c r="G339" s="61" t="inlineStr">
        <is>
          <t>Water Pulse</t>
        </is>
      </c>
      <c r="H339" s="46" t="n"/>
      <c r="I339" s="61" t="inlineStr">
        <is>
          <t>Rain Dance</t>
        </is>
      </c>
      <c r="J339" s="46" t="n"/>
      <c r="K339" s="51" t="inlineStr">
        <is>
          <t>Body Slam</t>
        </is>
      </c>
      <c r="L339" s="46" t="n"/>
      <c r="M339" s="51" t="inlineStr">
        <is>
          <t>Guillotine</t>
        </is>
      </c>
      <c r="N339" s="46" t="n"/>
      <c r="O339" s="51" t="inlineStr">
        <is>
          <t>Double Team</t>
        </is>
      </c>
      <c r="P339" s="46" t="n"/>
    </row>
    <row r="340">
      <c r="E340" s="64" t="inlineStr">
        <is>
          <t>Ice Beam</t>
        </is>
      </c>
      <c r="F340" s="46" t="n"/>
      <c r="G340" s="51" t="inlineStr">
        <is>
          <t>Double Team</t>
        </is>
      </c>
      <c r="H340" s="46" t="n"/>
      <c r="I340" s="61" t="inlineStr">
        <is>
          <t>Hydro Pump</t>
        </is>
      </c>
      <c r="J340" s="46" t="n"/>
      <c r="K340" s="51" t="inlineStr">
        <is>
          <t>Protect</t>
        </is>
      </c>
      <c r="L340" s="46" t="n"/>
      <c r="M340" s="50" t="inlineStr">
        <is>
          <t>Taunt</t>
        </is>
      </c>
      <c r="N340" s="46" t="n"/>
      <c r="O340" s="64" t="inlineStr">
        <is>
          <t>Ice Beam</t>
        </is>
      </c>
      <c r="P340" s="46" t="n"/>
    </row>
    <row r="341">
      <c r="E341" s="67" t="inlineStr">
        <is>
          <t>Confuse Ray</t>
        </is>
      </c>
      <c r="F341" s="46" t="n"/>
      <c r="G341" s="53" t="inlineStr">
        <is>
          <t>Fissure</t>
        </is>
      </c>
      <c r="H341" s="46" t="n"/>
      <c r="I341" s="51" t="inlineStr">
        <is>
          <t>Perish Song</t>
        </is>
      </c>
      <c r="J341" s="46" t="n"/>
      <c r="K341" s="64" t="inlineStr">
        <is>
          <t>Sheer Cold</t>
        </is>
      </c>
      <c r="L341" s="46" t="n"/>
      <c r="M341" s="51" t="inlineStr">
        <is>
          <t>Double Team</t>
        </is>
      </c>
      <c r="N341" s="46" t="n"/>
      <c r="O341" s="63" t="inlineStr">
        <is>
          <t>Rest</t>
        </is>
      </c>
      <c r="P341" s="46" t="n"/>
    </row>
    <row r="343" ht="20" customHeight="1">
      <c r="B343" s="40" t="inlineStr">
        <is>
          <t>Leader</t>
        </is>
      </c>
      <c r="C343" s="41" t="n"/>
      <c r="D343" s="41" t="n"/>
      <c r="E343" s="42" t="inlineStr">
        <is>
          <t>Leader Norman (Rematch 1)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IFERROR(_xlfn.IMAGE("https://play.pokemonshowdown.com/sprites/gen5/chansey.png"),"")</f>
        <v/>
      </c>
      <c r="G344" s="43">
        <f>IFERROR(_xlfn.IMAGE("https://play.pokemonshowdown.com/sprites/gen5/slaking.png"),"")</f>
        <v/>
      </c>
      <c r="I344" s="43">
        <f>IFERROR(_xlfn.IMAGE("https://play.pokemonshowdown.com/sprites/gen5/spinda.png"),"")</f>
        <v/>
      </c>
      <c r="K344" s="43">
        <f>IFERROR(_xlfn.IMAGE("https://play.pokemonshowdown.com/sprites/gen5/slaking.png"),"")</f>
        <v/>
      </c>
      <c r="Q344" s="44" t="inlineStr">
        <is>
          <t>DOUBLE BATTLE
Items: Full Restore / Full Restore / Full Restore</t>
        </is>
      </c>
    </row>
    <row r="345">
      <c r="E345" s="45" t="inlineStr">
        <is>
          <t>Lv 42 Chansey</t>
        </is>
      </c>
      <c r="F345" s="46" t="n"/>
      <c r="G345" s="45" t="inlineStr">
        <is>
          <t>Lv 42 Slaking</t>
        </is>
      </c>
      <c r="H345" s="46" t="n"/>
      <c r="I345" s="45" t="inlineStr">
        <is>
          <t>Lv 43 Spinda</t>
        </is>
      </c>
      <c r="J345" s="46" t="n"/>
      <c r="K345" s="45" t="inlineStr">
        <is>
          <t>Lv 45 Slaking</t>
        </is>
      </c>
      <c r="L345" s="46" t="n"/>
      <c r="Q345" s="47" t="inlineStr">
        <is>
          <t>Pokémon</t>
        </is>
      </c>
    </row>
    <row r="346">
      <c r="E346" s="48" t="inlineStr">
        <is>
          <t>Adamant</t>
        </is>
      </c>
      <c r="F346" s="48" t="inlineStr">
        <is>
          <t>Natural Cure</t>
        </is>
      </c>
      <c r="G346" s="48" t="inlineStr">
        <is>
          <t>Naive</t>
        </is>
      </c>
      <c r="H346" s="48" t="inlineStr">
        <is>
          <t>Truant</t>
        </is>
      </c>
      <c r="I346" s="48" t="inlineStr">
        <is>
          <t>Adamant</t>
        </is>
      </c>
      <c r="J346" s="48" t="inlineStr">
        <is>
          <t>Tangled Feet</t>
        </is>
      </c>
      <c r="K346" s="48" t="inlineStr">
        <is>
          <t>Timid</t>
        </is>
      </c>
      <c r="L346" s="48" t="inlineStr">
        <is>
          <t>Truant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Sitrus Berry</t>
        </is>
      </c>
      <c r="H347" s="46" t="n"/>
      <c r="I347" s="49" t="inlineStr">
        <is>
          <t>(None)</t>
        </is>
      </c>
      <c r="J347" s="46" t="n"/>
      <c r="K347" s="49" t="inlineStr">
        <is>
          <t>Sitrus Berry</t>
        </is>
      </c>
      <c r="L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3" t="inlineStr">
        <is>
          <t>Light Screen</t>
        </is>
      </c>
      <c r="F348" s="46" t="n"/>
      <c r="G348" s="64" t="inlineStr">
        <is>
          <t>Blizzard</t>
        </is>
      </c>
      <c r="H348" s="46" t="n"/>
      <c r="I348" s="51" t="inlineStr">
        <is>
          <t>Teeter Dance</t>
        </is>
      </c>
      <c r="J348" s="46" t="n"/>
      <c r="K348" s="51" t="inlineStr">
        <is>
          <t>Hyper Beam</t>
        </is>
      </c>
      <c r="L348" s="46" t="n"/>
      <c r="Q348" s="47" t="inlineStr">
        <is>
          <t>Moves</t>
        </is>
      </c>
    </row>
    <row r="349">
      <c r="E349" s="51" t="inlineStr">
        <is>
          <t>Sing</t>
        </is>
      </c>
      <c r="F349" s="46" t="n"/>
      <c r="G349" s="67" t="inlineStr">
        <is>
          <t>Shadow Ball</t>
        </is>
      </c>
      <c r="H349" s="46" t="n"/>
      <c r="I349" s="63" t="inlineStr">
        <is>
          <t>Skill Swap</t>
        </is>
      </c>
      <c r="J349" s="46" t="n"/>
      <c r="K349" s="58" t="inlineStr">
        <is>
          <t>Flamethrower</t>
        </is>
      </c>
      <c r="L349" s="46" t="n"/>
    </row>
    <row r="350">
      <c r="E350" s="63" t="inlineStr">
        <is>
          <t>Skill Swap</t>
        </is>
      </c>
      <c r="F350" s="46" t="n"/>
      <c r="G350" s="51" t="inlineStr">
        <is>
          <t>Double Edge</t>
        </is>
      </c>
      <c r="H350" s="46" t="n"/>
      <c r="I350" s="51" t="inlineStr">
        <is>
          <t>Facade</t>
        </is>
      </c>
      <c r="J350" s="46" t="n"/>
      <c r="K350" s="52" t="inlineStr">
        <is>
          <t>Thunderbolt</t>
        </is>
      </c>
      <c r="L350" s="46" t="n"/>
    </row>
    <row r="351">
      <c r="E351" s="65" t="inlineStr">
        <is>
          <t>Focus Punch</t>
        </is>
      </c>
      <c r="F351" s="46" t="n"/>
      <c r="G351" s="58" t="inlineStr">
        <is>
          <t>Fire Blast</t>
        </is>
      </c>
      <c r="H351" s="46" t="n"/>
      <c r="I351" s="63" t="inlineStr">
        <is>
          <t>Hypnosis</t>
        </is>
      </c>
      <c r="J351" s="46" t="n"/>
      <c r="K351" s="67" t="inlineStr">
        <is>
          <t>Shadow Ball</t>
        </is>
      </c>
      <c r="L351" s="46" t="n"/>
    </row>
    <row r="353" ht="20" customHeight="1">
      <c r="B353" s="40" t="inlineStr">
        <is>
          <t>Leader</t>
        </is>
      </c>
      <c r="C353" s="41" t="n"/>
      <c r="D353" s="41" t="n"/>
      <c r="E353" s="42" t="inlineStr">
        <is>
          <t>Leader Norman (Rematch 2)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IFERROR(_xlfn.IMAGE("https://play.pokemonshowdown.com/sprites/gen5/slaking.png"),"")</f>
        <v/>
      </c>
      <c r="G354" s="43">
        <f>IFERROR(_xlfn.IMAGE("https://play.pokemonshowdown.com/sprites/gen5/chansey.png"),"")</f>
        <v/>
      </c>
      <c r="I354" s="43">
        <f>IFERROR(_xlfn.IMAGE("https://play.pokemonshowdown.com/sprites/gen5/kangaskhan.png"),"")</f>
        <v/>
      </c>
      <c r="K354" s="43">
        <f>IFERROR(_xlfn.IMAGE("https://play.pokemonshowdown.com/sprites/gen5/spinda.png"),"")</f>
        <v/>
      </c>
      <c r="M354" s="43">
        <f>IFERROR(_xlfn.IMAGE("https://play.pokemonshowdown.com/sprites/gen5/slaking.png"),"")</f>
        <v/>
      </c>
      <c r="Q354" s="44" t="inlineStr">
        <is>
          <t>DOUBLE BATTLE
Items: Full Restore / Full Restore / Full Restore</t>
        </is>
      </c>
    </row>
    <row r="355">
      <c r="E355" s="45" t="inlineStr">
        <is>
          <t>Lv 47 Slaking</t>
        </is>
      </c>
      <c r="F355" s="46" t="n"/>
      <c r="G355" s="45" t="inlineStr">
        <is>
          <t>Lv 47 Chansey</t>
        </is>
      </c>
      <c r="H355" s="46" t="n"/>
      <c r="I355" s="45" t="inlineStr">
        <is>
          <t>Lv 45 Kangaskhan</t>
        </is>
      </c>
      <c r="J355" s="46" t="n"/>
      <c r="K355" s="45" t="inlineStr">
        <is>
          <t>Lv 48 Spinda</t>
        </is>
      </c>
      <c r="L355" s="46" t="n"/>
      <c r="M355" s="45" t="inlineStr">
        <is>
          <t>Lv 50 Slaking</t>
        </is>
      </c>
      <c r="N355" s="46" t="n"/>
      <c r="Q355" s="47" t="inlineStr">
        <is>
          <t>Pokémon</t>
        </is>
      </c>
    </row>
    <row r="356">
      <c r="E356" s="48" t="inlineStr">
        <is>
          <t>Naive</t>
        </is>
      </c>
      <c r="F356" s="48" t="inlineStr">
        <is>
          <t>Truant</t>
        </is>
      </c>
      <c r="G356" s="48" t="inlineStr">
        <is>
          <t>Adamant</t>
        </is>
      </c>
      <c r="H356" s="48" t="inlineStr">
        <is>
          <t>Natural Cure</t>
        </is>
      </c>
      <c r="I356" s="48" t="inlineStr">
        <is>
          <t>Adamant</t>
        </is>
      </c>
      <c r="J356" s="48" t="inlineStr">
        <is>
          <t>Scrappy</t>
        </is>
      </c>
      <c r="K356" s="48" t="inlineStr">
        <is>
          <t>Adamant</t>
        </is>
      </c>
      <c r="L356" s="48" t="inlineStr">
        <is>
          <t>Tangled Feet</t>
        </is>
      </c>
      <c r="M356" s="48" t="inlineStr">
        <is>
          <t>Timid</t>
        </is>
      </c>
      <c r="N356" s="48" t="inlineStr">
        <is>
          <t>Truant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Sitrus Berry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K357" s="49" t="inlineStr">
        <is>
          <t>(None)</t>
        </is>
      </c>
      <c r="L357" s="46" t="n"/>
      <c r="M357" s="49" t="inlineStr">
        <is>
          <t>Sitrus Berry</t>
        </is>
      </c>
      <c r="N357" s="46" t="n"/>
      <c r="Q357" s="47" t="inlineStr">
        <is>
          <t>Item</t>
        </is>
      </c>
    </row>
    <row r="358">
      <c r="B358" s="44" t="inlineStr">
        <is>
          <t>Smart Trainer</t>
        </is>
      </c>
      <c r="E358" s="64" t="inlineStr">
        <is>
          <t>Blizzard</t>
        </is>
      </c>
      <c r="F358" s="46" t="n"/>
      <c r="G358" s="63" t="inlineStr">
        <is>
          <t>Light Screen</t>
        </is>
      </c>
      <c r="H358" s="46" t="n"/>
      <c r="I358" s="51" t="inlineStr">
        <is>
          <t>Fake Out</t>
        </is>
      </c>
      <c r="J358" s="46" t="n"/>
      <c r="K358" s="51" t="inlineStr">
        <is>
          <t>Teeter Dance</t>
        </is>
      </c>
      <c r="L358" s="46" t="n"/>
      <c r="M358" s="51" t="inlineStr">
        <is>
          <t>Hyper Beam</t>
        </is>
      </c>
      <c r="N358" s="46" t="n"/>
      <c r="Q358" s="47" t="inlineStr">
        <is>
          <t>Moves</t>
        </is>
      </c>
    </row>
    <row r="359">
      <c r="E359" s="67" t="inlineStr">
        <is>
          <t>Shadow Ball</t>
        </is>
      </c>
      <c r="F359" s="46" t="n"/>
      <c r="G359" s="51" t="inlineStr">
        <is>
          <t>Sing</t>
        </is>
      </c>
      <c r="H359" s="46" t="n"/>
      <c r="I359" s="51" t="inlineStr">
        <is>
          <t>Dizzy Punch</t>
        </is>
      </c>
      <c r="J359" s="46" t="n"/>
      <c r="K359" s="63" t="inlineStr">
        <is>
          <t>Skill Swap</t>
        </is>
      </c>
      <c r="L359" s="46" t="n"/>
      <c r="M359" s="58" t="inlineStr">
        <is>
          <t>Flamethrower</t>
        </is>
      </c>
      <c r="N359" s="46" t="n"/>
    </row>
    <row r="360">
      <c r="E360" s="51" t="inlineStr">
        <is>
          <t>Double Edge</t>
        </is>
      </c>
      <c r="F360" s="46" t="n"/>
      <c r="G360" s="63" t="inlineStr">
        <is>
          <t>Skill Swap</t>
        </is>
      </c>
      <c r="H360" s="46" t="n"/>
      <c r="I360" s="51" t="inlineStr">
        <is>
          <t>Endure</t>
        </is>
      </c>
      <c r="J360" s="46" t="n"/>
      <c r="K360" s="51" t="inlineStr">
        <is>
          <t>Facade</t>
        </is>
      </c>
      <c r="L360" s="46" t="n"/>
      <c r="M360" s="52" t="inlineStr">
        <is>
          <t>Thunderbolt</t>
        </is>
      </c>
      <c r="N360" s="46" t="n"/>
    </row>
    <row r="361">
      <c r="E361" s="58" t="inlineStr">
        <is>
          <t>Fire Blast</t>
        </is>
      </c>
      <c r="F361" s="46" t="n"/>
      <c r="G361" s="65" t="inlineStr">
        <is>
          <t>Focus Punch</t>
        </is>
      </c>
      <c r="H361" s="46" t="n"/>
      <c r="I361" s="65" t="inlineStr">
        <is>
          <t>Reversal</t>
        </is>
      </c>
      <c r="J361" s="46" t="n"/>
      <c r="K361" s="63" t="inlineStr">
        <is>
          <t>Hypnosis</t>
        </is>
      </c>
      <c r="L361" s="46" t="n"/>
      <c r="M361" s="67" t="inlineStr">
        <is>
          <t>Shadow Ball</t>
        </is>
      </c>
      <c r="N361" s="46" t="n"/>
    </row>
    <row r="363" ht="20" customHeight="1">
      <c r="B363" s="40" t="inlineStr">
        <is>
          <t>Leader</t>
        </is>
      </c>
      <c r="C363" s="41" t="n"/>
      <c r="D363" s="41" t="n"/>
      <c r="E363" s="42" t="inlineStr">
        <is>
          <t>Leader Norman (Rematch 3)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IFERROR(_xlfn.IMAGE("https://play.pokemonshowdown.com/sprites/gen5/slaking.png"),"")</f>
        <v/>
      </c>
      <c r="G364" s="43">
        <f>IFERROR(_xlfn.IMAGE("https://play.pokemonshowdown.com/sprites/gen5/blissey.png"),"")</f>
        <v/>
      </c>
      <c r="I364" s="43">
        <f>IFERROR(_xlfn.IMAGE("https://play.pokemonshowdown.com/sprites/gen5/kangaskhan.png"),"")</f>
        <v/>
      </c>
      <c r="K364" s="43">
        <f>IFERROR(_xlfn.IMAGE("https://play.pokemonshowdown.com/sprites/gen5/spinda.png"),"")</f>
        <v/>
      </c>
      <c r="M364" s="43">
        <f>IFERROR(_xlfn.IMAGE("https://play.pokemonshowdown.com/sprites/gen5/slaking.png"),"")</f>
        <v/>
      </c>
      <c r="Q364" s="44" t="inlineStr">
        <is>
          <t>DOUBLE BATTLE
Items: Full Restore / Full Restore / Full Restore</t>
        </is>
      </c>
    </row>
    <row r="365">
      <c r="E365" s="45" t="inlineStr">
        <is>
          <t>Lv 52 Slaking</t>
        </is>
      </c>
      <c r="F365" s="46" t="n"/>
      <c r="G365" s="45" t="inlineStr">
        <is>
          <t>Lv 52 Blissey</t>
        </is>
      </c>
      <c r="H365" s="46" t="n"/>
      <c r="I365" s="45" t="inlineStr">
        <is>
          <t>Lv 50 Kangaskhan</t>
        </is>
      </c>
      <c r="J365" s="46" t="n"/>
      <c r="K365" s="45" t="inlineStr">
        <is>
          <t>Lv 53 Spinda</t>
        </is>
      </c>
      <c r="L365" s="46" t="n"/>
      <c r="M365" s="45" t="inlineStr">
        <is>
          <t>Lv 55 Slaking</t>
        </is>
      </c>
      <c r="N365" s="46" t="n"/>
      <c r="Q365" s="47" t="inlineStr">
        <is>
          <t>Pokémon</t>
        </is>
      </c>
    </row>
    <row r="366">
      <c r="E366" s="48" t="inlineStr">
        <is>
          <t>Naive</t>
        </is>
      </c>
      <c r="F366" s="48" t="inlineStr">
        <is>
          <t>Truant</t>
        </is>
      </c>
      <c r="G366" s="48" t="inlineStr">
        <is>
          <t>Adamant</t>
        </is>
      </c>
      <c r="H366" s="48" t="inlineStr">
        <is>
          <t>Serene Grace</t>
        </is>
      </c>
      <c r="I366" s="48" t="inlineStr">
        <is>
          <t>Adamant</t>
        </is>
      </c>
      <c r="J366" s="48" t="inlineStr">
        <is>
          <t>Scrappy</t>
        </is>
      </c>
      <c r="K366" s="48" t="inlineStr">
        <is>
          <t>Adamant</t>
        </is>
      </c>
      <c r="L366" s="48" t="inlineStr">
        <is>
          <t>Tangled Feet</t>
        </is>
      </c>
      <c r="M366" s="48" t="inlineStr">
        <is>
          <t>Timid</t>
        </is>
      </c>
      <c r="N366" s="48" t="inlineStr">
        <is>
          <t>Truant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Sitrus Berry</t>
        </is>
      </c>
      <c r="F367" s="46" t="n"/>
      <c r="G367" s="49" t="inlineStr">
        <is>
          <t>(None)</t>
        </is>
      </c>
      <c r="H367" s="46" t="n"/>
      <c r="I367" s="49" t="inlineStr">
        <is>
          <t>(None)</t>
        </is>
      </c>
      <c r="J367" s="46" t="n"/>
      <c r="K367" s="49" t="inlineStr">
        <is>
          <t>(None)</t>
        </is>
      </c>
      <c r="L367" s="46" t="n"/>
      <c r="M367" s="49" t="inlineStr">
        <is>
          <t>Sitrus Berry</t>
        </is>
      </c>
      <c r="N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4" t="inlineStr">
        <is>
          <t>Blizzard</t>
        </is>
      </c>
      <c r="F368" s="46" t="n"/>
      <c r="G368" s="63" t="inlineStr">
        <is>
          <t>Light Screen</t>
        </is>
      </c>
      <c r="H368" s="46" t="n"/>
      <c r="I368" s="51" t="inlineStr">
        <is>
          <t>Fake Out</t>
        </is>
      </c>
      <c r="J368" s="46" t="n"/>
      <c r="K368" s="51" t="inlineStr">
        <is>
          <t>Teeter Dance</t>
        </is>
      </c>
      <c r="L368" s="46" t="n"/>
      <c r="M368" s="51" t="inlineStr">
        <is>
          <t>Hyper Beam</t>
        </is>
      </c>
      <c r="N368" s="46" t="n"/>
      <c r="Q368" s="47" t="inlineStr">
        <is>
          <t>Moves</t>
        </is>
      </c>
    </row>
    <row r="369">
      <c r="E369" s="67" t="inlineStr">
        <is>
          <t>Shadow Ball</t>
        </is>
      </c>
      <c r="F369" s="46" t="n"/>
      <c r="G369" s="51" t="inlineStr">
        <is>
          <t>Sing</t>
        </is>
      </c>
      <c r="H369" s="46" t="n"/>
      <c r="I369" s="51" t="inlineStr">
        <is>
          <t>Dizzy Punch</t>
        </is>
      </c>
      <c r="J369" s="46" t="n"/>
      <c r="K369" s="63" t="inlineStr">
        <is>
          <t>Skill Swap</t>
        </is>
      </c>
      <c r="L369" s="46" t="n"/>
      <c r="M369" s="58" t="inlineStr">
        <is>
          <t>Flamethrower</t>
        </is>
      </c>
      <c r="N369" s="46" t="n"/>
    </row>
    <row r="370">
      <c r="E370" s="51" t="inlineStr">
        <is>
          <t>Double Edge</t>
        </is>
      </c>
      <c r="F370" s="46" t="n"/>
      <c r="G370" s="63" t="inlineStr">
        <is>
          <t>Skill Swap</t>
        </is>
      </c>
      <c r="H370" s="46" t="n"/>
      <c r="I370" s="51" t="inlineStr">
        <is>
          <t>Endure</t>
        </is>
      </c>
      <c r="J370" s="46" t="n"/>
      <c r="K370" s="51" t="inlineStr">
        <is>
          <t>Facade</t>
        </is>
      </c>
      <c r="L370" s="46" t="n"/>
      <c r="M370" s="52" t="inlineStr">
        <is>
          <t>Thunderbolt</t>
        </is>
      </c>
      <c r="N370" s="46" t="n"/>
    </row>
    <row r="371">
      <c r="E371" s="58" t="inlineStr">
        <is>
          <t>Fire Blast</t>
        </is>
      </c>
      <c r="F371" s="46" t="n"/>
      <c r="G371" s="65" t="inlineStr">
        <is>
          <t>Focus Punch</t>
        </is>
      </c>
      <c r="H371" s="46" t="n"/>
      <c r="I371" s="65" t="inlineStr">
        <is>
          <t>Reversal</t>
        </is>
      </c>
      <c r="J371" s="46" t="n"/>
      <c r="K371" s="63" t="inlineStr">
        <is>
          <t>Hypnosis</t>
        </is>
      </c>
      <c r="L371" s="46" t="n"/>
      <c r="M371" s="67" t="inlineStr">
        <is>
          <t>Shadow Ball</t>
        </is>
      </c>
      <c r="N371" s="46" t="n"/>
    </row>
    <row r="373" ht="20" customHeight="1">
      <c r="B373" s="40" t="inlineStr">
        <is>
          <t>Leader</t>
        </is>
      </c>
      <c r="C373" s="41" t="n"/>
      <c r="D373" s="41" t="n"/>
      <c r="E373" s="42" t="inlineStr">
        <is>
          <t>Leader Norman (Rematch 4)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IFERROR(_xlfn.IMAGE("https://play.pokemonshowdown.com/sprites/gen5/slaking.png"),"")</f>
        <v/>
      </c>
      <c r="G374" s="43">
        <f>IFERROR(_xlfn.IMAGE("https://play.pokemonshowdown.com/sprites/gen5/blissey.png"),"")</f>
        <v/>
      </c>
      <c r="I374" s="43">
        <f>IFERROR(_xlfn.IMAGE("https://play.pokemonshowdown.com/sprites/gen5/kangaskhan.png"),"")</f>
        <v/>
      </c>
      <c r="K374" s="43">
        <f>IFERROR(_xlfn.IMAGE("https://play.pokemonshowdown.com/sprites/gen5/tauros.png"),"")</f>
        <v/>
      </c>
      <c r="M374" s="43">
        <f>IFERROR(_xlfn.IMAGE("https://play.pokemonshowdown.com/sprites/gen5/spinda.png"),"")</f>
        <v/>
      </c>
      <c r="O374" s="43">
        <f>IFERROR(_xlfn.IMAGE("https://play.pokemonshowdown.com/sprites/gen5/slaking.png"),"")</f>
        <v/>
      </c>
      <c r="Q374" s="44" t="inlineStr">
        <is>
          <t>DOUBLE BATTLE
Items: Full Restore / Full Restore / Full Restore</t>
        </is>
      </c>
    </row>
    <row r="375">
      <c r="E375" s="45" t="inlineStr">
        <is>
          <t>Lv 57 Slaking</t>
        </is>
      </c>
      <c r="F375" s="46" t="n"/>
      <c r="G375" s="45" t="inlineStr">
        <is>
          <t>Lv 57 Blissey</t>
        </is>
      </c>
      <c r="H375" s="46" t="n"/>
      <c r="I375" s="45" t="inlineStr">
        <is>
          <t>Lv 55 Kangaskhan</t>
        </is>
      </c>
      <c r="J375" s="46" t="n"/>
      <c r="K375" s="45" t="inlineStr">
        <is>
          <t>Lv 57 Tauros</t>
        </is>
      </c>
      <c r="L375" s="46" t="n"/>
      <c r="M375" s="45" t="inlineStr">
        <is>
          <t>Lv 58 Spinda</t>
        </is>
      </c>
      <c r="N375" s="46" t="n"/>
      <c r="O375" s="45" t="inlineStr">
        <is>
          <t>Lv 60 Slaking</t>
        </is>
      </c>
      <c r="P375" s="46" t="n"/>
      <c r="Q375" s="47" t="inlineStr">
        <is>
          <t>Pokémon</t>
        </is>
      </c>
    </row>
    <row r="376">
      <c r="E376" s="48" t="inlineStr">
        <is>
          <t>Naive</t>
        </is>
      </c>
      <c r="F376" s="48" t="inlineStr">
        <is>
          <t>Truant</t>
        </is>
      </c>
      <c r="G376" s="48" t="inlineStr">
        <is>
          <t>Adamant</t>
        </is>
      </c>
      <c r="H376" s="48" t="inlineStr">
        <is>
          <t>Serene Grace</t>
        </is>
      </c>
      <c r="I376" s="48" t="inlineStr">
        <is>
          <t>Adamant</t>
        </is>
      </c>
      <c r="J376" s="48" t="inlineStr">
        <is>
          <t>Scrappy</t>
        </is>
      </c>
      <c r="K376" s="48" t="inlineStr">
        <is>
          <t>Naive</t>
        </is>
      </c>
      <c r="L376" s="48" t="inlineStr">
        <is>
          <t>Intimidate</t>
        </is>
      </c>
      <c r="M376" s="48" t="inlineStr">
        <is>
          <t>Adamant</t>
        </is>
      </c>
      <c r="N376" s="48" t="inlineStr">
        <is>
          <t>Tangled Feet</t>
        </is>
      </c>
      <c r="O376" s="48" t="inlineStr">
        <is>
          <t>Timid</t>
        </is>
      </c>
      <c r="P376" s="48" t="inlineStr">
        <is>
          <t>Truant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Sitrus Berry</t>
        </is>
      </c>
      <c r="F377" s="46" t="n"/>
      <c r="G377" s="49" t="inlineStr">
        <is>
          <t>(None)</t>
        </is>
      </c>
      <c r="H377" s="46" t="n"/>
      <c r="I377" s="49" t="inlineStr">
        <is>
          <t>(None)</t>
        </is>
      </c>
      <c r="J377" s="46" t="n"/>
      <c r="K377" s="49" t="inlineStr">
        <is>
          <t>(None)</t>
        </is>
      </c>
      <c r="L377" s="46" t="n"/>
      <c r="M377" s="49" t="inlineStr">
        <is>
          <t>(None)</t>
        </is>
      </c>
      <c r="N377" s="46" t="n"/>
      <c r="O377" s="49" t="inlineStr">
        <is>
          <t>Sitrus Berry</t>
        </is>
      </c>
      <c r="P377" s="46" t="n"/>
      <c r="Q377" s="47" t="inlineStr">
        <is>
          <t>Item</t>
        </is>
      </c>
    </row>
    <row r="378">
      <c r="B378" s="44" t="inlineStr">
        <is>
          <t>Smart Trainer</t>
        </is>
      </c>
      <c r="E378" s="64" t="inlineStr">
        <is>
          <t>Blizzard</t>
        </is>
      </c>
      <c r="F378" s="46" t="n"/>
      <c r="G378" s="51" t="inlineStr">
        <is>
          <t>Protect</t>
        </is>
      </c>
      <c r="H378" s="46" t="n"/>
      <c r="I378" s="51" t="inlineStr">
        <is>
          <t>Fake Out</t>
        </is>
      </c>
      <c r="J378" s="46" t="n"/>
      <c r="K378" s="51" t="inlineStr">
        <is>
          <t>Take Down</t>
        </is>
      </c>
      <c r="L378" s="46" t="n"/>
      <c r="M378" s="51" t="inlineStr">
        <is>
          <t>Teeter Dance</t>
        </is>
      </c>
      <c r="N378" s="46" t="n"/>
      <c r="O378" s="51" t="inlineStr">
        <is>
          <t>Hyper Beam</t>
        </is>
      </c>
      <c r="P378" s="46" t="n"/>
      <c r="Q378" s="47" t="inlineStr">
        <is>
          <t>Moves</t>
        </is>
      </c>
    </row>
    <row r="379">
      <c r="E379" s="67" t="inlineStr">
        <is>
          <t>Shadow Ball</t>
        </is>
      </c>
      <c r="F379" s="46" t="n"/>
      <c r="G379" s="51" t="inlineStr">
        <is>
          <t>Sing</t>
        </is>
      </c>
      <c r="H379" s="46" t="n"/>
      <c r="I379" s="51" t="inlineStr">
        <is>
          <t>Dizzy Punch</t>
        </is>
      </c>
      <c r="J379" s="46" t="n"/>
      <c r="K379" s="51" t="inlineStr">
        <is>
          <t>Protect</t>
        </is>
      </c>
      <c r="L379" s="46" t="n"/>
      <c r="M379" s="63" t="inlineStr">
        <is>
          <t>Skill Swap</t>
        </is>
      </c>
      <c r="N379" s="46" t="n"/>
      <c r="O379" s="58" t="inlineStr">
        <is>
          <t>Flamethrower</t>
        </is>
      </c>
      <c r="P379" s="46" t="n"/>
    </row>
    <row r="380">
      <c r="E380" s="51" t="inlineStr">
        <is>
          <t>Double Edge</t>
        </is>
      </c>
      <c r="F380" s="46" t="n"/>
      <c r="G380" s="63" t="inlineStr">
        <is>
          <t>Skill Swap</t>
        </is>
      </c>
      <c r="H380" s="46" t="n"/>
      <c r="I380" s="51" t="inlineStr">
        <is>
          <t>Endure</t>
        </is>
      </c>
      <c r="J380" s="46" t="n"/>
      <c r="K380" s="58" t="inlineStr">
        <is>
          <t>Fire Blast</t>
        </is>
      </c>
      <c r="L380" s="46" t="n"/>
      <c r="M380" s="51" t="inlineStr">
        <is>
          <t>Facade</t>
        </is>
      </c>
      <c r="N380" s="46" t="n"/>
      <c r="O380" s="52" t="inlineStr">
        <is>
          <t>Thunderbolt</t>
        </is>
      </c>
      <c r="P380" s="46" t="n"/>
    </row>
    <row r="381">
      <c r="E381" s="58" t="inlineStr">
        <is>
          <t>Fire Blast</t>
        </is>
      </c>
      <c r="F381" s="46" t="n"/>
      <c r="G381" s="65" t="inlineStr">
        <is>
          <t>Focus Punch</t>
        </is>
      </c>
      <c r="H381" s="46" t="n"/>
      <c r="I381" s="65" t="inlineStr">
        <is>
          <t>Reversal</t>
        </is>
      </c>
      <c r="J381" s="46" t="n"/>
      <c r="K381" s="53" t="inlineStr">
        <is>
          <t>Earthquake</t>
        </is>
      </c>
      <c r="L381" s="46" t="n"/>
      <c r="M381" s="63" t="inlineStr">
        <is>
          <t>Hypnosis</t>
        </is>
      </c>
      <c r="N381" s="46" t="n"/>
      <c r="O381" s="67" t="inlineStr">
        <is>
          <t>Shadow Ball</t>
        </is>
      </c>
      <c r="P381" s="46" t="n"/>
    </row>
    <row r="383" ht="20" customHeight="1">
      <c r="B383" s="40" t="inlineStr">
        <is>
          <t>Leader</t>
        </is>
      </c>
      <c r="C383" s="41" t="n"/>
      <c r="D383" s="41" t="n"/>
      <c r="E383" s="42" t="inlineStr">
        <is>
          <t>Leader Roxanne (Rematch 1)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IFERROR(_xlfn.IMAGE("https://play.pokemonshowdown.com/sprites/gen5/golem.png"),"")</f>
        <v/>
      </c>
      <c r="G384" s="43">
        <f>IFERROR(_xlfn.IMAGE("https://play.pokemonshowdown.com/sprites/gen5/kabuto.png"),"")</f>
        <v/>
      </c>
      <c r="I384" s="43">
        <f>IFERROR(_xlfn.IMAGE("https://play.pokemonshowdown.com/sprites/gen5/onix.png"),"")</f>
        <v/>
      </c>
      <c r="K384" s="43">
        <f>IFERROR(_xlfn.IMAGE("https://play.pokemonshowdown.com/sprites/gen5/nosepass.png"),"")</f>
        <v/>
      </c>
      <c r="Q384" s="44" t="inlineStr">
        <is>
          <t>DOUBLE BATTLE
Items: Full Restore / Full Restore / Full Restore</t>
        </is>
      </c>
    </row>
    <row r="385">
      <c r="E385" s="45" t="inlineStr">
        <is>
          <t>Lv 32 Golem</t>
        </is>
      </c>
      <c r="F385" s="46" t="n"/>
      <c r="G385" s="45" t="inlineStr">
        <is>
          <t>Lv 35 Kabuto</t>
        </is>
      </c>
      <c r="H385" s="46" t="n"/>
      <c r="I385" s="45" t="inlineStr">
        <is>
          <t>Lv 35 Onix</t>
        </is>
      </c>
      <c r="J385" s="46" t="n"/>
      <c r="K385" s="45" t="inlineStr">
        <is>
          <t>Lv 37 Nosepass</t>
        </is>
      </c>
      <c r="L385" s="46" t="n"/>
      <c r="Q385" s="47" t="inlineStr">
        <is>
          <t>Pokémon</t>
        </is>
      </c>
    </row>
    <row r="386">
      <c r="E386" s="48" t="inlineStr">
        <is>
          <t>Adamant</t>
        </is>
      </c>
      <c r="F386" s="48" t="inlineStr">
        <is>
          <t>Shell Armor</t>
        </is>
      </c>
      <c r="G386" s="48" t="inlineStr">
        <is>
          <t>Naughty</t>
        </is>
      </c>
      <c r="H386" s="48" t="inlineStr">
        <is>
          <t>Swift Swim</t>
        </is>
      </c>
      <c r="I386" s="48" t="inlineStr">
        <is>
          <t>Adamant</t>
        </is>
      </c>
      <c r="J386" s="48" t="inlineStr">
        <is>
          <t>Rock Head</t>
        </is>
      </c>
      <c r="K386" s="48" t="inlineStr">
        <is>
          <t>Adamant</t>
        </is>
      </c>
      <c r="L386" s="48" t="inlineStr">
        <is>
          <t>Solid Rock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Sitrus Berry</t>
        </is>
      </c>
      <c r="H387" s="46" t="n"/>
      <c r="I387" s="49" t="inlineStr">
        <is>
          <t>(None)</t>
        </is>
      </c>
      <c r="J387" s="46" t="n"/>
      <c r="K387" s="49" t="inlineStr">
        <is>
          <t>Sitrus Berry</t>
        </is>
      </c>
      <c r="L387" s="46" t="n"/>
      <c r="Q387" s="47" t="inlineStr">
        <is>
          <t>Item</t>
        </is>
      </c>
    </row>
    <row r="388">
      <c r="B388" s="44" t="inlineStr">
        <is>
          <t>Smart Trainer</t>
        </is>
      </c>
      <c r="E388" s="51" t="inlineStr">
        <is>
          <t>Protect</t>
        </is>
      </c>
      <c r="F388" s="46" t="n"/>
      <c r="G388" s="51" t="inlineStr">
        <is>
          <t>Swords Dance</t>
        </is>
      </c>
      <c r="H388" s="46" t="n"/>
      <c r="I388" s="66" t="inlineStr">
        <is>
          <t>Iron Tail</t>
        </is>
      </c>
      <c r="J388" s="46" t="n"/>
      <c r="K388" s="51" t="inlineStr">
        <is>
          <t>Double Team</t>
        </is>
      </c>
      <c r="L388" s="46" t="n"/>
      <c r="Q388" s="47" t="inlineStr">
        <is>
          <t>Moves</t>
        </is>
      </c>
    </row>
    <row r="389">
      <c r="E389" s="62" t="inlineStr">
        <is>
          <t>Rollout</t>
        </is>
      </c>
      <c r="F389" s="46" t="n"/>
      <c r="G389" s="64" t="inlineStr">
        <is>
          <t>Ice Beam</t>
        </is>
      </c>
      <c r="H389" s="46" t="n"/>
      <c r="I389" s="51" t="inlineStr">
        <is>
          <t>Explosion</t>
        </is>
      </c>
      <c r="J389" s="46" t="n"/>
      <c r="K389" s="51" t="inlineStr">
        <is>
          <t>Explosion</t>
        </is>
      </c>
      <c r="L389" s="46" t="n"/>
    </row>
    <row r="390">
      <c r="E390" s="53" t="inlineStr">
        <is>
          <t>Magnitude</t>
        </is>
      </c>
      <c r="F390" s="46" t="n"/>
      <c r="G390" s="61" t="inlineStr">
        <is>
          <t>Surf</t>
        </is>
      </c>
      <c r="H390" s="46" t="n"/>
      <c r="I390" s="51" t="inlineStr">
        <is>
          <t>Roar</t>
        </is>
      </c>
      <c r="J390" s="46" t="n"/>
      <c r="K390" s="51" t="inlineStr">
        <is>
          <t>Protect</t>
        </is>
      </c>
      <c r="L390" s="46" t="n"/>
    </row>
    <row r="391">
      <c r="E391" s="51" t="inlineStr">
        <is>
          <t>Explosion</t>
        </is>
      </c>
      <c r="F391" s="46" t="n"/>
      <c r="G391" s="62" t="inlineStr">
        <is>
          <t>Rock Slide</t>
        </is>
      </c>
      <c r="H391" s="46" t="n"/>
      <c r="I391" s="62" t="inlineStr">
        <is>
          <t>Rock Slide</t>
        </is>
      </c>
      <c r="J391" s="46" t="n"/>
      <c r="K391" s="62" t="inlineStr">
        <is>
          <t>Rock Slide</t>
        </is>
      </c>
      <c r="L391" s="46" t="n"/>
    </row>
    <row r="393" ht="20" customHeight="1">
      <c r="B393" s="40" t="inlineStr">
        <is>
          <t>Leader</t>
        </is>
      </c>
      <c r="C393" s="41" t="n"/>
      <c r="D393" s="41" t="n"/>
      <c r="E393" s="42" t="inlineStr">
        <is>
          <t>Leader Roxanne (Rematch 2)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IFERROR(_xlfn.IMAGE("https://play.pokemonshowdown.com/sprites/gen5/omanyte.png"),"")</f>
        <v/>
      </c>
      <c r="G394" s="43">
        <f>IFERROR(_xlfn.IMAGE("https://play.pokemonshowdown.com/sprites/gen5/golem.png"),"")</f>
        <v/>
      </c>
      <c r="I394" s="43">
        <f>IFERROR(_xlfn.IMAGE("https://play.pokemonshowdown.com/sprites/gen5/kabutops.png"),"")</f>
        <v/>
      </c>
      <c r="K394" s="43">
        <f>IFERROR(_xlfn.IMAGE("https://play.pokemonshowdown.com/sprites/gen5/onix.png"),"")</f>
        <v/>
      </c>
      <c r="M394" s="43">
        <f>IFERROR(_xlfn.IMAGE("https://play.pokemonshowdown.com/sprites/gen5/nosepass.png"),"")</f>
        <v/>
      </c>
      <c r="Q394" s="44" t="inlineStr">
        <is>
          <t>DOUBLE BATTLE
Items: Full Restore / Full Restore / Full Restore</t>
        </is>
      </c>
    </row>
    <row r="395">
      <c r="E395" s="45" t="inlineStr">
        <is>
          <t>Lv 37 Omanyte</t>
        </is>
      </c>
      <c r="F395" s="46" t="n"/>
      <c r="G395" s="45" t="inlineStr">
        <is>
          <t>Lv 37 Golem</t>
        </is>
      </c>
      <c r="H395" s="46" t="n"/>
      <c r="I395" s="45" t="inlineStr">
        <is>
          <t>Lv 40 Kabutops</t>
        </is>
      </c>
      <c r="J395" s="46" t="n"/>
      <c r="K395" s="45" t="inlineStr">
        <is>
          <t>Lv 40 Onix</t>
        </is>
      </c>
      <c r="L395" s="46" t="n"/>
      <c r="M395" s="45" t="inlineStr">
        <is>
          <t>Lv 42 Nosepass</t>
        </is>
      </c>
      <c r="N395" s="46" t="n"/>
      <c r="Q395" s="47" t="inlineStr">
        <is>
          <t>Pokémon</t>
        </is>
      </c>
    </row>
    <row r="396">
      <c r="E396" s="48" t="inlineStr">
        <is>
          <t>Rash</t>
        </is>
      </c>
      <c r="F396" s="48" t="inlineStr">
        <is>
          <t>Swift Swim</t>
        </is>
      </c>
      <c r="G396" s="48" t="inlineStr">
        <is>
          <t>Adamant</t>
        </is>
      </c>
      <c r="H396" s="48" t="inlineStr">
        <is>
          <t>Shell Armor</t>
        </is>
      </c>
      <c r="I396" s="48" t="inlineStr">
        <is>
          <t>Naive</t>
        </is>
      </c>
      <c r="J396" s="48" t="inlineStr">
        <is>
          <t>Swift Swim</t>
        </is>
      </c>
      <c r="K396" s="48" t="inlineStr">
        <is>
          <t>Adamant</t>
        </is>
      </c>
      <c r="L396" s="48" t="inlineStr">
        <is>
          <t>Rock Head</t>
        </is>
      </c>
      <c r="M396" s="48" t="inlineStr">
        <is>
          <t>Adamant</t>
        </is>
      </c>
      <c r="N396" s="48" t="inlineStr">
        <is>
          <t>Solid Rock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Sitrus Berry</t>
        </is>
      </c>
      <c r="J397" s="46" t="n"/>
      <c r="K397" s="49" t="inlineStr">
        <is>
          <t>(None)</t>
        </is>
      </c>
      <c r="L397" s="46" t="n"/>
      <c r="M397" s="49" t="inlineStr">
        <is>
          <t>Sitrus Berry</t>
        </is>
      </c>
      <c r="N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1" t="inlineStr">
        <is>
          <t>Protect</t>
        </is>
      </c>
      <c r="F398" s="46" t="n"/>
      <c r="G398" s="51" t="inlineStr">
        <is>
          <t>Protect</t>
        </is>
      </c>
      <c r="H398" s="46" t="n"/>
      <c r="I398" s="51" t="inlineStr">
        <is>
          <t>Swords Dance</t>
        </is>
      </c>
      <c r="J398" s="46" t="n"/>
      <c r="K398" s="66" t="inlineStr">
        <is>
          <t>Iron Tail</t>
        </is>
      </c>
      <c r="L398" s="46" t="n"/>
      <c r="M398" s="51" t="inlineStr">
        <is>
          <t>Double Team</t>
        </is>
      </c>
      <c r="N398" s="46" t="n"/>
      <c r="Q398" s="47" t="inlineStr">
        <is>
          <t>Moves</t>
        </is>
      </c>
    </row>
    <row r="399">
      <c r="E399" s="64" t="inlineStr">
        <is>
          <t>Ice Beam</t>
        </is>
      </c>
      <c r="F399" s="46" t="n"/>
      <c r="G399" s="62" t="inlineStr">
        <is>
          <t>Rollout</t>
        </is>
      </c>
      <c r="H399" s="46" t="n"/>
      <c r="I399" s="64" t="inlineStr">
        <is>
          <t>Ice Beam</t>
        </is>
      </c>
      <c r="J399" s="46" t="n"/>
      <c r="K399" s="51" t="inlineStr">
        <is>
          <t>Explosion</t>
        </is>
      </c>
      <c r="L399" s="46" t="n"/>
      <c r="M399" s="51" t="inlineStr">
        <is>
          <t>Explosion</t>
        </is>
      </c>
      <c r="N399" s="46" t="n"/>
    </row>
    <row r="400">
      <c r="E400" s="62" t="inlineStr">
        <is>
          <t>Rock Slide</t>
        </is>
      </c>
      <c r="F400" s="46" t="n"/>
      <c r="G400" s="53" t="inlineStr">
        <is>
          <t>Magnitude</t>
        </is>
      </c>
      <c r="H400" s="46" t="n"/>
      <c r="I400" s="61" t="inlineStr">
        <is>
          <t>Surf</t>
        </is>
      </c>
      <c r="J400" s="46" t="n"/>
      <c r="K400" s="51" t="inlineStr">
        <is>
          <t>Roar</t>
        </is>
      </c>
      <c r="L400" s="46" t="n"/>
      <c r="M400" s="51" t="inlineStr">
        <is>
          <t>Protect</t>
        </is>
      </c>
      <c r="N400" s="46" t="n"/>
    </row>
    <row r="401">
      <c r="E401" s="61" t="inlineStr">
        <is>
          <t>Surf</t>
        </is>
      </c>
      <c r="F401" s="46" t="n"/>
      <c r="G401" s="51" t="inlineStr">
        <is>
          <t>Explosion</t>
        </is>
      </c>
      <c r="H401" s="46" t="n"/>
      <c r="I401" s="62" t="inlineStr">
        <is>
          <t>Rock Slide</t>
        </is>
      </c>
      <c r="J401" s="46" t="n"/>
      <c r="K401" s="62" t="inlineStr">
        <is>
          <t>Rock Slide</t>
        </is>
      </c>
      <c r="L401" s="46" t="n"/>
      <c r="M401" s="62" t="inlineStr">
        <is>
          <t>Rock Slide</t>
        </is>
      </c>
      <c r="N401" s="46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Roxanne (Rematch 3)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IFERROR(_xlfn.IMAGE("https://play.pokemonshowdown.com/sprites/gen5/omastar.png"),"")</f>
        <v/>
      </c>
      <c r="G404" s="43">
        <f>IFERROR(_xlfn.IMAGE("https://play.pokemonshowdown.com/sprites/gen5/golem.png"),"")</f>
        <v/>
      </c>
      <c r="I404" s="43">
        <f>IFERROR(_xlfn.IMAGE("https://play.pokemonshowdown.com/sprites/gen5/kabutops.png"),"")</f>
        <v/>
      </c>
      <c r="K404" s="43">
        <f>IFERROR(_xlfn.IMAGE("https://play.pokemonshowdown.com/sprites/gen5/onix.png"),"")</f>
        <v/>
      </c>
      <c r="M404" s="43">
        <f>IFERROR(_xlfn.IMAGE("https://play.pokemonshowdown.com/sprites/gen5/nosepass.png"),"")</f>
        <v/>
      </c>
      <c r="Q404" s="44" t="inlineStr">
        <is>
          <t>DOUBLE BATTLE
Items: Full Restore / Full Restore / Full Restore</t>
        </is>
      </c>
    </row>
    <row r="405">
      <c r="E405" s="45" t="inlineStr">
        <is>
          <t>Lv 42 Omastar</t>
        </is>
      </c>
      <c r="F405" s="46" t="n"/>
      <c r="G405" s="45" t="inlineStr">
        <is>
          <t>Lv 42 Golem</t>
        </is>
      </c>
      <c r="H405" s="46" t="n"/>
      <c r="I405" s="45" t="inlineStr">
        <is>
          <t>Lv 45 Kabutops</t>
        </is>
      </c>
      <c r="J405" s="46" t="n"/>
      <c r="K405" s="45" t="inlineStr">
        <is>
          <t>Lv 45 Onix</t>
        </is>
      </c>
      <c r="L405" s="46" t="n"/>
      <c r="M405" s="45" t="inlineStr">
        <is>
          <t>Lv 47 Nosepass</t>
        </is>
      </c>
      <c r="N405" s="46" t="n"/>
      <c r="Q405" s="47" t="inlineStr">
        <is>
          <t>Pokémon</t>
        </is>
      </c>
    </row>
    <row r="406">
      <c r="E406" s="48" t="inlineStr">
        <is>
          <t>Rash</t>
        </is>
      </c>
      <c r="F406" s="48" t="inlineStr">
        <is>
          <t>Swift Swim</t>
        </is>
      </c>
      <c r="G406" s="48" t="inlineStr">
        <is>
          <t>Adamant</t>
        </is>
      </c>
      <c r="H406" s="48" t="inlineStr">
        <is>
          <t>Shell Armor</t>
        </is>
      </c>
      <c r="I406" s="48" t="inlineStr">
        <is>
          <t>Naive</t>
        </is>
      </c>
      <c r="J406" s="48" t="inlineStr">
        <is>
          <t>Swift Swim</t>
        </is>
      </c>
      <c r="K406" s="48" t="inlineStr">
        <is>
          <t>Adamant</t>
        </is>
      </c>
      <c r="L406" s="48" t="inlineStr">
        <is>
          <t>Rock Head</t>
        </is>
      </c>
      <c r="M406" s="48" t="inlineStr">
        <is>
          <t>Adamant</t>
        </is>
      </c>
      <c r="N406" s="48" t="inlineStr">
        <is>
          <t>Solid Rock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Sitrus Berry</t>
        </is>
      </c>
      <c r="J407" s="46" t="n"/>
      <c r="K407" s="49" t="inlineStr">
        <is>
          <t>(None)</t>
        </is>
      </c>
      <c r="L407" s="46" t="n"/>
      <c r="M407" s="49" t="inlineStr">
        <is>
          <t>Sitrus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1" t="inlineStr">
        <is>
          <t>Protect</t>
        </is>
      </c>
      <c r="F408" s="46" t="n"/>
      <c r="G408" s="51" t="inlineStr">
        <is>
          <t>Protect</t>
        </is>
      </c>
      <c r="H408" s="46" t="n"/>
      <c r="I408" s="51" t="inlineStr">
        <is>
          <t>Swords Dance</t>
        </is>
      </c>
      <c r="J408" s="46" t="n"/>
      <c r="K408" s="66" t="inlineStr">
        <is>
          <t>Iron Tail</t>
        </is>
      </c>
      <c r="L408" s="46" t="n"/>
      <c r="M408" s="51" t="inlineStr">
        <is>
          <t>Double Team</t>
        </is>
      </c>
      <c r="N408" s="46" t="n"/>
      <c r="Q408" s="47" t="inlineStr">
        <is>
          <t>Moves</t>
        </is>
      </c>
    </row>
    <row r="409">
      <c r="E409" s="64" t="inlineStr">
        <is>
          <t>Ice Beam</t>
        </is>
      </c>
      <c r="F409" s="46" t="n"/>
      <c r="G409" s="62" t="inlineStr">
        <is>
          <t>Rollout</t>
        </is>
      </c>
      <c r="H409" s="46" t="n"/>
      <c r="I409" s="64" t="inlineStr">
        <is>
          <t>Ice Beam</t>
        </is>
      </c>
      <c r="J409" s="46" t="n"/>
      <c r="K409" s="51" t="inlineStr">
        <is>
          <t>Explosion</t>
        </is>
      </c>
      <c r="L409" s="46" t="n"/>
      <c r="M409" s="51" t="inlineStr">
        <is>
          <t>Explosion</t>
        </is>
      </c>
      <c r="N409" s="46" t="n"/>
    </row>
    <row r="410">
      <c r="E410" s="62" t="inlineStr">
        <is>
          <t>Rock Slide</t>
        </is>
      </c>
      <c r="F410" s="46" t="n"/>
      <c r="G410" s="53" t="inlineStr">
        <is>
          <t>Earthquake</t>
        </is>
      </c>
      <c r="H410" s="46" t="n"/>
      <c r="I410" s="61" t="inlineStr">
        <is>
          <t>Surf</t>
        </is>
      </c>
      <c r="J410" s="46" t="n"/>
      <c r="K410" s="51" t="inlineStr">
        <is>
          <t>Roar</t>
        </is>
      </c>
      <c r="L410" s="46" t="n"/>
      <c r="M410" s="51" t="inlineStr">
        <is>
          <t>Protect</t>
        </is>
      </c>
      <c r="N410" s="46" t="n"/>
    </row>
    <row r="411">
      <c r="E411" s="61" t="inlineStr">
        <is>
          <t>Surf</t>
        </is>
      </c>
      <c r="F411" s="46" t="n"/>
      <c r="G411" s="51" t="inlineStr">
        <is>
          <t>Explosion</t>
        </is>
      </c>
      <c r="H411" s="46" t="n"/>
      <c r="I411" s="62" t="inlineStr">
        <is>
          <t>Rock Slide</t>
        </is>
      </c>
      <c r="J411" s="46" t="n"/>
      <c r="K411" s="62" t="inlineStr">
        <is>
          <t>Rock Slide</t>
        </is>
      </c>
      <c r="L411" s="46" t="n"/>
      <c r="M411" s="62" t="inlineStr">
        <is>
          <t>Rock Slide</t>
        </is>
      </c>
      <c r="N411" s="46" t="n"/>
    </row>
    <row r="413" ht="20" customHeight="1">
      <c r="B413" s="40" t="inlineStr">
        <is>
          <t>Leader</t>
        </is>
      </c>
      <c r="C413" s="41" t="n"/>
      <c r="D413" s="41" t="n"/>
      <c r="E413" s="42" t="inlineStr">
        <is>
          <t>Leader Roxanne (Rematch 4)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IFERROR(_xlfn.IMAGE("https://play.pokemonshowdown.com/sprites/gen5/aerodactyl.png"),"")</f>
        <v/>
      </c>
      <c r="G414" s="43">
        <f>IFERROR(_xlfn.IMAGE("https://play.pokemonshowdown.com/sprites/gen5/golem.png"),"")</f>
        <v/>
      </c>
      <c r="I414" s="43">
        <f>IFERROR(_xlfn.IMAGE("https://play.pokemonshowdown.com/sprites/gen5/omastar.png"),"")</f>
        <v/>
      </c>
      <c r="K414" s="43">
        <f>IFERROR(_xlfn.IMAGE("https://play.pokemonshowdown.com/sprites/gen5/kabutops.png"),"")</f>
        <v/>
      </c>
      <c r="M414" s="43">
        <f>IFERROR(_xlfn.IMAGE("https://play.pokemonshowdown.com/sprites/gen5/steelix.png"),"")</f>
        <v/>
      </c>
      <c r="O414" s="43">
        <f>IFERROR(_xlfn.IMAGE("https://play.pokemonshowdown.com/sprites/gen5/nosepass.png"),"")</f>
        <v/>
      </c>
      <c r="Q414" s="44" t="inlineStr">
        <is>
          <t>DOUBLE BATTLE
Items: Full Restore / Full Restore / Full Restore</t>
        </is>
      </c>
    </row>
    <row r="415">
      <c r="E415" s="45" t="inlineStr">
        <is>
          <t>Lv 47 Aerodactyl</t>
        </is>
      </c>
      <c r="F415" s="46" t="n"/>
      <c r="G415" s="45" t="inlineStr">
        <is>
          <t>Lv 47 Golem</t>
        </is>
      </c>
      <c r="H415" s="46" t="n"/>
      <c r="I415" s="45" t="inlineStr">
        <is>
          <t>Lv 47 Omastar</t>
        </is>
      </c>
      <c r="J415" s="46" t="n"/>
      <c r="K415" s="45" t="inlineStr">
        <is>
          <t>Lv 50 Kabutops</t>
        </is>
      </c>
      <c r="L415" s="46" t="n"/>
      <c r="M415" s="45" t="inlineStr">
        <is>
          <t>Lv 50 Steelix</t>
        </is>
      </c>
      <c r="N415" s="46" t="n"/>
      <c r="O415" s="45" t="inlineStr">
        <is>
          <t>Lv 52 Nosepass</t>
        </is>
      </c>
      <c r="P415" s="46" t="n"/>
      <c r="Q415" s="47" t="inlineStr">
        <is>
          <t>Pokémon</t>
        </is>
      </c>
    </row>
    <row r="416">
      <c r="E416" s="48" t="inlineStr">
        <is>
          <t>Lonely</t>
        </is>
      </c>
      <c r="F416" s="48" t="inlineStr">
        <is>
          <t>Rock Head</t>
        </is>
      </c>
      <c r="G416" s="48" t="inlineStr">
        <is>
          <t>Adamant</t>
        </is>
      </c>
      <c r="H416" s="48" t="inlineStr">
        <is>
          <t>Shell Armor</t>
        </is>
      </c>
      <c r="I416" s="48" t="inlineStr">
        <is>
          <t>Rash</t>
        </is>
      </c>
      <c r="J416" s="48" t="inlineStr">
        <is>
          <t>Swift Swim</t>
        </is>
      </c>
      <c r="K416" s="48" t="inlineStr">
        <is>
          <t>Naive</t>
        </is>
      </c>
      <c r="L416" s="48" t="inlineStr">
        <is>
          <t>Swift Swim</t>
        </is>
      </c>
      <c r="M416" s="48" t="inlineStr">
        <is>
          <t>Adamant</t>
        </is>
      </c>
      <c r="N416" s="48" t="inlineStr">
        <is>
          <t>Solid Rock</t>
        </is>
      </c>
      <c r="O416" s="48" t="inlineStr">
        <is>
          <t>Adamant</t>
        </is>
      </c>
      <c r="P416" s="48" t="inlineStr">
        <is>
          <t>Solid Rock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K417" s="49" t="inlineStr">
        <is>
          <t>Sitrus Berry</t>
        </is>
      </c>
      <c r="L417" s="46" t="n"/>
      <c r="M417" s="49" t="inlineStr">
        <is>
          <t>(None)</t>
        </is>
      </c>
      <c r="N417" s="46" t="n"/>
      <c r="O417" s="49" t="inlineStr">
        <is>
          <t>Sitrus Berry</t>
        </is>
      </c>
      <c r="P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Slide</t>
        </is>
      </c>
      <c r="F418" s="46" t="n"/>
      <c r="G418" s="65" t="inlineStr">
        <is>
          <t>Focus Punch</t>
        </is>
      </c>
      <c r="H418" s="46" t="n"/>
      <c r="I418" s="51" t="inlineStr">
        <is>
          <t>Protect</t>
        </is>
      </c>
      <c r="J418" s="46" t="n"/>
      <c r="K418" s="51" t="inlineStr">
        <is>
          <t>Swords Dance</t>
        </is>
      </c>
      <c r="L418" s="46" t="n"/>
      <c r="M418" s="66" t="inlineStr">
        <is>
          <t>Iron Tail</t>
        </is>
      </c>
      <c r="N418" s="46" t="n"/>
      <c r="O418" s="51" t="inlineStr">
        <is>
          <t>Double Team</t>
        </is>
      </c>
      <c r="P418" s="46" t="n"/>
      <c r="Q418" s="47" t="inlineStr">
        <is>
          <t>Moves</t>
        </is>
      </c>
    </row>
    <row r="419">
      <c r="E419" s="51" t="inlineStr">
        <is>
          <t>Hyper Beam</t>
        </is>
      </c>
      <c r="F419" s="46" t="n"/>
      <c r="G419" s="62" t="inlineStr">
        <is>
          <t>Rollout</t>
        </is>
      </c>
      <c r="H419" s="46" t="n"/>
      <c r="I419" s="64" t="inlineStr">
        <is>
          <t>Ice Beam</t>
        </is>
      </c>
      <c r="J419" s="46" t="n"/>
      <c r="K419" s="64" t="inlineStr">
        <is>
          <t>Ice Beam</t>
        </is>
      </c>
      <c r="L419" s="46" t="n"/>
      <c r="M419" s="51" t="inlineStr">
        <is>
          <t>Explosion</t>
        </is>
      </c>
      <c r="N419" s="46" t="n"/>
      <c r="O419" s="51" t="inlineStr">
        <is>
          <t>Explosion</t>
        </is>
      </c>
      <c r="P419" s="46" t="n"/>
    </row>
    <row r="420">
      <c r="E420" s="51" t="inlineStr">
        <is>
          <t>Supersonic</t>
        </is>
      </c>
      <c r="F420" s="46" t="n"/>
      <c r="G420" s="53" t="inlineStr">
        <is>
          <t>Earthquake</t>
        </is>
      </c>
      <c r="H420" s="46" t="n"/>
      <c r="I420" s="62" t="inlineStr">
        <is>
          <t>Rock Slide</t>
        </is>
      </c>
      <c r="J420" s="46" t="n"/>
      <c r="K420" s="61" t="inlineStr">
        <is>
          <t>Surf</t>
        </is>
      </c>
      <c r="L420" s="46" t="n"/>
      <c r="M420" s="51" t="inlineStr">
        <is>
          <t>Roar</t>
        </is>
      </c>
      <c r="N420" s="46" t="n"/>
      <c r="O420" s="51" t="inlineStr">
        <is>
          <t>Protect</t>
        </is>
      </c>
      <c r="P420" s="46" t="n"/>
    </row>
    <row r="421">
      <c r="E421" s="51" t="inlineStr">
        <is>
          <t>Protect</t>
        </is>
      </c>
      <c r="F421" s="46" t="n"/>
      <c r="G421" s="51" t="inlineStr">
        <is>
          <t>Explosion</t>
        </is>
      </c>
      <c r="H421" s="46" t="n"/>
      <c r="I421" s="61" t="inlineStr">
        <is>
          <t>Surf</t>
        </is>
      </c>
      <c r="J421" s="46" t="n"/>
      <c r="K421" s="62" t="inlineStr">
        <is>
          <t>Rock Slide</t>
        </is>
      </c>
      <c r="L421" s="46" t="n"/>
      <c r="M421" s="62" t="inlineStr">
        <is>
          <t>Rock Slide</t>
        </is>
      </c>
      <c r="N421" s="46" t="n"/>
      <c r="O421" s="62" t="inlineStr">
        <is>
          <t>Rock Slide</t>
        </is>
      </c>
      <c r="P421" s="46" t="n"/>
    </row>
    <row r="423" ht="20" customHeight="1">
      <c r="B423" s="40" t="inlineStr">
        <is>
          <t>Leader</t>
        </is>
      </c>
      <c r="C423" s="41" t="n"/>
      <c r="D423" s="41" t="n"/>
      <c r="E423" s="42" t="inlineStr">
        <is>
          <t>Leader Tate&amp;Liza (Rematch 1)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IFERROR(_xlfn.IMAGE("https://play.pokemonshowdown.com/sprites/gen5/slowpoke.png"),"")</f>
        <v/>
      </c>
      <c r="G424" s="43">
        <f>IFERROR(_xlfn.IMAGE("https://play.pokemonshowdown.com/sprites/gen5/claydol.png"),"")</f>
        <v/>
      </c>
      <c r="I424" s="43">
        <f>IFERROR(_xlfn.IMAGE("https://play.pokemonshowdown.com/sprites/gen5/xatu.png"),"")</f>
        <v/>
      </c>
      <c r="K424" s="43">
        <f>IFERROR(_xlfn.IMAGE("https://play.pokemonshowdown.com/sprites/gen5/lunatone.png"),"")</f>
        <v/>
      </c>
      <c r="M424" s="43">
        <f>IFERROR(_xlfn.IMAGE("https://play.pokemonshowdown.com/sprites/gen5/solrock.png"),"")</f>
        <v/>
      </c>
      <c r="Q424" s="44" t="inlineStr">
        <is>
          <t>DOUBLE BATTLE
Items: Full Restore / Full Restore / Full Restore</t>
        </is>
      </c>
    </row>
    <row r="425">
      <c r="E425" s="45" t="inlineStr">
        <is>
          <t>Lv 48 Slowpoke</t>
        </is>
      </c>
      <c r="F425" s="46" t="n"/>
      <c r="G425" s="45" t="inlineStr">
        <is>
          <t>Lv 49 Claydol</t>
        </is>
      </c>
      <c r="H425" s="46" t="n"/>
      <c r="I425" s="45" t="inlineStr">
        <is>
          <t>Lv 49 Xatu</t>
        </is>
      </c>
      <c r="J425" s="46" t="n"/>
      <c r="K425" s="45" t="inlineStr">
        <is>
          <t>Lv 50 Lunatone</t>
        </is>
      </c>
      <c r="L425" s="46" t="n"/>
      <c r="M425" s="45" t="inlineStr">
        <is>
          <t>Lv 50 Solrock</t>
        </is>
      </c>
      <c r="N425" s="46" t="n"/>
      <c r="Q425" s="47" t="inlineStr">
        <is>
          <t>Pokémon</t>
        </is>
      </c>
    </row>
    <row r="426">
      <c r="E426" s="48" t="inlineStr">
        <is>
          <t>Bold</t>
        </is>
      </c>
      <c r="F426" s="48" t="inlineStr">
        <is>
          <t>Simple</t>
        </is>
      </c>
      <c r="G426" s="48" t="inlineStr">
        <is>
          <t>Lonely</t>
        </is>
      </c>
      <c r="H426" s="48" t="inlineStr">
        <is>
          <t>Levitate</t>
        </is>
      </c>
      <c r="I426" s="48" t="inlineStr">
        <is>
          <t>Timid</t>
        </is>
      </c>
      <c r="J426" s="48" t="inlineStr">
        <is>
          <t>Magic Guard</t>
        </is>
      </c>
      <c r="K426" s="48" t="inlineStr">
        <is>
          <t>Hasty</t>
        </is>
      </c>
      <c r="L426" s="48" t="inlineStr">
        <is>
          <t>Levitate</t>
        </is>
      </c>
      <c r="M426" s="48" t="inlineStr">
        <is>
          <t>Modest</t>
        </is>
      </c>
      <c r="N426" s="48" t="inlineStr">
        <is>
          <t>Levitate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G427" s="49" t="inlineStr">
        <is>
          <t>(None)</t>
        </is>
      </c>
      <c r="H427" s="46" t="n"/>
      <c r="I427" s="49" t="inlineStr">
        <is>
          <t>Chesto Berry</t>
        </is>
      </c>
      <c r="J427" s="46" t="n"/>
      <c r="K427" s="49" t="inlineStr">
        <is>
          <t>Chesto Berry</t>
        </is>
      </c>
      <c r="L427" s="46" t="n"/>
      <c r="M427" s="49" t="inlineStr">
        <is>
          <t>Sitrus Berry</t>
        </is>
      </c>
      <c r="N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Yawn</t>
        </is>
      </c>
      <c r="F428" s="46" t="n"/>
      <c r="G428" s="53" t="inlineStr">
        <is>
          <t>Earthquake</t>
        </is>
      </c>
      <c r="H428" s="46" t="n"/>
      <c r="I428" s="63" t="inlineStr">
        <is>
          <t>Psychic</t>
        </is>
      </c>
      <c r="J428" s="46" t="n"/>
      <c r="K428" s="53" t="inlineStr">
        <is>
          <t>Earthquake</t>
        </is>
      </c>
      <c r="L428" s="46" t="n"/>
      <c r="M428" s="58" t="inlineStr">
        <is>
          <t>Sunny Day</t>
        </is>
      </c>
      <c r="N428" s="46" t="n"/>
      <c r="Q428" s="47" t="inlineStr">
        <is>
          <t>Moves</t>
        </is>
      </c>
    </row>
    <row r="429">
      <c r="E429" s="63" t="inlineStr">
        <is>
          <t>Psychic</t>
        </is>
      </c>
      <c r="F429" s="46" t="n"/>
      <c r="G429" s="62" t="inlineStr">
        <is>
          <t>Ancient Power</t>
        </is>
      </c>
      <c r="H429" s="46" t="n"/>
      <c r="I429" s="63" t="inlineStr">
        <is>
          <t>Rest</t>
        </is>
      </c>
      <c r="J429" s="46" t="n"/>
      <c r="K429" s="63" t="inlineStr">
        <is>
          <t>Psychic</t>
        </is>
      </c>
      <c r="L429" s="46" t="n"/>
      <c r="M429" s="59" t="inlineStr">
        <is>
          <t>Solar Beam</t>
        </is>
      </c>
      <c r="N429" s="46" t="n"/>
    </row>
    <row r="430">
      <c r="E430" s="63" t="inlineStr">
        <is>
          <t>Calm Mind</t>
        </is>
      </c>
      <c r="F430" s="46" t="n"/>
      <c r="G430" s="63" t="inlineStr">
        <is>
          <t>Psychic</t>
        </is>
      </c>
      <c r="H430" s="46" t="n"/>
      <c r="I430" s="67" t="inlineStr">
        <is>
          <t>Confuse Ray</t>
        </is>
      </c>
      <c r="J430" s="46" t="n"/>
      <c r="K430" s="63" t="inlineStr">
        <is>
          <t>Rest</t>
        </is>
      </c>
      <c r="L430" s="46" t="n"/>
      <c r="M430" s="63" t="inlineStr">
        <is>
          <t>Psychic</t>
        </is>
      </c>
      <c r="N430" s="46" t="n"/>
    </row>
    <row r="431">
      <c r="E431" s="51" t="inlineStr">
        <is>
          <t>Protect</t>
        </is>
      </c>
      <c r="F431" s="46" t="n"/>
      <c r="G431" s="63" t="inlineStr">
        <is>
          <t>Light Screen</t>
        </is>
      </c>
      <c r="H431" s="46" t="n"/>
      <c r="I431" s="63" t="inlineStr">
        <is>
          <t>Calm Mind</t>
        </is>
      </c>
      <c r="J431" s="46" t="n"/>
      <c r="K431" s="63" t="inlineStr">
        <is>
          <t>Calm Mind</t>
        </is>
      </c>
      <c r="L431" s="46" t="n"/>
      <c r="M431" s="58" t="inlineStr">
        <is>
          <t>Flamethrower</t>
        </is>
      </c>
      <c r="N431" s="46" t="n"/>
    </row>
    <row r="433" ht="20" customHeight="1">
      <c r="B433" s="40" t="inlineStr">
        <is>
          <t>Leader</t>
        </is>
      </c>
      <c r="C433" s="41" t="n"/>
      <c r="D433" s="41" t="n"/>
      <c r="E433" s="42" t="inlineStr">
        <is>
          <t>Leader Tate&amp;Liza (Rematch 2)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IFERROR(_xlfn.IMAGE("https://play.pokemonshowdown.com/sprites/gen5/drowzee.png"),"")</f>
        <v/>
      </c>
      <c r="G434" s="43">
        <f>IFERROR(_xlfn.IMAGE("https://play.pokemonshowdown.com/sprites/gen5/slowpoke.png"),"")</f>
        <v/>
      </c>
      <c r="I434" s="43">
        <f>IFERROR(_xlfn.IMAGE("https://play.pokemonshowdown.com/sprites/gen5/claydol.png"),"")</f>
        <v/>
      </c>
      <c r="K434" s="43">
        <f>IFERROR(_xlfn.IMAGE("https://play.pokemonshowdown.com/sprites/gen5/xatu.png"),"")</f>
        <v/>
      </c>
      <c r="M434" s="43">
        <f>IFERROR(_xlfn.IMAGE("https://play.pokemonshowdown.com/sprites/gen5/lunatone.png"),"")</f>
        <v/>
      </c>
      <c r="O434" s="43">
        <f>IFERROR(_xlfn.IMAGE("https://play.pokemonshowdown.com/sprites/gen5/solrock.png"),"")</f>
        <v/>
      </c>
      <c r="Q434" s="44" t="inlineStr">
        <is>
          <t>DOUBLE BATTLE
Items: Full Restore / Full Restore / Full Restore</t>
        </is>
      </c>
    </row>
    <row r="435">
      <c r="E435" s="45" t="inlineStr">
        <is>
          <t>Lv 53 Drowzee</t>
        </is>
      </c>
      <c r="F435" s="46" t="n"/>
      <c r="G435" s="45" t="inlineStr">
        <is>
          <t>Lv 53 Slowpoke</t>
        </is>
      </c>
      <c r="H435" s="46" t="n"/>
      <c r="I435" s="45" t="inlineStr">
        <is>
          <t>Lv 54 Claydol</t>
        </is>
      </c>
      <c r="J435" s="46" t="n"/>
      <c r="K435" s="45" t="inlineStr">
        <is>
          <t>Lv 54 Xatu</t>
        </is>
      </c>
      <c r="L435" s="46" t="n"/>
      <c r="M435" s="45" t="inlineStr">
        <is>
          <t>Lv 55 Lunatone</t>
        </is>
      </c>
      <c r="N435" s="46" t="n"/>
      <c r="O435" s="45" t="inlineStr">
        <is>
          <t>Lv 55 Solrock</t>
        </is>
      </c>
      <c r="P435" s="46" t="n"/>
      <c r="Q435" s="47" t="inlineStr">
        <is>
          <t>Pokémon</t>
        </is>
      </c>
    </row>
    <row r="436">
      <c r="E436" s="48" t="inlineStr">
        <is>
          <t>Careful</t>
        </is>
      </c>
      <c r="F436" s="48" t="inlineStr">
        <is>
          <t>Bad Dreams</t>
        </is>
      </c>
      <c r="G436" s="48" t="inlineStr">
        <is>
          <t>Bold</t>
        </is>
      </c>
      <c r="H436" s="48" t="inlineStr">
        <is>
          <t>Simple</t>
        </is>
      </c>
      <c r="I436" s="48" t="inlineStr">
        <is>
          <t>Lonely</t>
        </is>
      </c>
      <c r="J436" s="48" t="inlineStr">
        <is>
          <t>Levitate</t>
        </is>
      </c>
      <c r="K436" s="48" t="inlineStr">
        <is>
          <t>Timid</t>
        </is>
      </c>
      <c r="L436" s="48" t="inlineStr">
        <is>
          <t>Magic Guard</t>
        </is>
      </c>
      <c r="M436" s="48" t="inlineStr">
        <is>
          <t>Hasty</t>
        </is>
      </c>
      <c r="N436" s="48" t="inlineStr">
        <is>
          <t>Levitate</t>
        </is>
      </c>
      <c r="O436" s="48" t="inlineStr">
        <is>
          <t>Modest</t>
        </is>
      </c>
      <c r="P436" s="48" t="inlineStr">
        <is>
          <t>Levitate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I437" s="49" t="inlineStr">
        <is>
          <t>(None)</t>
        </is>
      </c>
      <c r="J437" s="46" t="n"/>
      <c r="K437" s="49" t="inlineStr">
        <is>
          <t>Chesto Berry</t>
        </is>
      </c>
      <c r="L437" s="46" t="n"/>
      <c r="M437" s="49" t="inlineStr">
        <is>
          <t>Chesto Berry</t>
        </is>
      </c>
      <c r="N437" s="46" t="n"/>
      <c r="O437" s="49" t="inlineStr">
        <is>
          <t>Sitrus Berry</t>
        </is>
      </c>
      <c r="P437" s="46" t="n"/>
      <c r="Q437" s="47" t="inlineStr">
        <is>
          <t>Item</t>
        </is>
      </c>
    </row>
    <row r="438">
      <c r="B438" s="44" t="inlineStr">
        <is>
          <t>Smart Trainer</t>
        </is>
      </c>
      <c r="E438" s="63" t="inlineStr">
        <is>
          <t>Hypnosis</t>
        </is>
      </c>
      <c r="F438" s="46" t="n"/>
      <c r="G438" s="51" t="inlineStr">
        <is>
          <t>Yawn</t>
        </is>
      </c>
      <c r="H438" s="46" t="n"/>
      <c r="I438" s="53" t="inlineStr">
        <is>
          <t>Earthquake</t>
        </is>
      </c>
      <c r="J438" s="46" t="n"/>
      <c r="K438" s="63" t="inlineStr">
        <is>
          <t>Psychic</t>
        </is>
      </c>
      <c r="L438" s="46" t="n"/>
      <c r="M438" s="53" t="inlineStr">
        <is>
          <t>Earthquake</t>
        </is>
      </c>
      <c r="N438" s="46" t="n"/>
      <c r="O438" s="58" t="inlineStr">
        <is>
          <t>Sunny Day</t>
        </is>
      </c>
      <c r="P438" s="46" t="n"/>
      <c r="Q438" s="47" t="inlineStr">
        <is>
          <t>Moves</t>
        </is>
      </c>
    </row>
    <row r="439">
      <c r="E439" s="63" t="inlineStr">
        <is>
          <t>Dream Eater</t>
        </is>
      </c>
      <c r="F439" s="46" t="n"/>
      <c r="G439" s="63" t="inlineStr">
        <is>
          <t>Psychic</t>
        </is>
      </c>
      <c r="H439" s="46" t="n"/>
      <c r="I439" s="51" t="inlineStr">
        <is>
          <t>Explosion</t>
        </is>
      </c>
      <c r="J439" s="46" t="n"/>
      <c r="K439" s="63" t="inlineStr">
        <is>
          <t>Rest</t>
        </is>
      </c>
      <c r="L439" s="46" t="n"/>
      <c r="M439" s="63" t="inlineStr">
        <is>
          <t>Psychic</t>
        </is>
      </c>
      <c r="N439" s="46" t="n"/>
      <c r="O439" s="59" t="inlineStr">
        <is>
          <t>Solar Beam</t>
        </is>
      </c>
      <c r="P439" s="46" t="n"/>
    </row>
    <row r="440">
      <c r="E440" s="51" t="inlineStr">
        <is>
          <t>Headbutt</t>
        </is>
      </c>
      <c r="F440" s="46" t="n"/>
      <c r="G440" s="63" t="inlineStr">
        <is>
          <t>Calm Mind</t>
        </is>
      </c>
      <c r="H440" s="46" t="n"/>
      <c r="I440" s="63" t="inlineStr">
        <is>
          <t>Psychic</t>
        </is>
      </c>
      <c r="J440" s="46" t="n"/>
      <c r="K440" s="67" t="inlineStr">
        <is>
          <t>Confuse Ray</t>
        </is>
      </c>
      <c r="L440" s="46" t="n"/>
      <c r="M440" s="63" t="inlineStr">
        <is>
          <t>Rest</t>
        </is>
      </c>
      <c r="N440" s="46" t="n"/>
      <c r="O440" s="63" t="inlineStr">
        <is>
          <t>Psychic</t>
        </is>
      </c>
      <c r="P440" s="46" t="n"/>
    </row>
    <row r="441">
      <c r="E441" s="51" t="inlineStr">
        <is>
          <t>Protect</t>
        </is>
      </c>
      <c r="F441" s="46" t="n"/>
      <c r="G441" s="51" t="inlineStr">
        <is>
          <t>Protect</t>
        </is>
      </c>
      <c r="H441" s="46" t="n"/>
      <c r="I441" s="63" t="inlineStr">
        <is>
          <t>Light Screen</t>
        </is>
      </c>
      <c r="J441" s="46" t="n"/>
      <c r="K441" s="63" t="inlineStr">
        <is>
          <t>Calm Mind</t>
        </is>
      </c>
      <c r="L441" s="46" t="n"/>
      <c r="M441" s="63" t="inlineStr">
        <is>
          <t>Calm Mind</t>
        </is>
      </c>
      <c r="N441" s="46" t="n"/>
      <c r="O441" s="58" t="inlineStr">
        <is>
          <t>Flamethrower</t>
        </is>
      </c>
      <c r="P441" s="46" t="n"/>
    </row>
    <row r="443" ht="20" customHeight="1">
      <c r="B443" s="40" t="inlineStr">
        <is>
          <t>Leader</t>
        </is>
      </c>
      <c r="C443" s="41" t="n"/>
      <c r="D443" s="41" t="n"/>
      <c r="E443" s="42" t="inlineStr">
        <is>
          <t>Leader Tate&amp;Liza (Rematch 3)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IFERROR(_xlfn.IMAGE("https://play.pokemonshowdown.com/sprites/gen5/hypno.png"),"")</f>
        <v/>
      </c>
      <c r="G444" s="43">
        <f>IFERROR(_xlfn.IMAGE("https://play.pokemonshowdown.com/sprites/gen5/claydol.png"),"")</f>
        <v/>
      </c>
      <c r="I444" s="43">
        <f>IFERROR(_xlfn.IMAGE("https://play.pokemonshowdown.com/sprites/gen5/slowpoke.png"),"")</f>
        <v/>
      </c>
      <c r="K444" s="43">
        <f>IFERROR(_xlfn.IMAGE("https://play.pokemonshowdown.com/sprites/gen5/xatu.png"),"")</f>
        <v/>
      </c>
      <c r="M444" s="43">
        <f>IFERROR(_xlfn.IMAGE("https://play.pokemonshowdown.com/sprites/gen5/lunatone.png"),"")</f>
        <v/>
      </c>
      <c r="O444" s="43">
        <f>IFERROR(_xlfn.IMAGE("https://play.pokemonshowdown.com/sprites/gen5/solrock.png"),"")</f>
        <v/>
      </c>
      <c r="Q444" s="44" t="inlineStr">
        <is>
          <t>DOUBLE BATTLE
Items: Full Restore / Full Restore / Full Restore</t>
        </is>
      </c>
    </row>
    <row r="445">
      <c r="E445" s="45" t="inlineStr">
        <is>
          <t>Lv 58 Hypno</t>
        </is>
      </c>
      <c r="F445" s="46" t="n"/>
      <c r="G445" s="45" t="inlineStr">
        <is>
          <t>Lv 59 Claydol</t>
        </is>
      </c>
      <c r="H445" s="46" t="n"/>
      <c r="I445" s="45" t="inlineStr">
        <is>
          <t>Lv 58 Slowpoke</t>
        </is>
      </c>
      <c r="J445" s="46" t="n"/>
      <c r="K445" s="45" t="inlineStr">
        <is>
          <t>Lv 59 Xatu</t>
        </is>
      </c>
      <c r="L445" s="46" t="n"/>
      <c r="M445" s="45" t="inlineStr">
        <is>
          <t>Lv 60 Lunatone</t>
        </is>
      </c>
      <c r="N445" s="46" t="n"/>
      <c r="O445" s="45" t="inlineStr">
        <is>
          <t>Lv 60 Solrock</t>
        </is>
      </c>
      <c r="P445" s="46" t="n"/>
      <c r="Q445" s="47" t="inlineStr">
        <is>
          <t>Pokémon</t>
        </is>
      </c>
    </row>
    <row r="446">
      <c r="E446" s="48" t="inlineStr">
        <is>
          <t>Careful</t>
        </is>
      </c>
      <c r="F446" s="48" t="inlineStr">
        <is>
          <t>Bad Dreams</t>
        </is>
      </c>
      <c r="G446" s="48" t="inlineStr">
        <is>
          <t>Lonely</t>
        </is>
      </c>
      <c r="H446" s="48" t="inlineStr">
        <is>
          <t>Levitate</t>
        </is>
      </c>
      <c r="I446" s="48" t="inlineStr">
        <is>
          <t>Bold</t>
        </is>
      </c>
      <c r="J446" s="48" t="inlineStr">
        <is>
          <t>Simple</t>
        </is>
      </c>
      <c r="K446" s="48" t="inlineStr">
        <is>
          <t>Timid</t>
        </is>
      </c>
      <c r="L446" s="48" t="inlineStr">
        <is>
          <t>Magic Guard</t>
        </is>
      </c>
      <c r="M446" s="48" t="inlineStr">
        <is>
          <t>Hasty</t>
        </is>
      </c>
      <c r="N446" s="48" t="inlineStr">
        <is>
          <t>Levitate</t>
        </is>
      </c>
      <c r="O446" s="48" t="inlineStr">
        <is>
          <t>Modest</t>
        </is>
      </c>
      <c r="P446" s="48" t="inlineStr">
        <is>
          <t>Levitate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I447" s="49" t="inlineStr">
        <is>
          <t>(None)</t>
        </is>
      </c>
      <c r="J447" s="46" t="n"/>
      <c r="K447" s="49" t="inlineStr">
        <is>
          <t>Chesto Berry</t>
        </is>
      </c>
      <c r="L447" s="46" t="n"/>
      <c r="M447" s="49" t="inlineStr">
        <is>
          <t>Chesto Berry</t>
        </is>
      </c>
      <c r="N447" s="46" t="n"/>
      <c r="O447" s="49" t="inlineStr">
        <is>
          <t>Sitrus Berry</t>
        </is>
      </c>
      <c r="P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3" t="inlineStr">
        <is>
          <t>Hypnosis</t>
        </is>
      </c>
      <c r="F448" s="46" t="n"/>
      <c r="G448" s="53" t="inlineStr">
        <is>
          <t>Earthquake</t>
        </is>
      </c>
      <c r="H448" s="46" t="n"/>
      <c r="I448" s="51" t="inlineStr">
        <is>
          <t>Yawn</t>
        </is>
      </c>
      <c r="J448" s="46" t="n"/>
      <c r="K448" s="63" t="inlineStr">
        <is>
          <t>Psychic</t>
        </is>
      </c>
      <c r="L448" s="46" t="n"/>
      <c r="M448" s="53" t="inlineStr">
        <is>
          <t>Earthquake</t>
        </is>
      </c>
      <c r="N448" s="46" t="n"/>
      <c r="O448" s="58" t="inlineStr">
        <is>
          <t>Sunny Day</t>
        </is>
      </c>
      <c r="P448" s="46" t="n"/>
      <c r="Q448" s="47" t="inlineStr">
        <is>
          <t>Moves</t>
        </is>
      </c>
    </row>
    <row r="449">
      <c r="E449" s="63" t="inlineStr">
        <is>
          <t>Dream Eater</t>
        </is>
      </c>
      <c r="F449" s="46" t="n"/>
      <c r="G449" s="51" t="inlineStr">
        <is>
          <t>Explosion</t>
        </is>
      </c>
      <c r="H449" s="46" t="n"/>
      <c r="I449" s="63" t="inlineStr">
        <is>
          <t>Psychic</t>
        </is>
      </c>
      <c r="J449" s="46" t="n"/>
      <c r="K449" s="63" t="inlineStr">
        <is>
          <t>Rest</t>
        </is>
      </c>
      <c r="L449" s="46" t="n"/>
      <c r="M449" s="63" t="inlineStr">
        <is>
          <t>Psychic</t>
        </is>
      </c>
      <c r="N449" s="46" t="n"/>
      <c r="O449" s="59" t="inlineStr">
        <is>
          <t>Solar Beam</t>
        </is>
      </c>
      <c r="P449" s="46" t="n"/>
    </row>
    <row r="450">
      <c r="E450" s="51" t="inlineStr">
        <is>
          <t>Headbutt</t>
        </is>
      </c>
      <c r="F450" s="46" t="n"/>
      <c r="G450" s="63" t="inlineStr">
        <is>
          <t>Psychic</t>
        </is>
      </c>
      <c r="H450" s="46" t="n"/>
      <c r="I450" s="63" t="inlineStr">
        <is>
          <t>Calm Mind</t>
        </is>
      </c>
      <c r="J450" s="46" t="n"/>
      <c r="K450" s="67" t="inlineStr">
        <is>
          <t>Confuse Ray</t>
        </is>
      </c>
      <c r="L450" s="46" t="n"/>
      <c r="M450" s="63" t="inlineStr">
        <is>
          <t>Rest</t>
        </is>
      </c>
      <c r="N450" s="46" t="n"/>
      <c r="O450" s="63" t="inlineStr">
        <is>
          <t>Psychic</t>
        </is>
      </c>
      <c r="P450" s="46" t="n"/>
    </row>
    <row r="451">
      <c r="E451" s="51" t="inlineStr">
        <is>
          <t>Protect</t>
        </is>
      </c>
      <c r="F451" s="46" t="n"/>
      <c r="G451" s="63" t="inlineStr">
        <is>
          <t>Light Screen</t>
        </is>
      </c>
      <c r="H451" s="46" t="n"/>
      <c r="I451" s="51" t="inlineStr">
        <is>
          <t>Protect</t>
        </is>
      </c>
      <c r="J451" s="46" t="n"/>
      <c r="K451" s="63" t="inlineStr">
        <is>
          <t>Calm Mind</t>
        </is>
      </c>
      <c r="L451" s="46" t="n"/>
      <c r="M451" s="63" t="inlineStr">
        <is>
          <t>Calm Mind</t>
        </is>
      </c>
      <c r="N451" s="46" t="n"/>
      <c r="O451" s="58" t="inlineStr">
        <is>
          <t>Flamethrower</t>
        </is>
      </c>
      <c r="P451" s="46" t="n"/>
    </row>
    <row r="453" ht="20" customHeight="1">
      <c r="B453" s="40" t="inlineStr">
        <is>
          <t>Leader</t>
        </is>
      </c>
      <c r="C453" s="41" t="n"/>
      <c r="D453" s="41" t="n"/>
      <c r="E453" s="42" t="inlineStr">
        <is>
          <t>Leader Tate&amp;Liza (Rematch 4)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IFERROR(_xlfn.IMAGE("https://play.pokemonshowdown.com/sprites/gen5/hypno.png"),"")</f>
        <v/>
      </c>
      <c r="G454" s="43">
        <f>IFERROR(_xlfn.IMAGE("https://play.pokemonshowdown.com/sprites/gen5/claydol.png"),"")</f>
        <v/>
      </c>
      <c r="I454" s="43">
        <f>IFERROR(_xlfn.IMAGE("https://play.pokemonshowdown.com/sprites/gen5/slowking.png"),"")</f>
        <v/>
      </c>
      <c r="K454" s="43">
        <f>IFERROR(_xlfn.IMAGE("https://play.pokemonshowdown.com/sprites/gen5/xatu.png"),"")</f>
        <v/>
      </c>
      <c r="M454" s="43">
        <f>IFERROR(_xlfn.IMAGE("https://play.pokemonshowdown.com/sprites/gen5/lunatone.png"),"")</f>
        <v/>
      </c>
      <c r="O454" s="43">
        <f>IFERROR(_xlfn.IMAGE("https://play.pokemonshowdown.com/sprites/gen5/solrock.png"),"")</f>
        <v/>
      </c>
      <c r="Q454" s="44" t="inlineStr">
        <is>
          <t>DOUBLE BATTLE
Items: Full Restore / Full Restore / Full Restore</t>
        </is>
      </c>
    </row>
    <row r="455">
      <c r="E455" s="45" t="inlineStr">
        <is>
          <t>Lv 63 Hypno</t>
        </is>
      </c>
      <c r="F455" s="46" t="n"/>
      <c r="G455" s="45" t="inlineStr">
        <is>
          <t>Lv 64 Claydol</t>
        </is>
      </c>
      <c r="H455" s="46" t="n"/>
      <c r="I455" s="45" t="inlineStr">
        <is>
          <t>Lv 63 Slowking</t>
        </is>
      </c>
      <c r="J455" s="46" t="n"/>
      <c r="K455" s="45" t="inlineStr">
        <is>
          <t>Lv 64 Xatu</t>
        </is>
      </c>
      <c r="L455" s="46" t="n"/>
      <c r="M455" s="45" t="inlineStr">
        <is>
          <t>Lv 65 Lunatone</t>
        </is>
      </c>
      <c r="N455" s="46" t="n"/>
      <c r="O455" s="45" t="inlineStr">
        <is>
          <t>Lv 65 Solrock</t>
        </is>
      </c>
      <c r="P455" s="46" t="n"/>
      <c r="Q455" s="47" t="inlineStr">
        <is>
          <t>Pokémon</t>
        </is>
      </c>
    </row>
    <row r="456">
      <c r="E456" s="48" t="inlineStr">
        <is>
          <t>Careful</t>
        </is>
      </c>
      <c r="F456" s="48" t="inlineStr">
        <is>
          <t>Bad Dreams</t>
        </is>
      </c>
      <c r="G456" s="48" t="inlineStr">
        <is>
          <t>Lonely</t>
        </is>
      </c>
      <c r="H456" s="48" t="inlineStr">
        <is>
          <t>Levitate</t>
        </is>
      </c>
      <c r="I456" s="48" t="inlineStr">
        <is>
          <t>Calm</t>
        </is>
      </c>
      <c r="J456" s="48" t="inlineStr">
        <is>
          <t>Simple</t>
        </is>
      </c>
      <c r="K456" s="48" t="inlineStr">
        <is>
          <t>Timid</t>
        </is>
      </c>
      <c r="L456" s="48" t="inlineStr">
        <is>
          <t>Magic Guard</t>
        </is>
      </c>
      <c r="M456" s="48" t="inlineStr">
        <is>
          <t>Hasty</t>
        </is>
      </c>
      <c r="N456" s="48" t="inlineStr">
        <is>
          <t>Levitate</t>
        </is>
      </c>
      <c r="O456" s="48" t="inlineStr">
        <is>
          <t>Modest</t>
        </is>
      </c>
      <c r="P456" s="48" t="inlineStr">
        <is>
          <t>Levitate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I457" s="49" t="inlineStr">
        <is>
          <t>(None)</t>
        </is>
      </c>
      <c r="J457" s="46" t="n"/>
      <c r="K457" s="49" t="inlineStr">
        <is>
          <t>Chesto Berry</t>
        </is>
      </c>
      <c r="L457" s="46" t="n"/>
      <c r="M457" s="49" t="inlineStr">
        <is>
          <t>Chesto Berry</t>
        </is>
      </c>
      <c r="N457" s="46" t="n"/>
      <c r="O457" s="49" t="inlineStr">
        <is>
          <t>Sitrus Berry</t>
        </is>
      </c>
      <c r="P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3" t="inlineStr">
        <is>
          <t>Hypnosis</t>
        </is>
      </c>
      <c r="F458" s="46" t="n"/>
      <c r="G458" s="53" t="inlineStr">
        <is>
          <t>Earthquake</t>
        </is>
      </c>
      <c r="H458" s="46" t="n"/>
      <c r="I458" s="51" t="inlineStr">
        <is>
          <t>Yawn</t>
        </is>
      </c>
      <c r="J458" s="46" t="n"/>
      <c r="K458" s="63" t="inlineStr">
        <is>
          <t>Psychic</t>
        </is>
      </c>
      <c r="L458" s="46" t="n"/>
      <c r="M458" s="53" t="inlineStr">
        <is>
          <t>Earthquake</t>
        </is>
      </c>
      <c r="N458" s="46" t="n"/>
      <c r="O458" s="58" t="inlineStr">
        <is>
          <t>Sunny Day</t>
        </is>
      </c>
      <c r="P458" s="46" t="n"/>
      <c r="Q458" s="47" t="inlineStr">
        <is>
          <t>Moves</t>
        </is>
      </c>
    </row>
    <row r="459">
      <c r="E459" s="63" t="inlineStr">
        <is>
          <t>Dream Eater</t>
        </is>
      </c>
      <c r="F459" s="46" t="n"/>
      <c r="G459" s="51" t="inlineStr">
        <is>
          <t>Explosion</t>
        </is>
      </c>
      <c r="H459" s="46" t="n"/>
      <c r="I459" s="63" t="inlineStr">
        <is>
          <t>Psychic</t>
        </is>
      </c>
      <c r="J459" s="46" t="n"/>
      <c r="K459" s="63" t="inlineStr">
        <is>
          <t>Rest</t>
        </is>
      </c>
      <c r="L459" s="46" t="n"/>
      <c r="M459" s="63" t="inlineStr">
        <is>
          <t>Psychic</t>
        </is>
      </c>
      <c r="N459" s="46" t="n"/>
      <c r="O459" s="59" t="inlineStr">
        <is>
          <t>Solar Beam</t>
        </is>
      </c>
      <c r="P459" s="46" t="n"/>
    </row>
    <row r="460">
      <c r="E460" s="51" t="inlineStr">
        <is>
          <t>Headbutt</t>
        </is>
      </c>
      <c r="F460" s="46" t="n"/>
      <c r="G460" s="63" t="inlineStr">
        <is>
          <t>Psychic</t>
        </is>
      </c>
      <c r="H460" s="46" t="n"/>
      <c r="I460" s="63" t="inlineStr">
        <is>
          <t>Calm Mind</t>
        </is>
      </c>
      <c r="J460" s="46" t="n"/>
      <c r="K460" s="67" t="inlineStr">
        <is>
          <t>Confuse Ray</t>
        </is>
      </c>
      <c r="L460" s="46" t="n"/>
      <c r="M460" s="63" t="inlineStr">
        <is>
          <t>Rest</t>
        </is>
      </c>
      <c r="N460" s="46" t="n"/>
      <c r="O460" s="63" t="inlineStr">
        <is>
          <t>Psychic</t>
        </is>
      </c>
      <c r="P460" s="46" t="n"/>
    </row>
    <row r="461">
      <c r="E461" s="51" t="inlineStr">
        <is>
          <t>Protect</t>
        </is>
      </c>
      <c r="F461" s="46" t="n"/>
      <c r="G461" s="63" t="inlineStr">
        <is>
          <t>Light Screen</t>
        </is>
      </c>
      <c r="H461" s="46" t="n"/>
      <c r="I461" s="51" t="inlineStr">
        <is>
          <t>Protect</t>
        </is>
      </c>
      <c r="J461" s="46" t="n"/>
      <c r="K461" s="63" t="inlineStr">
        <is>
          <t>Calm Mind</t>
        </is>
      </c>
      <c r="L461" s="46" t="n"/>
      <c r="M461" s="63" t="inlineStr">
        <is>
          <t>Calm Mind</t>
        </is>
      </c>
      <c r="N461" s="46" t="n"/>
      <c r="O461" s="58" t="inlineStr">
        <is>
          <t>Flamethrower</t>
        </is>
      </c>
      <c r="P461" s="46" t="n"/>
    </row>
    <row r="463" ht="20" customHeight="1">
      <c r="B463" s="40" t="inlineStr">
        <is>
          <t>Leader</t>
        </is>
      </c>
      <c r="C463" s="41" t="n"/>
      <c r="D463" s="41" t="n"/>
      <c r="E463" s="42" t="inlineStr">
        <is>
          <t>Leader Wattson (Rematch 1)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IFERROR(_xlfn.IMAGE("https://play.pokemonshowdown.com/sprites/gen5/mareep.png"),"")</f>
        <v/>
      </c>
      <c r="G464" s="43">
        <f>IFERROR(_xlfn.IMAGE("https://play.pokemonshowdown.com/sprites/gen5/electrode.png"),"")</f>
        <v/>
      </c>
      <c r="I464" s="43">
        <f>IFERROR(_xlfn.IMAGE("https://play.pokemonshowdown.com/sprites/gen5/magneton.png"),"")</f>
        <v/>
      </c>
      <c r="K464" s="43">
        <f>IFERROR(_xlfn.IMAGE("https://play.pokemonshowdown.com/sprites/gen5/manectric.png"),"")</f>
        <v/>
      </c>
      <c r="Q464" s="44" t="inlineStr">
        <is>
          <t>DOUBLE BATTLE
Items: Full Restore / Full Restore / Full Restore</t>
        </is>
      </c>
    </row>
    <row r="465">
      <c r="E465" s="45" t="inlineStr">
        <is>
          <t>Lv 36 Mareep</t>
        </is>
      </c>
      <c r="F465" s="46" t="n"/>
      <c r="G465" s="45" t="inlineStr">
        <is>
          <t>Lv 36 Electrode</t>
        </is>
      </c>
      <c r="H465" s="46" t="n"/>
      <c r="I465" s="45" t="inlineStr">
        <is>
          <t>Lv 38 Magneton</t>
        </is>
      </c>
      <c r="J465" s="46" t="n"/>
      <c r="K465" s="45" t="inlineStr">
        <is>
          <t>Lv 40 Manectric</t>
        </is>
      </c>
      <c r="L465" s="46" t="n"/>
      <c r="Q465" s="47" t="inlineStr">
        <is>
          <t>Pokémon</t>
        </is>
      </c>
    </row>
    <row r="466">
      <c r="E466" s="48" t="inlineStr">
        <is>
          <t>Modest</t>
        </is>
      </c>
      <c r="F466" s="48" t="inlineStr">
        <is>
          <t>Static</t>
        </is>
      </c>
      <c r="G466" s="48" t="inlineStr">
        <is>
          <t>Mild</t>
        </is>
      </c>
      <c r="H466" s="48" t="inlineStr">
        <is>
          <t>Aftermath</t>
        </is>
      </c>
      <c r="I466" s="48" t="inlineStr">
        <is>
          <t>Modest</t>
        </is>
      </c>
      <c r="J466" s="48" t="inlineStr">
        <is>
          <t>Magnet Pull</t>
        </is>
      </c>
      <c r="K466" s="48" t="inlineStr">
        <is>
          <t>Naive</t>
        </is>
      </c>
      <c r="L466" s="48" t="inlineStr">
        <is>
          <t>Lightning Rod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G467" s="49" t="inlineStr">
        <is>
          <t>(None)</t>
        </is>
      </c>
      <c r="H467" s="46" t="n"/>
      <c r="I467" s="49" t="inlineStr">
        <is>
          <t>Sitrus Berry</t>
        </is>
      </c>
      <c r="J467" s="46" t="n"/>
      <c r="K467" s="49" t="inlineStr">
        <is>
          <t>Sitrus Berry</t>
        </is>
      </c>
      <c r="L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2" t="inlineStr">
        <is>
          <t>Thunder</t>
        </is>
      </c>
      <c r="F468" s="46" t="n"/>
      <c r="G468" s="62" t="inlineStr">
        <is>
          <t>Rollout</t>
        </is>
      </c>
      <c r="H468" s="46" t="n"/>
      <c r="I468" s="51" t="inlineStr">
        <is>
          <t>Supersonic</t>
        </is>
      </c>
      <c r="J468" s="46" t="n"/>
      <c r="K468" s="50" t="inlineStr">
        <is>
          <t>Bite</t>
        </is>
      </c>
      <c r="L468" s="46" t="n"/>
      <c r="Q468" s="47" t="inlineStr">
        <is>
          <t>Moves</t>
        </is>
      </c>
    </row>
    <row r="469">
      <c r="E469" s="51" t="inlineStr">
        <is>
          <t>Protect</t>
        </is>
      </c>
      <c r="F469" s="46" t="n"/>
      <c r="G469" s="52" t="inlineStr">
        <is>
          <t>Thunder</t>
        </is>
      </c>
      <c r="H469" s="46" t="n"/>
      <c r="I469" s="51" t="inlineStr">
        <is>
          <t>Protect</t>
        </is>
      </c>
      <c r="J469" s="46" t="n"/>
      <c r="K469" s="52" t="inlineStr">
        <is>
          <t>Thunder Wave</t>
        </is>
      </c>
      <c r="L469" s="46" t="n"/>
    </row>
    <row r="470">
      <c r="E470" s="52" t="inlineStr">
        <is>
          <t>Thunder Wave</t>
        </is>
      </c>
      <c r="F470" s="46" t="n"/>
      <c r="G470" s="51" t="inlineStr">
        <is>
          <t>Explosion</t>
        </is>
      </c>
      <c r="H470" s="46" t="n"/>
      <c r="I470" s="52" t="inlineStr">
        <is>
          <t>Thunder</t>
        </is>
      </c>
      <c r="J470" s="46" t="n"/>
      <c r="K470" s="52" t="inlineStr">
        <is>
          <t>Thunder</t>
        </is>
      </c>
      <c r="L470" s="46" t="n"/>
    </row>
    <row r="471">
      <c r="E471" s="63" t="inlineStr">
        <is>
          <t>Light Screen</t>
        </is>
      </c>
      <c r="F471" s="46" t="n"/>
      <c r="G471" s="61" t="inlineStr">
        <is>
          <t>Rain Dance</t>
        </is>
      </c>
      <c r="H471" s="46" t="n"/>
      <c r="I471" s="61" t="inlineStr">
        <is>
          <t>Rain Dance</t>
        </is>
      </c>
      <c r="J471" s="46" t="n"/>
      <c r="K471" s="51" t="inlineStr">
        <is>
          <t>Protect</t>
        </is>
      </c>
      <c r="L471" s="46" t="n"/>
    </row>
    <row r="473" ht="20" customHeight="1">
      <c r="B473" s="40" t="inlineStr">
        <is>
          <t>Leader</t>
        </is>
      </c>
      <c r="C473" s="41" t="n"/>
      <c r="D473" s="41" t="n"/>
      <c r="E473" s="42" t="inlineStr">
        <is>
          <t>Leader Wattson (Rematch 2)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IFERROR(_xlfn.IMAGE("https://play.pokemonshowdown.com/sprites/gen5/pikachu.png"),"")</f>
        <v/>
      </c>
      <c r="G474" s="43">
        <f>IFERROR(_xlfn.IMAGE("https://play.pokemonshowdown.com/sprites/gen5/flaaffy.png"),"")</f>
        <v/>
      </c>
      <c r="I474" s="43">
        <f>IFERROR(_xlfn.IMAGE("https://play.pokemonshowdown.com/sprites/gen5/electrode.png"),"")</f>
        <v/>
      </c>
      <c r="K474" s="43">
        <f>IFERROR(_xlfn.IMAGE("https://play.pokemonshowdown.com/sprites/gen5/magneton.png"),"")</f>
        <v/>
      </c>
      <c r="M474" s="43">
        <f>IFERROR(_xlfn.IMAGE("https://play.pokemonshowdown.com/sprites/gen5/manectric.png"),"")</f>
        <v/>
      </c>
      <c r="Q474" s="44" t="inlineStr">
        <is>
          <t>DOUBLE BATTLE
Items: Full Restore / Full Restore / Full Restore</t>
        </is>
      </c>
    </row>
    <row r="475">
      <c r="E475" s="45" t="inlineStr">
        <is>
          <t>Lv 39 Pikachu</t>
        </is>
      </c>
      <c r="F475" s="46" t="n"/>
      <c r="G475" s="45" t="inlineStr">
        <is>
          <t>Lv 41 Flaaffy</t>
        </is>
      </c>
      <c r="H475" s="46" t="n"/>
      <c r="I475" s="45" t="inlineStr">
        <is>
          <t>Lv 41 Electrode</t>
        </is>
      </c>
      <c r="J475" s="46" t="n"/>
      <c r="K475" s="45" t="inlineStr">
        <is>
          <t>Lv 43 Magneton</t>
        </is>
      </c>
      <c r="L475" s="46" t="n"/>
      <c r="M475" s="45" t="inlineStr">
        <is>
          <t>Lv 45 Manectric</t>
        </is>
      </c>
      <c r="N475" s="46" t="n"/>
      <c r="Q475" s="47" t="inlineStr">
        <is>
          <t>Pokémon</t>
        </is>
      </c>
    </row>
    <row r="476">
      <c r="E476" s="48" t="inlineStr">
        <is>
          <t>Lonely</t>
        </is>
      </c>
      <c r="F476" s="48" t="inlineStr">
        <is>
          <t>Reckless</t>
        </is>
      </c>
      <c r="G476" s="48" t="inlineStr">
        <is>
          <t>Modest</t>
        </is>
      </c>
      <c r="H476" s="48" t="inlineStr">
        <is>
          <t>Static</t>
        </is>
      </c>
      <c r="I476" s="48" t="inlineStr">
        <is>
          <t>Mild</t>
        </is>
      </c>
      <c r="J476" s="48" t="inlineStr">
        <is>
          <t>Aftermath</t>
        </is>
      </c>
      <c r="K476" s="48" t="inlineStr">
        <is>
          <t>Modest</t>
        </is>
      </c>
      <c r="L476" s="48" t="inlineStr">
        <is>
          <t>Magnet Pull</t>
        </is>
      </c>
      <c r="M476" s="48" t="inlineStr">
        <is>
          <t>Naive</t>
        </is>
      </c>
      <c r="N476" s="48" t="inlineStr">
        <is>
          <t>Lightning Rod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I477" s="49" t="inlineStr">
        <is>
          <t>(None)</t>
        </is>
      </c>
      <c r="J477" s="46" t="n"/>
      <c r="K477" s="49" t="inlineStr">
        <is>
          <t>Sitrus Berry</t>
        </is>
      </c>
      <c r="L477" s="46" t="n"/>
      <c r="M477" s="49" t="inlineStr">
        <is>
          <t>Sitrus Berry</t>
        </is>
      </c>
      <c r="N477" s="46" t="n"/>
      <c r="Q477" s="47" t="inlineStr">
        <is>
          <t>Item</t>
        </is>
      </c>
    </row>
    <row r="478">
      <c r="B478" s="44" t="inlineStr">
        <is>
          <t>Smart Trainer</t>
        </is>
      </c>
      <c r="E478" s="52" t="inlineStr">
        <is>
          <t>Thunder</t>
        </is>
      </c>
      <c r="F478" s="46" t="n"/>
      <c r="G478" s="52" t="inlineStr">
        <is>
          <t>Thunder</t>
        </is>
      </c>
      <c r="H478" s="46" t="n"/>
      <c r="I478" s="62" t="inlineStr">
        <is>
          <t>Rollout</t>
        </is>
      </c>
      <c r="J478" s="46" t="n"/>
      <c r="K478" s="51" t="inlineStr">
        <is>
          <t>Supersonic</t>
        </is>
      </c>
      <c r="L478" s="46" t="n"/>
      <c r="M478" s="50" t="inlineStr">
        <is>
          <t>Bite</t>
        </is>
      </c>
      <c r="N478" s="46" t="n"/>
      <c r="Q478" s="47" t="inlineStr">
        <is>
          <t>Moves</t>
        </is>
      </c>
    </row>
    <row r="479">
      <c r="E479" s="51" t="inlineStr">
        <is>
          <t>Slam</t>
        </is>
      </c>
      <c r="F479" s="46" t="n"/>
      <c r="G479" s="51" t="inlineStr">
        <is>
          <t>Protect</t>
        </is>
      </c>
      <c r="H479" s="46" t="n"/>
      <c r="I479" s="52" t="inlineStr">
        <is>
          <t>Thunder</t>
        </is>
      </c>
      <c r="J479" s="46" t="n"/>
      <c r="K479" s="51" t="inlineStr">
        <is>
          <t>Protect</t>
        </is>
      </c>
      <c r="L479" s="46" t="n"/>
      <c r="M479" s="52" t="inlineStr">
        <is>
          <t>Thunder Wave</t>
        </is>
      </c>
      <c r="N479" s="46" t="n"/>
    </row>
    <row r="480">
      <c r="E480" s="61" t="inlineStr">
        <is>
          <t>Rain Dance</t>
        </is>
      </c>
      <c r="F480" s="46" t="n"/>
      <c r="G480" s="52" t="inlineStr">
        <is>
          <t>Thunder Wave</t>
        </is>
      </c>
      <c r="H480" s="46" t="n"/>
      <c r="I480" s="51" t="inlineStr">
        <is>
          <t>Explosion</t>
        </is>
      </c>
      <c r="J480" s="46" t="n"/>
      <c r="K480" s="52" t="inlineStr">
        <is>
          <t>Thunder</t>
        </is>
      </c>
      <c r="L480" s="46" t="n"/>
      <c r="M480" s="52" t="inlineStr">
        <is>
          <t>Thunder</t>
        </is>
      </c>
      <c r="N480" s="46" t="n"/>
    </row>
    <row r="481">
      <c r="E481" s="52" t="inlineStr">
        <is>
          <t>Shock Wave</t>
        </is>
      </c>
      <c r="F481" s="46" t="n"/>
      <c r="G481" s="63" t="inlineStr">
        <is>
          <t>Light Screen</t>
        </is>
      </c>
      <c r="H481" s="46" t="n"/>
      <c r="I481" s="61" t="inlineStr">
        <is>
          <t>Rain Dance</t>
        </is>
      </c>
      <c r="J481" s="46" t="n"/>
      <c r="K481" s="61" t="inlineStr">
        <is>
          <t>Rain Dance</t>
        </is>
      </c>
      <c r="L481" s="46" t="n"/>
      <c r="M481" s="51" t="inlineStr">
        <is>
          <t>Protect</t>
        </is>
      </c>
      <c r="N481" s="46" t="n"/>
    </row>
    <row r="483" ht="20" customHeight="1">
      <c r="B483" s="40" t="inlineStr">
        <is>
          <t>Leader</t>
        </is>
      </c>
      <c r="C483" s="41" t="n"/>
      <c r="D483" s="41" t="n"/>
      <c r="E483" s="42" t="inlineStr">
        <is>
          <t>Leader Wattson (Rematch 3)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IFERROR(_xlfn.IMAGE("https://play.pokemonshowdown.com/sprites/gen5/raichu.png"),"")</f>
        <v/>
      </c>
      <c r="G484" s="43">
        <f>IFERROR(_xlfn.IMAGE("https://play.pokemonshowdown.com/sprites/gen5/ampharos.png"),"")</f>
        <v/>
      </c>
      <c r="I484" s="43">
        <f>IFERROR(_xlfn.IMAGE("https://play.pokemonshowdown.com/sprites/gen5/electrode.png"),"")</f>
        <v/>
      </c>
      <c r="K484" s="43">
        <f>IFERROR(_xlfn.IMAGE("https://play.pokemonshowdown.com/sprites/gen5/magneton.png"),"")</f>
        <v/>
      </c>
      <c r="M484" s="43">
        <f>IFERROR(_xlfn.IMAGE("https://play.pokemonshowdown.com/sprites/gen5/manectric.png"),"")</f>
        <v/>
      </c>
      <c r="Q484" s="44" t="inlineStr">
        <is>
          <t>DOUBLE BATTLE
Items: Full Restore / Full Restore / Full Restore</t>
        </is>
      </c>
    </row>
    <row r="485">
      <c r="E485" s="45" t="inlineStr">
        <is>
          <t>Lv 44 Raichu</t>
        </is>
      </c>
      <c r="F485" s="46" t="n"/>
      <c r="G485" s="45" t="inlineStr">
        <is>
          <t>Lv 46 Ampharos</t>
        </is>
      </c>
      <c r="H485" s="46" t="n"/>
      <c r="I485" s="45" t="inlineStr">
        <is>
          <t>Lv 46 Electrode</t>
        </is>
      </c>
      <c r="J485" s="46" t="n"/>
      <c r="K485" s="45" t="inlineStr">
        <is>
          <t>Lv 48 Magneton</t>
        </is>
      </c>
      <c r="L485" s="46" t="n"/>
      <c r="M485" s="45" t="inlineStr">
        <is>
          <t>Lv 50 Manectric</t>
        </is>
      </c>
      <c r="N485" s="46" t="n"/>
      <c r="Q485" s="47" t="inlineStr">
        <is>
          <t>Pokémon</t>
        </is>
      </c>
    </row>
    <row r="486">
      <c r="E486" s="48" t="inlineStr">
        <is>
          <t>Hasty</t>
        </is>
      </c>
      <c r="F486" s="48" t="inlineStr">
        <is>
          <t>Lightning Rod</t>
        </is>
      </c>
      <c r="G486" s="48" t="inlineStr">
        <is>
          <t>Modest</t>
        </is>
      </c>
      <c r="H486" s="48" t="inlineStr">
        <is>
          <t>No Guard</t>
        </is>
      </c>
      <c r="I486" s="48" t="inlineStr">
        <is>
          <t>Mild</t>
        </is>
      </c>
      <c r="J486" s="48" t="inlineStr">
        <is>
          <t>Aftermath</t>
        </is>
      </c>
      <c r="K486" s="48" t="inlineStr">
        <is>
          <t>Modest</t>
        </is>
      </c>
      <c r="L486" s="48" t="inlineStr">
        <is>
          <t>Magnet Pull</t>
        </is>
      </c>
      <c r="M486" s="48" t="inlineStr">
        <is>
          <t>Naive</t>
        </is>
      </c>
      <c r="N486" s="48" t="inlineStr">
        <is>
          <t>Lightning Rod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G487" s="49" t="inlineStr">
        <is>
          <t>(None)</t>
        </is>
      </c>
      <c r="H487" s="46" t="n"/>
      <c r="I487" s="49" t="inlineStr">
        <is>
          <t>(None)</t>
        </is>
      </c>
      <c r="J487" s="46" t="n"/>
      <c r="K487" s="49" t="inlineStr">
        <is>
          <t>Sitrus Berry</t>
        </is>
      </c>
      <c r="L487" s="46" t="n"/>
      <c r="M487" s="49" t="inlineStr">
        <is>
          <t>Sitrus Berry</t>
        </is>
      </c>
      <c r="N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2" t="inlineStr">
        <is>
          <t>Thunder</t>
        </is>
      </c>
      <c r="F488" s="46" t="n"/>
      <c r="G488" s="52" t="inlineStr">
        <is>
          <t>Thunder</t>
        </is>
      </c>
      <c r="H488" s="46" t="n"/>
      <c r="I488" s="62" t="inlineStr">
        <is>
          <t>Rollout</t>
        </is>
      </c>
      <c r="J488" s="46" t="n"/>
      <c r="K488" s="51" t="inlineStr">
        <is>
          <t>Supersonic</t>
        </is>
      </c>
      <c r="L488" s="46" t="n"/>
      <c r="M488" s="50" t="inlineStr">
        <is>
          <t>Bite</t>
        </is>
      </c>
      <c r="N488" s="46" t="n"/>
      <c r="Q488" s="47" t="inlineStr">
        <is>
          <t>Moves</t>
        </is>
      </c>
    </row>
    <row r="489">
      <c r="E489" s="51" t="inlineStr">
        <is>
          <t>Slam</t>
        </is>
      </c>
      <c r="F489" s="46" t="n"/>
      <c r="G489" s="51" t="inlineStr">
        <is>
          <t>Protect</t>
        </is>
      </c>
      <c r="H489" s="46" t="n"/>
      <c r="I489" s="52" t="inlineStr">
        <is>
          <t>Thunder</t>
        </is>
      </c>
      <c r="J489" s="46" t="n"/>
      <c r="K489" s="51" t="inlineStr">
        <is>
          <t>Protect</t>
        </is>
      </c>
      <c r="L489" s="46" t="n"/>
      <c r="M489" s="52" t="inlineStr">
        <is>
          <t>Thunder Wave</t>
        </is>
      </c>
      <c r="N489" s="46" t="n"/>
    </row>
    <row r="490">
      <c r="E490" s="61" t="inlineStr">
        <is>
          <t>Rain Dance</t>
        </is>
      </c>
      <c r="F490" s="46" t="n"/>
      <c r="G490" s="52" t="inlineStr">
        <is>
          <t>Thunder Wave</t>
        </is>
      </c>
      <c r="H490" s="46" t="n"/>
      <c r="I490" s="51" t="inlineStr">
        <is>
          <t>Explosion</t>
        </is>
      </c>
      <c r="J490" s="46" t="n"/>
      <c r="K490" s="52" t="inlineStr">
        <is>
          <t>Thunder</t>
        </is>
      </c>
      <c r="L490" s="46" t="n"/>
      <c r="M490" s="52" t="inlineStr">
        <is>
          <t>Thunder</t>
        </is>
      </c>
      <c r="N490" s="46" t="n"/>
    </row>
    <row r="491">
      <c r="E491" s="51" t="inlineStr">
        <is>
          <t>Protect</t>
        </is>
      </c>
      <c r="F491" s="46" t="n"/>
      <c r="G491" s="63" t="inlineStr">
        <is>
          <t>Light Screen</t>
        </is>
      </c>
      <c r="H491" s="46" t="n"/>
      <c r="I491" s="61" t="inlineStr">
        <is>
          <t>Rain Dance</t>
        </is>
      </c>
      <c r="J491" s="46" t="n"/>
      <c r="K491" s="61" t="inlineStr">
        <is>
          <t>Rain Dance</t>
        </is>
      </c>
      <c r="L491" s="46" t="n"/>
      <c r="M491" s="51" t="inlineStr">
        <is>
          <t>Protect</t>
        </is>
      </c>
      <c r="N491" s="46" t="n"/>
    </row>
    <row r="493" ht="20" customHeight="1">
      <c r="B493" s="40" t="inlineStr">
        <is>
          <t>Leader</t>
        </is>
      </c>
      <c r="C493" s="41" t="n"/>
      <c r="D493" s="41" t="n"/>
      <c r="E493" s="42" t="inlineStr">
        <is>
          <t>Leader Wattson (Rematch 4)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IFERROR(_xlfn.IMAGE("https://play.pokemonshowdown.com/sprites/gen5/electabuzz.png"),"")</f>
        <v/>
      </c>
      <c r="G494" s="43">
        <f>IFERROR(_xlfn.IMAGE("https://play.pokemonshowdown.com/sprites/gen5/raichu.png"),"")</f>
        <v/>
      </c>
      <c r="I494" s="43">
        <f>IFERROR(_xlfn.IMAGE("https://play.pokemonshowdown.com/sprites/gen5/ampharos.png"),"")</f>
        <v/>
      </c>
      <c r="K494" s="43">
        <f>IFERROR(_xlfn.IMAGE("https://play.pokemonshowdown.com/sprites/gen5/electrode.png"),"")</f>
        <v/>
      </c>
      <c r="M494" s="43">
        <f>IFERROR(_xlfn.IMAGE("https://play.pokemonshowdown.com/sprites/gen5/magneton.png"),"")</f>
        <v/>
      </c>
      <c r="O494" s="43">
        <f>IFERROR(_xlfn.IMAGE("https://play.pokemonshowdown.com/sprites/gen5/manectric.png"),"")</f>
        <v/>
      </c>
      <c r="Q494" s="44" t="inlineStr">
        <is>
          <t>DOUBLE BATTLE
Items: Full Restore / Full Restore / Full Restore</t>
        </is>
      </c>
    </row>
    <row r="495">
      <c r="E495" s="45" t="inlineStr">
        <is>
          <t>Lv 50 Electabuzz</t>
        </is>
      </c>
      <c r="F495" s="46" t="n"/>
      <c r="G495" s="45" t="inlineStr">
        <is>
          <t>Lv 51 Raichu</t>
        </is>
      </c>
      <c r="H495" s="46" t="n"/>
      <c r="I495" s="45" t="inlineStr">
        <is>
          <t>Lv 51 Ampharos</t>
        </is>
      </c>
      <c r="J495" s="46" t="n"/>
      <c r="K495" s="45" t="inlineStr">
        <is>
          <t>Lv 53 Electrode</t>
        </is>
      </c>
      <c r="L495" s="46" t="n"/>
      <c r="M495" s="45" t="inlineStr">
        <is>
          <t>Lv 53 Magneton</t>
        </is>
      </c>
      <c r="N495" s="46" t="n"/>
      <c r="O495" s="45" t="inlineStr">
        <is>
          <t>Lv 55 Manectric</t>
        </is>
      </c>
      <c r="P495" s="46" t="n"/>
      <c r="Q495" s="47" t="inlineStr">
        <is>
          <t>Pokémon</t>
        </is>
      </c>
    </row>
    <row r="496">
      <c r="E496" s="48" t="inlineStr">
        <is>
          <t>Hasty</t>
        </is>
      </c>
      <c r="F496" s="48" t="inlineStr">
        <is>
          <t>Static</t>
        </is>
      </c>
      <c r="G496" s="48" t="inlineStr">
        <is>
          <t>Hasty</t>
        </is>
      </c>
      <c r="H496" s="48" t="inlineStr">
        <is>
          <t>Lightning Rod</t>
        </is>
      </c>
      <c r="I496" s="48" t="inlineStr">
        <is>
          <t>Modest</t>
        </is>
      </c>
      <c r="J496" s="48" t="inlineStr">
        <is>
          <t>No Guard</t>
        </is>
      </c>
      <c r="K496" s="48" t="inlineStr">
        <is>
          <t>Mild</t>
        </is>
      </c>
      <c r="L496" s="48" t="inlineStr">
        <is>
          <t>Aftermath</t>
        </is>
      </c>
      <c r="M496" s="48" t="inlineStr">
        <is>
          <t>Modest</t>
        </is>
      </c>
      <c r="N496" s="48" t="inlineStr">
        <is>
          <t>Magnet Pull</t>
        </is>
      </c>
      <c r="O496" s="48" t="inlineStr">
        <is>
          <t>Naive</t>
        </is>
      </c>
      <c r="P496" s="48" t="inlineStr">
        <is>
          <t>Lightning Rod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I497" s="49" t="inlineStr">
        <is>
          <t>(None)</t>
        </is>
      </c>
      <c r="J497" s="46" t="n"/>
      <c r="K497" s="49" t="inlineStr">
        <is>
          <t>(None)</t>
        </is>
      </c>
      <c r="L497" s="46" t="n"/>
      <c r="M497" s="49" t="inlineStr">
        <is>
          <t>Sitrus Berry</t>
        </is>
      </c>
      <c r="N497" s="46" t="n"/>
      <c r="O497" s="49" t="inlineStr">
        <is>
          <t>Sitrus Berry</t>
        </is>
      </c>
      <c r="P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Swift</t>
        </is>
      </c>
      <c r="F498" s="46" t="n"/>
      <c r="G498" s="52" t="inlineStr">
        <is>
          <t>Thunder</t>
        </is>
      </c>
      <c r="H498" s="46" t="n"/>
      <c r="I498" s="52" t="inlineStr">
        <is>
          <t>Thunder</t>
        </is>
      </c>
      <c r="J498" s="46" t="n"/>
      <c r="K498" s="62" t="inlineStr">
        <is>
          <t>Rollout</t>
        </is>
      </c>
      <c r="L498" s="46" t="n"/>
      <c r="M498" s="51" t="inlineStr">
        <is>
          <t>Supersonic</t>
        </is>
      </c>
      <c r="N498" s="46" t="n"/>
      <c r="O498" s="50" t="inlineStr">
        <is>
          <t>Bite</t>
        </is>
      </c>
      <c r="P498" s="46" t="n"/>
      <c r="Q498" s="47" t="inlineStr">
        <is>
          <t>Moves</t>
        </is>
      </c>
    </row>
    <row r="499">
      <c r="E499" s="65" t="inlineStr">
        <is>
          <t>Focus Punch</t>
        </is>
      </c>
      <c r="F499" s="46" t="n"/>
      <c r="G499" s="51" t="inlineStr">
        <is>
          <t>Slam</t>
        </is>
      </c>
      <c r="H499" s="46" t="n"/>
      <c r="I499" s="51" t="inlineStr">
        <is>
          <t>Protect</t>
        </is>
      </c>
      <c r="J499" s="46" t="n"/>
      <c r="K499" s="52" t="inlineStr">
        <is>
          <t>Thunder</t>
        </is>
      </c>
      <c r="L499" s="46" t="n"/>
      <c r="M499" s="51" t="inlineStr">
        <is>
          <t>Protect</t>
        </is>
      </c>
      <c r="N499" s="46" t="n"/>
      <c r="O499" s="52" t="inlineStr">
        <is>
          <t>Thunder Wave</t>
        </is>
      </c>
      <c r="P499" s="46" t="n"/>
    </row>
    <row r="500">
      <c r="E500" s="52" t="inlineStr">
        <is>
          <t>Thunder Punch</t>
        </is>
      </c>
      <c r="F500" s="46" t="n"/>
      <c r="G500" s="61" t="inlineStr">
        <is>
          <t>Rain Dance</t>
        </is>
      </c>
      <c r="H500" s="46" t="n"/>
      <c r="I500" s="52" t="inlineStr">
        <is>
          <t>Thunder Wave</t>
        </is>
      </c>
      <c r="J500" s="46" t="n"/>
      <c r="K500" s="51" t="inlineStr">
        <is>
          <t>Explosion</t>
        </is>
      </c>
      <c r="L500" s="46" t="n"/>
      <c r="M500" s="52" t="inlineStr">
        <is>
          <t>Thunder</t>
        </is>
      </c>
      <c r="N500" s="46" t="n"/>
      <c r="O500" s="52" t="inlineStr">
        <is>
          <t>Thunder</t>
        </is>
      </c>
      <c r="P500" s="46" t="n"/>
    </row>
    <row r="501">
      <c r="E501" s="63" t="inlineStr">
        <is>
          <t>Light Screen</t>
        </is>
      </c>
      <c r="F501" s="46" t="n"/>
      <c r="G501" s="51" t="inlineStr">
        <is>
          <t>Protect</t>
        </is>
      </c>
      <c r="H501" s="46" t="n"/>
      <c r="I501" s="63" t="inlineStr">
        <is>
          <t>Light Screen</t>
        </is>
      </c>
      <c r="J501" s="46" t="n"/>
      <c r="K501" s="61" t="inlineStr">
        <is>
          <t>Rain Dance</t>
        </is>
      </c>
      <c r="L501" s="46" t="n"/>
      <c r="M501" s="61" t="inlineStr">
        <is>
          <t>Rain Dance</t>
        </is>
      </c>
      <c r="N501" s="46" t="n"/>
      <c r="O501" s="51" t="inlineStr">
        <is>
          <t>Protect</t>
        </is>
      </c>
      <c r="P501" s="46" t="n"/>
    </row>
    <row r="503" ht="20" customHeight="1">
      <c r="B503" s="40" t="inlineStr">
        <is>
          <t>Leader</t>
        </is>
      </c>
      <c r="C503" s="41" t="n"/>
      <c r="D503" s="41" t="n"/>
      <c r="E503" s="42" t="inlineStr">
        <is>
          <t>Leader Winona (Rematch 1)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IFERROR(_xlfn.IMAGE("https://play.pokemonshowdown.com/sprites/gen5/dratini.png"),"")</f>
        <v/>
      </c>
      <c r="G504" s="43">
        <f>IFERROR(_xlfn.IMAGE("https://play.pokemonshowdown.com/sprites/gen5/tropius.png"),"")</f>
        <v/>
      </c>
      <c r="I504" s="43">
        <f>IFERROR(_xlfn.IMAGE("https://play.pokemonshowdown.com/sprites/gen5/pelipper.png"),"")</f>
        <v/>
      </c>
      <c r="K504" s="43">
        <f>IFERROR(_xlfn.IMAGE("https://play.pokemonshowdown.com/sprites/gen5/skarmory.png"),"")</f>
        <v/>
      </c>
      <c r="M504" s="43">
        <f>IFERROR(_xlfn.IMAGE("https://play.pokemonshowdown.com/sprites/gen5/altaria.png"),"")</f>
        <v/>
      </c>
      <c r="Q504" s="44" t="inlineStr">
        <is>
          <t>DOUBLE BATTLE
Items: Full Restore / Full Restore / Full Restore</t>
        </is>
      </c>
    </row>
    <row r="505">
      <c r="E505" s="45" t="inlineStr">
        <is>
          <t>Lv 40 Dratini</t>
        </is>
      </c>
      <c r="F505" s="46" t="n"/>
      <c r="G505" s="45" t="inlineStr">
        <is>
          <t>Lv 38 Tropius</t>
        </is>
      </c>
      <c r="H505" s="46" t="n"/>
      <c r="I505" s="45" t="inlineStr">
        <is>
          <t>Lv 41 Pelipper</t>
        </is>
      </c>
      <c r="J505" s="46" t="n"/>
      <c r="K505" s="45" t="inlineStr">
        <is>
          <t>Lv 43 Skarmory</t>
        </is>
      </c>
      <c r="L505" s="46" t="n"/>
      <c r="M505" s="45" t="inlineStr">
        <is>
          <t>Lv 45 Altaria</t>
        </is>
      </c>
      <c r="N505" s="46" t="n"/>
      <c r="Q505" s="47" t="inlineStr">
        <is>
          <t>Pokémon</t>
        </is>
      </c>
    </row>
    <row r="506">
      <c r="E506" s="48" t="inlineStr">
        <is>
          <t>Calm</t>
        </is>
      </c>
      <c r="F506" s="48" t="inlineStr">
        <is>
          <t>Shed Skin</t>
        </is>
      </c>
      <c r="G506" s="48" t="inlineStr">
        <is>
          <t>Naughty</t>
        </is>
      </c>
      <c r="H506" s="48" t="inlineStr">
        <is>
          <t>Chlorophyll</t>
        </is>
      </c>
      <c r="I506" s="48" t="inlineStr">
        <is>
          <t>Rash</t>
        </is>
      </c>
      <c r="J506" s="48" t="inlineStr">
        <is>
          <t>Unburden</t>
        </is>
      </c>
      <c r="K506" s="48" t="inlineStr">
        <is>
          <t>Impish</t>
        </is>
      </c>
      <c r="L506" s="48" t="inlineStr">
        <is>
          <t>Filter</t>
        </is>
      </c>
      <c r="M506" s="48" t="inlineStr">
        <is>
          <t>Jolly</t>
        </is>
      </c>
      <c r="N506" s="48" t="inlineStr">
        <is>
          <t>Serene Grace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Sitrus Berry</t>
        </is>
      </c>
      <c r="F507" s="46" t="n"/>
      <c r="G507" s="49" t="inlineStr">
        <is>
          <t>(None)</t>
        </is>
      </c>
      <c r="H507" s="46" t="n"/>
      <c r="I507" s="49" t="inlineStr">
        <is>
          <t>(None)</t>
        </is>
      </c>
      <c r="J507" s="46" t="n"/>
      <c r="K507" s="49" t="inlineStr">
        <is>
          <t>(None)</t>
        </is>
      </c>
      <c r="L507" s="46" t="n"/>
      <c r="M507" s="49" t="inlineStr">
        <is>
          <t>Chesto Berry</t>
        </is>
      </c>
      <c r="N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2" t="inlineStr">
        <is>
          <t>Thunder Wave</t>
        </is>
      </c>
      <c r="F508" s="46" t="n"/>
      <c r="G508" s="58" t="inlineStr">
        <is>
          <t>Sunny Day</t>
        </is>
      </c>
      <c r="H508" s="46" t="n"/>
      <c r="I508" s="61" t="inlineStr">
        <is>
          <t>Surf</t>
        </is>
      </c>
      <c r="J508" s="46" t="n"/>
      <c r="K508" s="51" t="inlineStr">
        <is>
          <t>Whirlwind</t>
        </is>
      </c>
      <c r="L508" s="46" t="n"/>
      <c r="M508" s="60" t="inlineStr">
        <is>
          <t>Aerial Ace</t>
        </is>
      </c>
      <c r="N508" s="46" t="n"/>
      <c r="Q508" s="47" t="inlineStr">
        <is>
          <t>Moves</t>
        </is>
      </c>
    </row>
    <row r="509">
      <c r="E509" s="52" t="inlineStr">
        <is>
          <t>Thunderbolt</t>
        </is>
      </c>
      <c r="F509" s="46" t="n"/>
      <c r="G509" s="60" t="inlineStr">
        <is>
          <t>Aerial Ace</t>
        </is>
      </c>
      <c r="H509" s="46" t="n"/>
      <c r="I509" s="51" t="inlineStr">
        <is>
          <t>Supersonic</t>
        </is>
      </c>
      <c r="J509" s="46" t="n"/>
      <c r="K509" s="53" t="inlineStr">
        <is>
          <t>Spikes</t>
        </is>
      </c>
      <c r="L509" s="46" t="n"/>
      <c r="M509" s="63" t="inlineStr">
        <is>
          <t>Rest</t>
        </is>
      </c>
      <c r="N509" s="46" t="n"/>
    </row>
    <row r="510">
      <c r="E510" s="51" t="inlineStr">
        <is>
          <t>Protect</t>
        </is>
      </c>
      <c r="F510" s="46" t="n"/>
      <c r="G510" s="59" t="inlineStr">
        <is>
          <t>Solar Beam</t>
        </is>
      </c>
      <c r="H510" s="46" t="n"/>
      <c r="I510" s="51" t="inlineStr">
        <is>
          <t>Protect</t>
        </is>
      </c>
      <c r="J510" s="46" t="n"/>
      <c r="K510" s="66" t="inlineStr">
        <is>
          <t>Steel Wing</t>
        </is>
      </c>
      <c r="L510" s="46" t="n"/>
      <c r="M510" s="68" t="inlineStr">
        <is>
          <t>Dragon Dance</t>
        </is>
      </c>
      <c r="N510" s="46" t="n"/>
    </row>
    <row r="511">
      <c r="E511" s="64" t="inlineStr">
        <is>
          <t>Ice Beam</t>
        </is>
      </c>
      <c r="F511" s="46" t="n"/>
      <c r="G511" s="53" t="inlineStr">
        <is>
          <t>Earthquake</t>
        </is>
      </c>
      <c r="H511" s="46" t="n"/>
      <c r="I511" s="60" t="inlineStr">
        <is>
          <t>Aerial Ace</t>
        </is>
      </c>
      <c r="J511" s="46" t="n"/>
      <c r="K511" s="60" t="inlineStr">
        <is>
          <t>Aerial Ace</t>
        </is>
      </c>
      <c r="L511" s="46" t="n"/>
      <c r="M511" s="53" t="inlineStr">
        <is>
          <t>Earthquake</t>
        </is>
      </c>
      <c r="N511" s="46" t="n"/>
    </row>
    <row r="513" ht="20" customHeight="1">
      <c r="B513" s="40" t="inlineStr">
        <is>
          <t>Leader</t>
        </is>
      </c>
      <c r="C513" s="41" t="n"/>
      <c r="D513" s="41" t="n"/>
      <c r="E513" s="42" t="inlineStr">
        <is>
          <t>Leader Winona (Rematch 2)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IFERROR(_xlfn.IMAGE("https://play.pokemonshowdown.com/sprites/gen5/hoothoot.png"),"")</f>
        <v/>
      </c>
      <c r="G514" s="43">
        <f>IFERROR(_xlfn.IMAGE("https://play.pokemonshowdown.com/sprites/gen5/tropius.png"),"")</f>
        <v/>
      </c>
      <c r="I514" s="43">
        <f>IFERROR(_xlfn.IMAGE("https://play.pokemonshowdown.com/sprites/gen5/dragonair.png"),"")</f>
        <v/>
      </c>
      <c r="K514" s="43">
        <f>IFERROR(_xlfn.IMAGE("https://play.pokemonshowdown.com/sprites/gen5/pelipper.png"),"")</f>
        <v/>
      </c>
      <c r="M514" s="43">
        <f>IFERROR(_xlfn.IMAGE("https://play.pokemonshowdown.com/sprites/gen5/skarmory.png"),"")</f>
        <v/>
      </c>
      <c r="O514" s="43">
        <f>IFERROR(_xlfn.IMAGE("https://play.pokemonshowdown.com/sprites/gen5/altaria.png"),"")</f>
        <v/>
      </c>
      <c r="Q514" s="44" t="inlineStr">
        <is>
          <t>DOUBLE BATTLE
Items: Full Restore / Full Restore / Full Restore</t>
        </is>
      </c>
    </row>
    <row r="515">
      <c r="E515" s="45" t="inlineStr">
        <is>
          <t>Lv 43 Hoothoot</t>
        </is>
      </c>
      <c r="F515" s="46" t="n"/>
      <c r="G515" s="45" t="inlineStr">
        <is>
          <t>Lv 43 Tropius</t>
        </is>
      </c>
      <c r="H515" s="46" t="n"/>
      <c r="I515" s="45" t="inlineStr">
        <is>
          <t>Lv 45 Dragonair</t>
        </is>
      </c>
      <c r="J515" s="46" t="n"/>
      <c r="K515" s="45" t="inlineStr">
        <is>
          <t>Lv 46 Pelipper</t>
        </is>
      </c>
      <c r="L515" s="46" t="n"/>
      <c r="M515" s="45" t="inlineStr">
        <is>
          <t>Lv 48 Skarmory</t>
        </is>
      </c>
      <c r="N515" s="46" t="n"/>
      <c r="O515" s="45" t="inlineStr">
        <is>
          <t>Lv 50 Altaria</t>
        </is>
      </c>
      <c r="P515" s="46" t="n"/>
      <c r="Q515" s="47" t="inlineStr">
        <is>
          <t>Pokémon</t>
        </is>
      </c>
    </row>
    <row r="516">
      <c r="E516" s="48" t="inlineStr">
        <is>
          <t>Calm</t>
        </is>
      </c>
      <c r="F516" s="48" t="inlineStr">
        <is>
          <t>Insomnia</t>
        </is>
      </c>
      <c r="G516" s="48" t="inlineStr">
        <is>
          <t>Naughty</t>
        </is>
      </c>
      <c r="H516" s="48" t="inlineStr">
        <is>
          <t>Chlorophyll</t>
        </is>
      </c>
      <c r="I516" s="48" t="inlineStr">
        <is>
          <t>Calm</t>
        </is>
      </c>
      <c r="J516" s="48" t="inlineStr">
        <is>
          <t>Shed Skin</t>
        </is>
      </c>
      <c r="K516" s="48" t="inlineStr">
        <is>
          <t>Rash</t>
        </is>
      </c>
      <c r="L516" s="48" t="inlineStr">
        <is>
          <t>Unburden</t>
        </is>
      </c>
      <c r="M516" s="48" t="inlineStr">
        <is>
          <t>Impish</t>
        </is>
      </c>
      <c r="N516" s="48" t="inlineStr">
        <is>
          <t>Filter</t>
        </is>
      </c>
      <c r="O516" s="48" t="inlineStr">
        <is>
          <t>Jolly</t>
        </is>
      </c>
      <c r="P516" s="48" t="inlineStr">
        <is>
          <t>Serene Grace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I517" s="49" t="inlineStr">
        <is>
          <t>Sitrus Berry</t>
        </is>
      </c>
      <c r="J517" s="46" t="n"/>
      <c r="K517" s="49" t="inlineStr">
        <is>
          <t>(None)</t>
        </is>
      </c>
      <c r="L517" s="46" t="n"/>
      <c r="M517" s="49" t="inlineStr">
        <is>
          <t>(None)</t>
        </is>
      </c>
      <c r="N517" s="46" t="n"/>
      <c r="O517" s="49" t="inlineStr">
        <is>
          <t>Chesto Berry</t>
        </is>
      </c>
      <c r="P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3" t="inlineStr">
        <is>
          <t>Hypnosis</t>
        </is>
      </c>
      <c r="F518" s="46" t="n"/>
      <c r="G518" s="58" t="inlineStr">
        <is>
          <t>Sunny Day</t>
        </is>
      </c>
      <c r="H518" s="46" t="n"/>
      <c r="I518" s="52" t="inlineStr">
        <is>
          <t>Thunder Wave</t>
        </is>
      </c>
      <c r="J518" s="46" t="n"/>
      <c r="K518" s="61" t="inlineStr">
        <is>
          <t>Surf</t>
        </is>
      </c>
      <c r="L518" s="46" t="n"/>
      <c r="M518" s="51" t="inlineStr">
        <is>
          <t>Whirlwind</t>
        </is>
      </c>
      <c r="N518" s="46" t="n"/>
      <c r="O518" s="60" t="inlineStr">
        <is>
          <t>Aerial Ace</t>
        </is>
      </c>
      <c r="P518" s="46" t="n"/>
      <c r="Q518" s="47" t="inlineStr">
        <is>
          <t>Moves</t>
        </is>
      </c>
    </row>
    <row r="519">
      <c r="E519" s="63" t="inlineStr">
        <is>
          <t>Psychic</t>
        </is>
      </c>
      <c r="F519" s="46" t="n"/>
      <c r="G519" s="60" t="inlineStr">
        <is>
          <t>Aerial Ace</t>
        </is>
      </c>
      <c r="H519" s="46" t="n"/>
      <c r="I519" s="52" t="inlineStr">
        <is>
          <t>Thunderbolt</t>
        </is>
      </c>
      <c r="J519" s="46" t="n"/>
      <c r="K519" s="51" t="inlineStr">
        <is>
          <t>Supersonic</t>
        </is>
      </c>
      <c r="L519" s="46" t="n"/>
      <c r="M519" s="53" t="inlineStr">
        <is>
          <t>Spikes</t>
        </is>
      </c>
      <c r="N519" s="46" t="n"/>
      <c r="O519" s="63" t="inlineStr">
        <is>
          <t>Rest</t>
        </is>
      </c>
      <c r="P519" s="46" t="n"/>
    </row>
    <row r="520">
      <c r="E520" s="63" t="inlineStr">
        <is>
          <t>Reflect</t>
        </is>
      </c>
      <c r="F520" s="46" t="n"/>
      <c r="G520" s="59" t="inlineStr">
        <is>
          <t>Solar Beam</t>
        </is>
      </c>
      <c r="H520" s="46" t="n"/>
      <c r="I520" s="51" t="inlineStr">
        <is>
          <t>Protect</t>
        </is>
      </c>
      <c r="J520" s="46" t="n"/>
      <c r="K520" s="51" t="inlineStr">
        <is>
          <t>Protect</t>
        </is>
      </c>
      <c r="L520" s="46" t="n"/>
      <c r="M520" s="66" t="inlineStr">
        <is>
          <t>Steel Wing</t>
        </is>
      </c>
      <c r="N520" s="46" t="n"/>
      <c r="O520" s="68" t="inlineStr">
        <is>
          <t>Dragon Dance</t>
        </is>
      </c>
      <c r="P520" s="46" t="n"/>
    </row>
    <row r="521">
      <c r="E521" s="63" t="inlineStr">
        <is>
          <t>Dream Eater</t>
        </is>
      </c>
      <c r="F521" s="46" t="n"/>
      <c r="G521" s="53" t="inlineStr">
        <is>
          <t>Earthquake</t>
        </is>
      </c>
      <c r="H521" s="46" t="n"/>
      <c r="I521" s="64" t="inlineStr">
        <is>
          <t>Ice Beam</t>
        </is>
      </c>
      <c r="J521" s="46" t="n"/>
      <c r="K521" s="60" t="inlineStr">
        <is>
          <t>Aerial Ace</t>
        </is>
      </c>
      <c r="L521" s="46" t="n"/>
      <c r="M521" s="60" t="inlineStr">
        <is>
          <t>Aerial Ace</t>
        </is>
      </c>
      <c r="N521" s="46" t="n"/>
      <c r="O521" s="53" t="inlineStr">
        <is>
          <t>Earthquake</t>
        </is>
      </c>
      <c r="P521" s="46" t="n"/>
    </row>
    <row r="523" ht="20" customHeight="1">
      <c r="B523" s="40" t="inlineStr">
        <is>
          <t>Leader</t>
        </is>
      </c>
      <c r="C523" s="41" t="n"/>
      <c r="D523" s="41" t="n"/>
      <c r="E523" s="42" t="inlineStr">
        <is>
          <t>Leader Winona (Rematch 3)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IFERROR(_xlfn.IMAGE("https://play.pokemonshowdown.com/sprites/gen5/noctowl.png"),"")</f>
        <v/>
      </c>
      <c r="G524" s="43">
        <f>IFERROR(_xlfn.IMAGE("https://play.pokemonshowdown.com/sprites/gen5/tropius.png"),"")</f>
        <v/>
      </c>
      <c r="I524" s="43">
        <f>IFERROR(_xlfn.IMAGE("https://play.pokemonshowdown.com/sprites/gen5/dragonair.png"),"")</f>
        <v/>
      </c>
      <c r="K524" s="43">
        <f>IFERROR(_xlfn.IMAGE("https://play.pokemonshowdown.com/sprites/gen5/pelipper.png"),"")</f>
        <v/>
      </c>
      <c r="M524" s="43">
        <f>IFERROR(_xlfn.IMAGE("https://play.pokemonshowdown.com/sprites/gen5/skarmory.png"),"")</f>
        <v/>
      </c>
      <c r="O524" s="43">
        <f>IFERROR(_xlfn.IMAGE("https://play.pokemonshowdown.com/sprites/gen5/altaria.png"),"")</f>
        <v/>
      </c>
      <c r="Q524" s="44" t="inlineStr">
        <is>
          <t>DOUBLE BATTLE
Items: Full Restore / Full Restore / Full Restore</t>
        </is>
      </c>
    </row>
    <row r="525">
      <c r="E525" s="45" t="inlineStr">
        <is>
          <t>Lv 48 Noctowl</t>
        </is>
      </c>
      <c r="F525" s="46" t="n"/>
      <c r="G525" s="45" t="inlineStr">
        <is>
          <t>Lv 49 Tropius</t>
        </is>
      </c>
      <c r="H525" s="46" t="n"/>
      <c r="I525" s="45" t="inlineStr">
        <is>
          <t>Lv 50 Dragonair</t>
        </is>
      </c>
      <c r="J525" s="46" t="n"/>
      <c r="K525" s="45" t="inlineStr">
        <is>
          <t>Lv 51 Pelipper</t>
        </is>
      </c>
      <c r="L525" s="46" t="n"/>
      <c r="M525" s="45" t="inlineStr">
        <is>
          <t>Lv 53 Skarmory</t>
        </is>
      </c>
      <c r="N525" s="46" t="n"/>
      <c r="O525" s="45" t="inlineStr">
        <is>
          <t>Lv 55 Altaria</t>
        </is>
      </c>
      <c r="P525" s="46" t="n"/>
      <c r="Q525" s="47" t="inlineStr">
        <is>
          <t>Pokémon</t>
        </is>
      </c>
    </row>
    <row r="526">
      <c r="E526" s="48" t="inlineStr">
        <is>
          <t>Calm</t>
        </is>
      </c>
      <c r="F526" s="48" t="inlineStr">
        <is>
          <t>Tinted Lens</t>
        </is>
      </c>
      <c r="G526" s="48" t="inlineStr">
        <is>
          <t>Naughty</t>
        </is>
      </c>
      <c r="H526" s="48" t="inlineStr">
        <is>
          <t>Chlorophyll</t>
        </is>
      </c>
      <c r="I526" s="48" t="inlineStr">
        <is>
          <t>Calm</t>
        </is>
      </c>
      <c r="J526" s="48" t="inlineStr">
        <is>
          <t>Shed Skin</t>
        </is>
      </c>
      <c r="K526" s="48" t="inlineStr">
        <is>
          <t>Rash</t>
        </is>
      </c>
      <c r="L526" s="48" t="inlineStr">
        <is>
          <t>Unburden</t>
        </is>
      </c>
      <c r="M526" s="48" t="inlineStr">
        <is>
          <t>Impish</t>
        </is>
      </c>
      <c r="N526" s="48" t="inlineStr">
        <is>
          <t>Filter</t>
        </is>
      </c>
      <c r="O526" s="48" t="inlineStr">
        <is>
          <t>Jolly</t>
        </is>
      </c>
      <c r="P526" s="48" t="inlineStr">
        <is>
          <t>Serene Grace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G527" s="49" t="inlineStr">
        <is>
          <t>(None)</t>
        </is>
      </c>
      <c r="H527" s="46" t="n"/>
      <c r="I527" s="49" t="inlineStr">
        <is>
          <t>Sitrus Berry</t>
        </is>
      </c>
      <c r="J527" s="46" t="n"/>
      <c r="K527" s="49" t="inlineStr">
        <is>
          <t>(None)</t>
        </is>
      </c>
      <c r="L527" s="46" t="n"/>
      <c r="M527" s="49" t="inlineStr">
        <is>
          <t>(None)</t>
        </is>
      </c>
      <c r="N527" s="46" t="n"/>
      <c r="O527" s="49" t="inlineStr">
        <is>
          <t>Chesto Berry</t>
        </is>
      </c>
      <c r="P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3" t="inlineStr">
        <is>
          <t>Hypnosis</t>
        </is>
      </c>
      <c r="F528" s="46" t="n"/>
      <c r="G528" s="58" t="inlineStr">
        <is>
          <t>Sunny Day</t>
        </is>
      </c>
      <c r="H528" s="46" t="n"/>
      <c r="I528" s="52" t="inlineStr">
        <is>
          <t>Thunder Wave</t>
        </is>
      </c>
      <c r="J528" s="46" t="n"/>
      <c r="K528" s="61" t="inlineStr">
        <is>
          <t>Surf</t>
        </is>
      </c>
      <c r="L528" s="46" t="n"/>
      <c r="M528" s="51" t="inlineStr">
        <is>
          <t>Whirlwind</t>
        </is>
      </c>
      <c r="N528" s="46" t="n"/>
      <c r="O528" s="60" t="inlineStr">
        <is>
          <t>Aerial Ace</t>
        </is>
      </c>
      <c r="P528" s="46" t="n"/>
      <c r="Q528" s="47" t="inlineStr">
        <is>
          <t>Moves</t>
        </is>
      </c>
    </row>
    <row r="529">
      <c r="E529" s="63" t="inlineStr">
        <is>
          <t>Psychic</t>
        </is>
      </c>
      <c r="F529" s="46" t="n"/>
      <c r="G529" s="60" t="inlineStr">
        <is>
          <t>Aerial Ace</t>
        </is>
      </c>
      <c r="H529" s="46" t="n"/>
      <c r="I529" s="52" t="inlineStr">
        <is>
          <t>Thunderbolt</t>
        </is>
      </c>
      <c r="J529" s="46" t="n"/>
      <c r="K529" s="51" t="inlineStr">
        <is>
          <t>Supersonic</t>
        </is>
      </c>
      <c r="L529" s="46" t="n"/>
      <c r="M529" s="53" t="inlineStr">
        <is>
          <t>Spikes</t>
        </is>
      </c>
      <c r="N529" s="46" t="n"/>
      <c r="O529" s="63" t="inlineStr">
        <is>
          <t>Rest</t>
        </is>
      </c>
      <c r="P529" s="46" t="n"/>
    </row>
    <row r="530">
      <c r="E530" s="63" t="inlineStr">
        <is>
          <t>Reflect</t>
        </is>
      </c>
      <c r="F530" s="46" t="n"/>
      <c r="G530" s="59" t="inlineStr">
        <is>
          <t>Solar Beam</t>
        </is>
      </c>
      <c r="H530" s="46" t="n"/>
      <c r="I530" s="51" t="inlineStr">
        <is>
          <t>Protect</t>
        </is>
      </c>
      <c r="J530" s="46" t="n"/>
      <c r="K530" s="51" t="inlineStr">
        <is>
          <t>Protect</t>
        </is>
      </c>
      <c r="L530" s="46" t="n"/>
      <c r="M530" s="66" t="inlineStr">
        <is>
          <t>Steel Wing</t>
        </is>
      </c>
      <c r="N530" s="46" t="n"/>
      <c r="O530" s="68" t="inlineStr">
        <is>
          <t>Dragon Dance</t>
        </is>
      </c>
      <c r="P530" s="46" t="n"/>
    </row>
    <row r="531">
      <c r="E531" s="63" t="inlineStr">
        <is>
          <t>Dream Eater</t>
        </is>
      </c>
      <c r="F531" s="46" t="n"/>
      <c r="G531" s="53" t="inlineStr">
        <is>
          <t>Earthquake</t>
        </is>
      </c>
      <c r="H531" s="46" t="n"/>
      <c r="I531" s="64" t="inlineStr">
        <is>
          <t>Ice Beam</t>
        </is>
      </c>
      <c r="J531" s="46" t="n"/>
      <c r="K531" s="60" t="inlineStr">
        <is>
          <t>Aerial Ace</t>
        </is>
      </c>
      <c r="L531" s="46" t="n"/>
      <c r="M531" s="60" t="inlineStr">
        <is>
          <t>Aerial Ace</t>
        </is>
      </c>
      <c r="N531" s="46" t="n"/>
      <c r="O531" s="53" t="inlineStr">
        <is>
          <t>Earthquake</t>
        </is>
      </c>
      <c r="P531" s="46" t="n"/>
    </row>
    <row r="533" ht="20" customHeight="1">
      <c r="B533" s="40" t="inlineStr">
        <is>
          <t>Leader</t>
        </is>
      </c>
      <c r="C533" s="41" t="n"/>
      <c r="D533" s="41" t="n"/>
      <c r="E533" s="42" t="inlineStr">
        <is>
          <t>Leader Winona (Rematch 4)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IFERROR(_xlfn.IMAGE("https://play.pokemonshowdown.com/sprites/gen5/noctowl.png"),"")</f>
        <v/>
      </c>
      <c r="G534" s="43">
        <f>IFERROR(_xlfn.IMAGE("https://play.pokemonshowdown.com/sprites/gen5/tropius.png"),"")</f>
        <v/>
      </c>
      <c r="I534" s="43">
        <f>IFERROR(_xlfn.IMAGE("https://play.pokemonshowdown.com/sprites/gen5/pelipper.png"),"")</f>
        <v/>
      </c>
      <c r="K534" s="43">
        <f>IFERROR(_xlfn.IMAGE("https://play.pokemonshowdown.com/sprites/gen5/dragonite.png"),"")</f>
        <v/>
      </c>
      <c r="M534" s="43">
        <f>IFERROR(_xlfn.IMAGE("https://play.pokemonshowdown.com/sprites/gen5/skarmory.png"),"")</f>
        <v/>
      </c>
      <c r="O534" s="43">
        <f>IFERROR(_xlfn.IMAGE("https://play.pokemonshowdown.com/sprites/gen5/altaria.png"),"")</f>
        <v/>
      </c>
      <c r="Q534" s="44" t="inlineStr">
        <is>
          <t>DOUBLE BATTLE
Items: Full Restore / Full Restore / Full Restore</t>
        </is>
      </c>
    </row>
    <row r="535">
      <c r="E535" s="45" t="inlineStr">
        <is>
          <t>Lv 53 Noctowl</t>
        </is>
      </c>
      <c r="F535" s="46" t="n"/>
      <c r="G535" s="45" t="inlineStr">
        <is>
          <t>Lv 54 Tropius</t>
        </is>
      </c>
      <c r="H535" s="46" t="n"/>
      <c r="I535" s="45" t="inlineStr">
        <is>
          <t>Lv 55 Pelipper</t>
        </is>
      </c>
      <c r="J535" s="46" t="n"/>
      <c r="K535" s="45" t="inlineStr">
        <is>
          <t>Lv 55 Dragonite</t>
        </is>
      </c>
      <c r="L535" s="46" t="n"/>
      <c r="M535" s="45" t="inlineStr">
        <is>
          <t>Lv 58 Skarmory</t>
        </is>
      </c>
      <c r="N535" s="46" t="n"/>
      <c r="O535" s="45" t="inlineStr">
        <is>
          <t>Lv 60 Altaria</t>
        </is>
      </c>
      <c r="P535" s="46" t="n"/>
      <c r="Q535" s="47" t="inlineStr">
        <is>
          <t>Pokémon</t>
        </is>
      </c>
    </row>
    <row r="536">
      <c r="E536" s="48" t="inlineStr">
        <is>
          <t>Calm</t>
        </is>
      </c>
      <c r="F536" s="48" t="inlineStr">
        <is>
          <t>Tinted Lens</t>
        </is>
      </c>
      <c r="G536" s="48" t="inlineStr">
        <is>
          <t>Naughty</t>
        </is>
      </c>
      <c r="H536" s="48" t="inlineStr">
        <is>
          <t>Chlorophyll</t>
        </is>
      </c>
      <c r="I536" s="48" t="inlineStr">
        <is>
          <t>Rash</t>
        </is>
      </c>
      <c r="J536" s="48" t="inlineStr">
        <is>
          <t>Unburden</t>
        </is>
      </c>
      <c r="K536" s="48" t="inlineStr">
        <is>
          <t>Lonely</t>
        </is>
      </c>
      <c r="L536" s="48" t="inlineStr">
        <is>
          <t>Thick Fat</t>
        </is>
      </c>
      <c r="M536" s="48" t="inlineStr">
        <is>
          <t>Impish</t>
        </is>
      </c>
      <c r="N536" s="48" t="inlineStr">
        <is>
          <t>Filter</t>
        </is>
      </c>
      <c r="O536" s="48" t="inlineStr">
        <is>
          <t>Jolly</t>
        </is>
      </c>
      <c r="P536" s="48" t="inlineStr">
        <is>
          <t>Serene Grace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G537" s="49" t="inlineStr">
        <is>
          <t>(None)</t>
        </is>
      </c>
      <c r="H537" s="46" t="n"/>
      <c r="I537" s="49" t="inlineStr">
        <is>
          <t>(None)</t>
        </is>
      </c>
      <c r="J537" s="46" t="n"/>
      <c r="K537" s="49" t="inlineStr">
        <is>
          <t>Sitrus Berry</t>
        </is>
      </c>
      <c r="L537" s="46" t="n"/>
      <c r="M537" s="49" t="inlineStr">
        <is>
          <t>(None)</t>
        </is>
      </c>
      <c r="N537" s="46" t="n"/>
      <c r="O537" s="49" t="inlineStr">
        <is>
          <t>Chesto Berry</t>
        </is>
      </c>
      <c r="P537" s="46" t="n"/>
      <c r="Q537" s="47" t="inlineStr">
        <is>
          <t>Item</t>
        </is>
      </c>
    </row>
    <row r="538">
      <c r="B538" s="44" t="inlineStr">
        <is>
          <t>Smart Trainer</t>
        </is>
      </c>
      <c r="E538" s="63" t="inlineStr">
        <is>
          <t>Hypnosis</t>
        </is>
      </c>
      <c r="F538" s="46" t="n"/>
      <c r="G538" s="58" t="inlineStr">
        <is>
          <t>Sunny Day</t>
        </is>
      </c>
      <c r="H538" s="46" t="n"/>
      <c r="I538" s="61" t="inlineStr">
        <is>
          <t>Surf</t>
        </is>
      </c>
      <c r="J538" s="46" t="n"/>
      <c r="K538" s="51" t="inlineStr">
        <is>
          <t>Hyper Beam</t>
        </is>
      </c>
      <c r="L538" s="46" t="n"/>
      <c r="M538" s="51" t="inlineStr">
        <is>
          <t>Whirlwind</t>
        </is>
      </c>
      <c r="N538" s="46" t="n"/>
      <c r="O538" s="60" t="inlineStr">
        <is>
          <t>Sky Attack</t>
        </is>
      </c>
      <c r="P538" s="46" t="n"/>
      <c r="Q538" s="47" t="inlineStr">
        <is>
          <t>Moves</t>
        </is>
      </c>
    </row>
    <row r="539">
      <c r="E539" s="63" t="inlineStr">
        <is>
          <t>Psychic</t>
        </is>
      </c>
      <c r="F539" s="46" t="n"/>
      <c r="G539" s="60" t="inlineStr">
        <is>
          <t>Aerial Ace</t>
        </is>
      </c>
      <c r="H539" s="46" t="n"/>
      <c r="I539" s="51" t="inlineStr">
        <is>
          <t>Supersonic</t>
        </is>
      </c>
      <c r="J539" s="46" t="n"/>
      <c r="K539" s="52" t="inlineStr">
        <is>
          <t>Thunderbolt</t>
        </is>
      </c>
      <c r="L539" s="46" t="n"/>
      <c r="M539" s="53" t="inlineStr">
        <is>
          <t>Spikes</t>
        </is>
      </c>
      <c r="N539" s="46" t="n"/>
      <c r="O539" s="63" t="inlineStr">
        <is>
          <t>Rest</t>
        </is>
      </c>
      <c r="P539" s="46" t="n"/>
    </row>
    <row r="540">
      <c r="E540" s="63" t="inlineStr">
        <is>
          <t>Reflect</t>
        </is>
      </c>
      <c r="F540" s="46" t="n"/>
      <c r="G540" s="59" t="inlineStr">
        <is>
          <t>Solar Beam</t>
        </is>
      </c>
      <c r="H540" s="46" t="n"/>
      <c r="I540" s="51" t="inlineStr">
        <is>
          <t>Protect</t>
        </is>
      </c>
      <c r="J540" s="46" t="n"/>
      <c r="K540" s="53" t="inlineStr">
        <is>
          <t>Earthquake</t>
        </is>
      </c>
      <c r="L540" s="46" t="n"/>
      <c r="M540" s="66" t="inlineStr">
        <is>
          <t>Steel Wing</t>
        </is>
      </c>
      <c r="N540" s="46" t="n"/>
      <c r="O540" s="68" t="inlineStr">
        <is>
          <t>Dragon Dance</t>
        </is>
      </c>
      <c r="P540" s="46" t="n"/>
    </row>
    <row r="541">
      <c r="E541" s="63" t="inlineStr">
        <is>
          <t>Dream Eater</t>
        </is>
      </c>
      <c r="F541" s="46" t="n"/>
      <c r="G541" s="53" t="inlineStr">
        <is>
          <t>Earthquake</t>
        </is>
      </c>
      <c r="H541" s="46" t="n"/>
      <c r="I541" s="60" t="inlineStr">
        <is>
          <t>Aerial Ace</t>
        </is>
      </c>
      <c r="J541" s="46" t="n"/>
      <c r="K541" s="64" t="inlineStr">
        <is>
          <t>Ice Beam</t>
        </is>
      </c>
      <c r="L541" s="46" t="n"/>
      <c r="M541" s="60" t="inlineStr">
        <is>
          <t>Aerial Ace</t>
        </is>
      </c>
      <c r="N541" s="46" t="n"/>
      <c r="O541" s="53" t="inlineStr">
        <is>
          <t>Earthquake</t>
        </is>
      </c>
      <c r="P541" s="46" t="n"/>
    </row>
  </sheetData>
  <mergeCells count="2016">
    <mergeCell ref="B523:D523"/>
    <mergeCell ref="E71:F71"/>
    <mergeCell ref="K241:L241"/>
    <mergeCell ref="E73:F73"/>
    <mergeCell ref="E371:F371"/>
    <mergeCell ref="M35:N35"/>
    <mergeCell ref="M358:N358"/>
    <mergeCell ref="M360:N360"/>
    <mergeCell ref="G489:H489"/>
    <mergeCell ref="B508:D511"/>
    <mergeCell ref="M361:N361"/>
    <mergeCell ref="K328:L328"/>
    <mergeCell ref="G168:H168"/>
    <mergeCell ref="G491:H491"/>
    <mergeCell ref="G59:H59"/>
    <mergeCell ref="E117:F117"/>
    <mergeCell ref="M394:N394"/>
    <mergeCell ref="O450:P450"/>
    <mergeCell ref="B192:D195"/>
    <mergeCell ref="G61:H61"/>
    <mergeCell ref="G359:H359"/>
    <mergeCell ref="G219:H219"/>
    <mergeCell ref="E417:F417"/>
    <mergeCell ref="G517:H517"/>
    <mergeCell ref="B528:D531"/>
    <mergeCell ref="G519:H519"/>
    <mergeCell ref="G62:H62"/>
    <mergeCell ref="B139:D139"/>
    <mergeCell ref="K470:L470"/>
    <mergeCell ref="I285:J285"/>
    <mergeCell ref="M105:N105"/>
    <mergeCell ref="K341:L341"/>
    <mergeCell ref="Q192:Q195"/>
    <mergeCell ref="M534:N534"/>
    <mergeCell ref="M528:N528"/>
    <mergeCell ref="G201:H201"/>
    <mergeCell ref="M405:N405"/>
    <mergeCell ref="G535:H535"/>
    <mergeCell ref="O374:P374"/>
    <mergeCell ref="G203:H203"/>
    <mergeCell ref="G230:H230"/>
    <mergeCell ref="G361:H361"/>
    <mergeCell ref="G537:H537"/>
    <mergeCell ref="I295:J295"/>
    <mergeCell ref="G238:H238"/>
    <mergeCell ref="I267:J267"/>
    <mergeCell ref="K25:L25"/>
    <mergeCell ref="E474:F474"/>
    <mergeCell ref="G530:H530"/>
    <mergeCell ref="K183:L183"/>
    <mergeCell ref="O375:P375"/>
    <mergeCell ref="I207:J207"/>
    <mergeCell ref="E91:Q91"/>
    <mergeCell ref="O377:P377"/>
    <mergeCell ref="K244:L244"/>
    <mergeCell ref="K271:L271"/>
    <mergeCell ref="I507:J507"/>
    <mergeCell ref="M458:N458"/>
    <mergeCell ref="I298:J298"/>
    <mergeCell ref="K237:L237"/>
    <mergeCell ref="E69:F69"/>
    <mergeCell ref="E158:F158"/>
    <mergeCell ref="O218:P218"/>
    <mergeCell ref="K239:L239"/>
    <mergeCell ref="G133:H133"/>
    <mergeCell ref="E369:F369"/>
    <mergeCell ref="M331:N331"/>
    <mergeCell ref="E527:F527"/>
    <mergeCell ref="O524:P524"/>
    <mergeCell ref="E485:F485"/>
    <mergeCell ref="K268:L268"/>
    <mergeCell ref="M26:N26"/>
    <mergeCell ref="G135:H135"/>
    <mergeCell ref="I191:J191"/>
    <mergeCell ref="O219:P219"/>
    <mergeCell ref="I51:J51"/>
    <mergeCell ref="O517:P517"/>
    <mergeCell ref="I349:J349"/>
    <mergeCell ref="E72:F72"/>
    <mergeCell ref="G164:H164"/>
    <mergeCell ref="K255:L255"/>
    <mergeCell ref="G217:H217"/>
    <mergeCell ref="O519:P519"/>
    <mergeCell ref="M171:N171"/>
    <mergeCell ref="I192:J192"/>
    <mergeCell ref="K415:L415"/>
    <mergeCell ref="K110:L110"/>
    <mergeCell ref="E240:F240"/>
    <mergeCell ref="E538:F538"/>
    <mergeCell ref="O535:P535"/>
    <mergeCell ref="G146:H146"/>
    <mergeCell ref="O448:P448"/>
    <mergeCell ref="K410:L410"/>
    <mergeCell ref="G304:H304"/>
    <mergeCell ref="E540:F540"/>
    <mergeCell ref="K12:L12"/>
    <mergeCell ref="G490:H490"/>
    <mergeCell ref="I248:J248"/>
    <mergeCell ref="G515:H515"/>
    <mergeCell ref="I368:J368"/>
    <mergeCell ref="M497:N497"/>
    <mergeCell ref="E333:Q333"/>
    <mergeCell ref="K39:L39"/>
    <mergeCell ref="K14:L14"/>
    <mergeCell ref="K337:L337"/>
    <mergeCell ref="K339:L339"/>
    <mergeCell ref="K314:L314"/>
    <mergeCell ref="M401:N401"/>
    <mergeCell ref="M395:N395"/>
    <mergeCell ref="E109:F109"/>
    <mergeCell ref="E145:F145"/>
    <mergeCell ref="O459:P459"/>
    <mergeCell ref="E111:F111"/>
    <mergeCell ref="E470:F470"/>
    <mergeCell ref="G228:H228"/>
    <mergeCell ref="M527:N527"/>
    <mergeCell ref="O285:P285"/>
    <mergeCell ref="O461:P461"/>
    <mergeCell ref="M398:N398"/>
    <mergeCell ref="G528:H528"/>
    <mergeCell ref="K181:L181"/>
    <mergeCell ref="K479:L479"/>
    <mergeCell ref="B238:D241"/>
    <mergeCell ref="I294:J294"/>
    <mergeCell ref="K350:L350"/>
    <mergeCell ref="K481:L481"/>
    <mergeCell ref="O301:P301"/>
    <mergeCell ref="G231:H231"/>
    <mergeCell ref="M431:N431"/>
    <mergeCell ref="M414:N414"/>
    <mergeCell ref="M424:N424"/>
    <mergeCell ref="I20:J20"/>
    <mergeCell ref="E498:F498"/>
    <mergeCell ref="E183:F183"/>
    <mergeCell ref="I318:J318"/>
    <mergeCell ref="E193:F193"/>
    <mergeCell ref="B258:D261"/>
    <mergeCell ref="I13:J13"/>
    <mergeCell ref="I320:J320"/>
    <mergeCell ref="G247:H247"/>
    <mergeCell ref="K507:L507"/>
    <mergeCell ref="G257:H257"/>
    <mergeCell ref="I15:J15"/>
    <mergeCell ref="O515:P515"/>
    <mergeCell ref="B175:D175"/>
    <mergeCell ref="Q328:Q331"/>
    <mergeCell ref="K384:L384"/>
    <mergeCell ref="K378:L378"/>
    <mergeCell ref="E514:F514"/>
    <mergeCell ref="O329:P329"/>
    <mergeCell ref="K379:L379"/>
    <mergeCell ref="E509:F509"/>
    <mergeCell ref="G398:H398"/>
    <mergeCell ref="I460:J460"/>
    <mergeCell ref="E127:Q127"/>
    <mergeCell ref="M164:N164"/>
    <mergeCell ref="B343:D343"/>
    <mergeCell ref="G275:H275"/>
    <mergeCell ref="I33:J33"/>
    <mergeCell ref="E511:F511"/>
    <mergeCell ref="G269:H269"/>
    <mergeCell ref="E433:Q433"/>
    <mergeCell ref="K518:L518"/>
    <mergeCell ref="B47:D47"/>
    <mergeCell ref="I244:J244"/>
    <mergeCell ref="K437:L437"/>
    <mergeCell ref="I35:J35"/>
    <mergeCell ref="M284:N284"/>
    <mergeCell ref="K520:L520"/>
    <mergeCell ref="O528:P528"/>
    <mergeCell ref="M495:N495"/>
    <mergeCell ref="E351:F351"/>
    <mergeCell ref="K310:L310"/>
    <mergeCell ref="M188:N188"/>
    <mergeCell ref="K424:L424"/>
    <mergeCell ref="E141:F141"/>
    <mergeCell ref="E135:F135"/>
    <mergeCell ref="E439:F439"/>
    <mergeCell ref="I361:J361"/>
    <mergeCell ref="O254:P254"/>
    <mergeCell ref="G328:H328"/>
    <mergeCell ref="E224:F224"/>
    <mergeCell ref="E107:F107"/>
    <mergeCell ref="E143:F143"/>
    <mergeCell ref="E441:F441"/>
    <mergeCell ref="E435:F435"/>
    <mergeCell ref="G288:H288"/>
    <mergeCell ref="E175:Q175"/>
    <mergeCell ref="G499:H499"/>
    <mergeCell ref="K450:L450"/>
    <mergeCell ref="B277:D277"/>
    <mergeCell ref="I229:J229"/>
    <mergeCell ref="I387:J387"/>
    <mergeCell ref="K23:L23"/>
    <mergeCell ref="M514:N514"/>
    <mergeCell ref="E277:F277"/>
    <mergeCell ref="E285:F285"/>
    <mergeCell ref="M509:N509"/>
    <mergeCell ref="I105:J105"/>
    <mergeCell ref="Q298:Q301"/>
    <mergeCell ref="G341:H341"/>
    <mergeCell ref="B119:D119"/>
    <mergeCell ref="E278:F278"/>
    <mergeCell ref="G36:H36"/>
    <mergeCell ref="B417:D417"/>
    <mergeCell ref="I405:J405"/>
    <mergeCell ref="K380:L380"/>
    <mergeCell ref="K165:L165"/>
    <mergeCell ref="E223:Q223"/>
    <mergeCell ref="E295:F295"/>
    <mergeCell ref="M438:N438"/>
    <mergeCell ref="I400:J400"/>
    <mergeCell ref="O327:P327"/>
    <mergeCell ref="K375:L375"/>
    <mergeCell ref="E207:F207"/>
    <mergeCell ref="B443:D443"/>
    <mergeCell ref="E505:F505"/>
    <mergeCell ref="M440:N440"/>
    <mergeCell ref="I247:J247"/>
    <mergeCell ref="G271:H271"/>
    <mergeCell ref="E507:F507"/>
    <mergeCell ref="G265:H265"/>
    <mergeCell ref="I458:J458"/>
    <mergeCell ref="B398:D401"/>
    <mergeCell ref="M435:N435"/>
    <mergeCell ref="I329:J329"/>
    <mergeCell ref="K218:L218"/>
    <mergeCell ref="M280:N280"/>
    <mergeCell ref="B11:D11"/>
    <mergeCell ref="K95:L95"/>
    <mergeCell ref="I331:J331"/>
    <mergeCell ref="E347:F347"/>
    <mergeCell ref="O338:P338"/>
    <mergeCell ref="G268:H268"/>
    <mergeCell ref="I26:J26"/>
    <mergeCell ref="K219:L219"/>
    <mergeCell ref="E51:F51"/>
    <mergeCell ref="M153:N153"/>
    <mergeCell ref="M275:N275"/>
    <mergeCell ref="E349:F349"/>
    <mergeCell ref="Q368:Q371"/>
    <mergeCell ref="E453:Q453"/>
    <mergeCell ref="K517:L517"/>
    <mergeCell ref="M311:N311"/>
    <mergeCell ref="O340:P340"/>
    <mergeCell ref="K519:L519"/>
    <mergeCell ref="M277:N277"/>
    <mergeCell ref="O35:P35"/>
    <mergeCell ref="E518:F518"/>
    <mergeCell ref="I171:J171"/>
    <mergeCell ref="G407:H407"/>
    <mergeCell ref="B527:D527"/>
    <mergeCell ref="G284:H284"/>
    <mergeCell ref="O341:P341"/>
    <mergeCell ref="E520:F520"/>
    <mergeCell ref="G415:H415"/>
    <mergeCell ref="I471:J471"/>
    <mergeCell ref="G110:H110"/>
    <mergeCell ref="G408:H408"/>
    <mergeCell ref="I44:J44"/>
    <mergeCell ref="M179:N179"/>
    <mergeCell ref="E375:F375"/>
    <mergeCell ref="K535:L535"/>
    <mergeCell ref="G410:H410"/>
    <mergeCell ref="K230:L230"/>
    <mergeCell ref="E377:F377"/>
    <mergeCell ref="G439:H439"/>
    <mergeCell ref="Q538:Q541"/>
    <mergeCell ref="G12:H12"/>
    <mergeCell ref="E248:F248"/>
    <mergeCell ref="G441:H441"/>
    <mergeCell ref="E368:F368"/>
    <mergeCell ref="K530:L530"/>
    <mergeCell ref="G435:H435"/>
    <mergeCell ref="I497:J497"/>
    <mergeCell ref="E247:F247"/>
    <mergeCell ref="M207:N207"/>
    <mergeCell ref="M505:N505"/>
    <mergeCell ref="I499:J499"/>
    <mergeCell ref="E199:Q199"/>
    <mergeCell ref="K134:L134"/>
    <mergeCell ref="B83:D83"/>
    <mergeCell ref="I96:J96"/>
    <mergeCell ref="E388:F388"/>
    <mergeCell ref="B383:D383"/>
    <mergeCell ref="I98:J98"/>
    <mergeCell ref="E390:F390"/>
    <mergeCell ref="O439:P439"/>
    <mergeCell ref="I398:J398"/>
    <mergeCell ref="K156:L156"/>
    <mergeCell ref="O291:P291"/>
    <mergeCell ref="G365:H365"/>
    <mergeCell ref="G25:H25"/>
    <mergeCell ref="G454:H454"/>
    <mergeCell ref="Q438:Q441"/>
    <mergeCell ref="G60:H60"/>
    <mergeCell ref="E294:F294"/>
    <mergeCell ref="K485:L485"/>
    <mergeCell ref="K189:L189"/>
    <mergeCell ref="I116:J116"/>
    <mergeCell ref="O9:P9"/>
    <mergeCell ref="K487:L487"/>
    <mergeCell ref="B368:D371"/>
    <mergeCell ref="I414:J414"/>
    <mergeCell ref="K188:L188"/>
    <mergeCell ref="I424:J424"/>
    <mergeCell ref="E20:F20"/>
    <mergeCell ref="K182:L182"/>
    <mergeCell ref="E318:F318"/>
    <mergeCell ref="E13:F13"/>
    <mergeCell ref="E320:F320"/>
    <mergeCell ref="G534:H534"/>
    <mergeCell ref="E15:F15"/>
    <mergeCell ref="E191:F191"/>
    <mergeCell ref="M248:N248"/>
    <mergeCell ref="G80:H80"/>
    <mergeCell ref="G378:H378"/>
    <mergeCell ref="E315:F315"/>
    <mergeCell ref="G73:H73"/>
    <mergeCell ref="O337:P337"/>
    <mergeCell ref="O331:P331"/>
    <mergeCell ref="B155:D155"/>
    <mergeCell ref="K358:L358"/>
    <mergeCell ref="B151:D151"/>
    <mergeCell ref="I164:J164"/>
    <mergeCell ref="M299:N299"/>
    <mergeCell ref="K201:L201"/>
    <mergeCell ref="E33:F33"/>
    <mergeCell ref="Q204:Q207"/>
    <mergeCell ref="G8:H8"/>
    <mergeCell ref="M170:N170"/>
    <mergeCell ref="G518:H518"/>
    <mergeCell ref="K228:L228"/>
    <mergeCell ref="M328:N328"/>
    <mergeCell ref="G437:H437"/>
    <mergeCell ref="I195:J195"/>
    <mergeCell ref="E35:F35"/>
    <mergeCell ref="G308:H308"/>
    <mergeCell ref="K528:L528"/>
    <mergeCell ref="I495:J495"/>
    <mergeCell ref="B12:D15"/>
    <mergeCell ref="E245:F245"/>
    <mergeCell ref="G310:H310"/>
    <mergeCell ref="I68:J68"/>
    <mergeCell ref="G92:H92"/>
    <mergeCell ref="B149:Q149"/>
    <mergeCell ref="B79:D79"/>
    <mergeCell ref="M317:N317"/>
    <mergeCell ref="I524:J524"/>
    <mergeCell ref="K132:L132"/>
    <mergeCell ref="I219:J219"/>
    <mergeCell ref="K254:L254"/>
    <mergeCell ref="K430:L430"/>
    <mergeCell ref="M14:N14"/>
    <mergeCell ref="E255:F255"/>
    <mergeCell ref="M318:N318"/>
    <mergeCell ref="G478:H478"/>
    <mergeCell ref="G21:H21"/>
    <mergeCell ref="K285:L285"/>
    <mergeCell ref="M314:N314"/>
    <mergeCell ref="G450:H450"/>
    <mergeCell ref="E415:F415"/>
    <mergeCell ref="Q428:Q431"/>
    <mergeCell ref="E387:F387"/>
    <mergeCell ref="G23:H23"/>
    <mergeCell ref="G145:H145"/>
    <mergeCell ref="O378:P378"/>
    <mergeCell ref="G181:H181"/>
    <mergeCell ref="G479:H479"/>
    <mergeCell ref="I237:J237"/>
    <mergeCell ref="B156:D159"/>
    <mergeCell ref="G147:H147"/>
    <mergeCell ref="B257:D257"/>
    <mergeCell ref="G445:H445"/>
    <mergeCell ref="I203:J203"/>
    <mergeCell ref="G481:H481"/>
    <mergeCell ref="I239:J239"/>
    <mergeCell ref="I122:J122"/>
    <mergeCell ref="K301:L301"/>
    <mergeCell ref="M374:N374"/>
    <mergeCell ref="I420:J420"/>
    <mergeCell ref="I537:J537"/>
    <mergeCell ref="M488:N488"/>
    <mergeCell ref="I238:J238"/>
    <mergeCell ref="E105:F105"/>
    <mergeCell ref="M25:N25"/>
    <mergeCell ref="K267:L267"/>
    <mergeCell ref="E99:F99"/>
    <mergeCell ref="E397:F397"/>
    <mergeCell ref="B180:D183"/>
    <mergeCell ref="M33:N33"/>
    <mergeCell ref="K269:L269"/>
    <mergeCell ref="E405:F405"/>
    <mergeCell ref="Q120:Q123"/>
    <mergeCell ref="O8:P8"/>
    <mergeCell ref="Q278:Q281"/>
    <mergeCell ref="M244:N244"/>
    <mergeCell ref="O300:P300"/>
    <mergeCell ref="O458:P458"/>
    <mergeCell ref="G165:H165"/>
    <mergeCell ref="E434:F434"/>
    <mergeCell ref="G44:H44"/>
    <mergeCell ref="E400:F400"/>
    <mergeCell ref="G158:H158"/>
    <mergeCell ref="K354:L354"/>
    <mergeCell ref="G375:H375"/>
    <mergeCell ref="I133:J133"/>
    <mergeCell ref="I108:J108"/>
    <mergeCell ref="M418:N418"/>
    <mergeCell ref="I135:J135"/>
    <mergeCell ref="K349:L349"/>
    <mergeCell ref="G191:H191"/>
    <mergeCell ref="I435:J435"/>
    <mergeCell ref="M255:N255"/>
    <mergeCell ref="O21:P21"/>
    <mergeCell ref="E403:Q403"/>
    <mergeCell ref="B518:D521"/>
    <mergeCell ref="M415:N415"/>
    <mergeCell ref="I309:J309"/>
    <mergeCell ref="E26:F26"/>
    <mergeCell ref="B507:D507"/>
    <mergeCell ref="I311:J311"/>
    <mergeCell ref="B473:D473"/>
    <mergeCell ref="E50:F50"/>
    <mergeCell ref="E357:F357"/>
    <mergeCell ref="K368:L368"/>
    <mergeCell ref="E515:F515"/>
    <mergeCell ref="Q528:Q531"/>
    <mergeCell ref="B191:D191"/>
    <mergeCell ref="M39:N39"/>
    <mergeCell ref="E44:F44"/>
    <mergeCell ref="I179:J179"/>
    <mergeCell ref="I337:J337"/>
    <mergeCell ref="G141:H141"/>
    <mergeCell ref="G116:H116"/>
    <mergeCell ref="G414:H414"/>
    <mergeCell ref="M339:N339"/>
    <mergeCell ref="E3:Q3"/>
    <mergeCell ref="K395:L395"/>
    <mergeCell ref="Q216:Q219"/>
    <mergeCell ref="B120:D123"/>
    <mergeCell ref="E303:Q303"/>
    <mergeCell ref="M484:N484"/>
    <mergeCell ref="M459:N459"/>
    <mergeCell ref="O217:P217"/>
    <mergeCell ref="I505:J505"/>
    <mergeCell ref="E228:F228"/>
    <mergeCell ref="K265:L265"/>
    <mergeCell ref="M23:N23"/>
    <mergeCell ref="M365:N365"/>
    <mergeCell ref="G134:H134"/>
    <mergeCell ref="M479:N479"/>
    <mergeCell ref="I50:J50"/>
    <mergeCell ref="E528:F528"/>
    <mergeCell ref="E96:F96"/>
    <mergeCell ref="K294:L294"/>
    <mergeCell ref="I261:J261"/>
    <mergeCell ref="I350:J350"/>
    <mergeCell ref="E98:F98"/>
    <mergeCell ref="K108:L108"/>
    <mergeCell ref="B478:D481"/>
    <mergeCell ref="K325:L325"/>
    <mergeCell ref="G488:H488"/>
    <mergeCell ref="K20:L20"/>
    <mergeCell ref="G156:H156"/>
    <mergeCell ref="E398:F398"/>
    <mergeCell ref="K318:L318"/>
    <mergeCell ref="B221:Q221"/>
    <mergeCell ref="G498:H498"/>
    <mergeCell ref="I254:J254"/>
    <mergeCell ref="E43:Q43"/>
    <mergeCell ref="I264:J264"/>
    <mergeCell ref="K320:L320"/>
    <mergeCell ref="G485:H485"/>
    <mergeCell ref="M507:N507"/>
    <mergeCell ref="O447:P447"/>
    <mergeCell ref="E300:F300"/>
    <mergeCell ref="G180:H180"/>
    <mergeCell ref="E458:F458"/>
    <mergeCell ref="G216:H216"/>
    <mergeCell ref="G487:H487"/>
    <mergeCell ref="G514:H514"/>
    <mergeCell ref="G188:H188"/>
    <mergeCell ref="G182:H182"/>
    <mergeCell ref="M411:N411"/>
    <mergeCell ref="G218:H218"/>
    <mergeCell ref="I280:J280"/>
    <mergeCell ref="K38:L38"/>
    <mergeCell ref="I274:J274"/>
    <mergeCell ref="K467:L467"/>
    <mergeCell ref="Q168:Q171"/>
    <mergeCell ref="K338:L338"/>
    <mergeCell ref="B287:D287"/>
    <mergeCell ref="M525:N525"/>
    <mergeCell ref="I275:J275"/>
    <mergeCell ref="K33:L33"/>
    <mergeCell ref="O500:P500"/>
    <mergeCell ref="K340:L340"/>
    <mergeCell ref="M437:N437"/>
    <mergeCell ref="I277:J277"/>
    <mergeCell ref="K35:L35"/>
    <mergeCell ref="E171:F171"/>
    <mergeCell ref="G358:H358"/>
    <mergeCell ref="O501:P501"/>
    <mergeCell ref="O495:P495"/>
    <mergeCell ref="M397:N397"/>
    <mergeCell ref="E471:F471"/>
    <mergeCell ref="G229:H229"/>
    <mergeCell ref="Q308:Q311"/>
    <mergeCell ref="G360:H360"/>
    <mergeCell ref="K180:L180"/>
    <mergeCell ref="M310:N310"/>
    <mergeCell ref="K391:L391"/>
    <mergeCell ref="I170:J170"/>
    <mergeCell ref="K480:L480"/>
    <mergeCell ref="E1:Q1"/>
    <mergeCell ref="E168:F168"/>
    <mergeCell ref="I328:J328"/>
    <mergeCell ref="M455:N455"/>
    <mergeCell ref="G143:H143"/>
    <mergeCell ref="E413:Q413"/>
    <mergeCell ref="K234:L234"/>
    <mergeCell ref="I288:J288"/>
    <mergeCell ref="B517:D517"/>
    <mergeCell ref="K394:L394"/>
    <mergeCell ref="M152:N152"/>
    <mergeCell ref="M450:N450"/>
    <mergeCell ref="E524:F524"/>
    <mergeCell ref="E219:F219"/>
    <mergeCell ref="Q238:Q241"/>
    <mergeCell ref="O216:P216"/>
    <mergeCell ref="B333:D333"/>
    <mergeCell ref="O514:P514"/>
    <mergeCell ref="I348:J348"/>
    <mergeCell ref="I470:J470"/>
    <mergeCell ref="K404:L404"/>
    <mergeCell ref="G285:H285"/>
    <mergeCell ref="I347:J347"/>
    <mergeCell ref="K105:L105"/>
    <mergeCell ref="I341:J341"/>
    <mergeCell ref="B203:D203"/>
    <mergeCell ref="K534:L534"/>
    <mergeCell ref="K107:L107"/>
    <mergeCell ref="K405:L405"/>
    <mergeCell ref="E237:F237"/>
    <mergeCell ref="E535:F535"/>
    <mergeCell ref="M380:N380"/>
    <mergeCell ref="B318:D321"/>
    <mergeCell ref="K407:L407"/>
    <mergeCell ref="M165:N165"/>
    <mergeCell ref="E239:F239"/>
    <mergeCell ref="Q258:Q261"/>
    <mergeCell ref="I59:J59"/>
    <mergeCell ref="G301:H301"/>
    <mergeCell ref="I374:J374"/>
    <mergeCell ref="E537:F537"/>
    <mergeCell ref="B263:D263"/>
    <mergeCell ref="O438:P438"/>
    <mergeCell ref="E238:F238"/>
    <mergeCell ref="I359:J359"/>
    <mergeCell ref="O440:P440"/>
    <mergeCell ref="B283:D283"/>
    <mergeCell ref="M521:N521"/>
    <mergeCell ref="I271:J271"/>
    <mergeCell ref="K458:L458"/>
    <mergeCell ref="E265:F265"/>
    <mergeCell ref="E483:Q483"/>
    <mergeCell ref="G354:H354"/>
    <mergeCell ref="G329:H329"/>
    <mergeCell ref="I87:J87"/>
    <mergeCell ref="E133:F133"/>
    <mergeCell ref="E108:F108"/>
    <mergeCell ref="K331:L331"/>
    <mergeCell ref="M524:N524"/>
    <mergeCell ref="I418:J418"/>
    <mergeCell ref="K176:L176"/>
    <mergeCell ref="G51:H51"/>
    <mergeCell ref="G349:H349"/>
    <mergeCell ref="E164:F164"/>
    <mergeCell ref="K57:L57"/>
    <mergeCell ref="I255:J255"/>
    <mergeCell ref="I291:J291"/>
    <mergeCell ref="K171:L171"/>
    <mergeCell ref="K478:L478"/>
    <mergeCell ref="E195:F195"/>
    <mergeCell ref="K357:L357"/>
    <mergeCell ref="G251:H251"/>
    <mergeCell ref="I415:J415"/>
    <mergeCell ref="E309:F309"/>
    <mergeCell ref="K471:L471"/>
    <mergeCell ref="E188:F188"/>
    <mergeCell ref="M421:N421"/>
    <mergeCell ref="E495:F495"/>
    <mergeCell ref="E180:F180"/>
    <mergeCell ref="M535:N535"/>
    <mergeCell ref="O212:P212"/>
    <mergeCell ref="M108:N108"/>
    <mergeCell ref="E182:F182"/>
    <mergeCell ref="I317:J317"/>
    <mergeCell ref="E480:F480"/>
    <mergeCell ref="K504:L504"/>
    <mergeCell ref="G254:H254"/>
    <mergeCell ref="I12:J12"/>
    <mergeCell ref="B453:D453"/>
    <mergeCell ref="G248:H248"/>
    <mergeCell ref="E490:F490"/>
    <mergeCell ref="K497:L497"/>
    <mergeCell ref="I39:J39"/>
    <mergeCell ref="I14:J14"/>
    <mergeCell ref="E179:F179"/>
    <mergeCell ref="Q508:Q511"/>
    <mergeCell ref="I339:J339"/>
    <mergeCell ref="I314:J314"/>
    <mergeCell ref="M159:N159"/>
    <mergeCell ref="K401:L401"/>
    <mergeCell ref="G395:H395"/>
    <mergeCell ref="M167:N167"/>
    <mergeCell ref="I484:J484"/>
    <mergeCell ref="I459:J459"/>
    <mergeCell ref="K217:L217"/>
    <mergeCell ref="E203:F203"/>
    <mergeCell ref="M461:N461"/>
    <mergeCell ref="K129:L129"/>
    <mergeCell ref="I365:J365"/>
    <mergeCell ref="E534:F534"/>
    <mergeCell ref="G267:H267"/>
    <mergeCell ref="I25:J25"/>
    <mergeCell ref="K131:L131"/>
    <mergeCell ref="G294:H294"/>
    <mergeCell ref="K307:L307"/>
    <mergeCell ref="K429:L429"/>
    <mergeCell ref="E261:F261"/>
    <mergeCell ref="M485:N485"/>
    <mergeCell ref="E350:F350"/>
    <mergeCell ref="G108:H108"/>
    <mergeCell ref="M195:N195"/>
    <mergeCell ref="K431:L431"/>
    <mergeCell ref="M189:N189"/>
    <mergeCell ref="G325:H325"/>
    <mergeCell ref="I83:J83"/>
    <mergeCell ref="M487:N487"/>
    <mergeCell ref="G20:H20"/>
    <mergeCell ref="G318:H318"/>
    <mergeCell ref="I541:J541"/>
    <mergeCell ref="E264:F264"/>
    <mergeCell ref="I84:J84"/>
    <mergeCell ref="G320:H320"/>
    <mergeCell ref="I385:J385"/>
    <mergeCell ref="K447:L447"/>
    <mergeCell ref="B24:D27"/>
    <mergeCell ref="M205:N205"/>
    <mergeCell ref="E163:Q163"/>
    <mergeCell ref="I86:J86"/>
    <mergeCell ref="I80:J80"/>
    <mergeCell ref="I384:J384"/>
    <mergeCell ref="I378:J378"/>
    <mergeCell ref="B267:D267"/>
    <mergeCell ref="M329:N329"/>
    <mergeCell ref="E280:F280"/>
    <mergeCell ref="G38:H38"/>
    <mergeCell ref="E274:F274"/>
    <mergeCell ref="G338:H338"/>
    <mergeCell ref="G460:H460"/>
    <mergeCell ref="I525:J525"/>
    <mergeCell ref="E275:F275"/>
    <mergeCell ref="G33:H33"/>
    <mergeCell ref="O335:P335"/>
    <mergeCell ref="K500:L500"/>
    <mergeCell ref="G340:H340"/>
    <mergeCell ref="I8:J8"/>
    <mergeCell ref="I437:J437"/>
    <mergeCell ref="G35:H35"/>
    <mergeCell ref="K284:L284"/>
    <mergeCell ref="Q448:Q451"/>
    <mergeCell ref="I520:J520"/>
    <mergeCell ref="I308:J308"/>
    <mergeCell ref="K501:L501"/>
    <mergeCell ref="M259:N259"/>
    <mergeCell ref="I99:J99"/>
    <mergeCell ref="K495:L495"/>
    <mergeCell ref="I397:J397"/>
    <mergeCell ref="I310:J310"/>
    <mergeCell ref="M261:N261"/>
    <mergeCell ref="G391:H391"/>
    <mergeCell ref="G480:H480"/>
    <mergeCell ref="E328:F328"/>
    <mergeCell ref="M430:N430"/>
    <mergeCell ref="O325:P325"/>
    <mergeCell ref="M290:N290"/>
    <mergeCell ref="G122:H122"/>
    <mergeCell ref="I455:J455"/>
    <mergeCell ref="K213:L213"/>
    <mergeCell ref="Q132:Q135"/>
    <mergeCell ref="O20:P20"/>
    <mergeCell ref="Q72:Q75"/>
    <mergeCell ref="E288:F288"/>
    <mergeCell ref="B96:D99"/>
    <mergeCell ref="I21:J21"/>
    <mergeCell ref="G394:H394"/>
    <mergeCell ref="I152:J152"/>
    <mergeCell ref="I450:J450"/>
    <mergeCell ref="B35:D35"/>
    <mergeCell ref="I23:J23"/>
    <mergeCell ref="K216:L216"/>
    <mergeCell ref="K514:L514"/>
    <mergeCell ref="O38:P38"/>
    <mergeCell ref="M274:N274"/>
    <mergeCell ref="I481:J481"/>
    <mergeCell ref="E348:F348"/>
    <mergeCell ref="G448:H448"/>
    <mergeCell ref="G404:H404"/>
    <mergeCell ref="G105:H105"/>
    <mergeCell ref="E341:F341"/>
    <mergeCell ref="B137:Q137"/>
    <mergeCell ref="B67:D67"/>
    <mergeCell ref="I468:J468"/>
    <mergeCell ref="I49:J49"/>
    <mergeCell ref="O33:P33"/>
    <mergeCell ref="G107:H107"/>
    <mergeCell ref="I478:J478"/>
    <mergeCell ref="G405:H405"/>
    <mergeCell ref="B367:D367"/>
    <mergeCell ref="I380:J380"/>
    <mergeCell ref="M300:N300"/>
    <mergeCell ref="E374:F374"/>
    <mergeCell ref="E503:Q503"/>
    <mergeCell ref="E367:F367"/>
    <mergeCell ref="K229:L229"/>
    <mergeCell ref="M204:N204"/>
    <mergeCell ref="K440:L440"/>
    <mergeCell ref="B237:D237"/>
    <mergeCell ref="O418:P418"/>
    <mergeCell ref="E271:F271"/>
    <mergeCell ref="B48:D51"/>
    <mergeCell ref="O420:P420"/>
    <mergeCell ref="B537:D537"/>
    <mergeCell ref="K280:L280"/>
    <mergeCell ref="B348:D351"/>
    <mergeCell ref="I95:J95"/>
    <mergeCell ref="G331:H331"/>
    <mergeCell ref="K309:L309"/>
    <mergeCell ref="E418:F418"/>
    <mergeCell ref="G176:H176"/>
    <mergeCell ref="K153:L153"/>
    <mergeCell ref="G57:H57"/>
    <mergeCell ref="G171:H171"/>
    <mergeCell ref="B209:Q209"/>
    <mergeCell ref="B488:D491"/>
    <mergeCell ref="I121:J121"/>
    <mergeCell ref="G357:H357"/>
    <mergeCell ref="E284:F284"/>
    <mergeCell ref="G471:H471"/>
    <mergeCell ref="B433:D433"/>
    <mergeCell ref="M400:N400"/>
    <mergeCell ref="I123:J123"/>
    <mergeCell ref="I421:J421"/>
    <mergeCell ref="K179:L179"/>
    <mergeCell ref="I535:J535"/>
    <mergeCell ref="E317:F317"/>
    <mergeCell ref="G75:H75"/>
    <mergeCell ref="Q488:Q491"/>
    <mergeCell ref="G531:H531"/>
    <mergeCell ref="E12:F12"/>
    <mergeCell ref="I477:J477"/>
    <mergeCell ref="K235:L235"/>
    <mergeCell ref="G497:H497"/>
    <mergeCell ref="E14:F14"/>
    <mergeCell ref="K541:L541"/>
    <mergeCell ref="I508:J508"/>
    <mergeCell ref="K21:L21"/>
    <mergeCell ref="B418:D421"/>
    <mergeCell ref="K355:L355"/>
    <mergeCell ref="E314:F314"/>
    <mergeCell ref="I134:J134"/>
    <mergeCell ref="E263:Q263"/>
    <mergeCell ref="E370:F370"/>
    <mergeCell ref="M27:N27"/>
    <mergeCell ref="M298:N298"/>
    <mergeCell ref="M325:N325"/>
    <mergeCell ref="E399:F399"/>
    <mergeCell ref="G428:H428"/>
    <mergeCell ref="E488:F488"/>
    <mergeCell ref="G129:H129"/>
    <mergeCell ref="E365:F365"/>
    <mergeCell ref="E25:F25"/>
    <mergeCell ref="M327:N327"/>
    <mergeCell ref="E454:F454"/>
    <mergeCell ref="G131:H131"/>
    <mergeCell ref="B438:D441"/>
    <mergeCell ref="G429:H429"/>
    <mergeCell ref="E394:F394"/>
    <mergeCell ref="B533:D533"/>
    <mergeCell ref="I485:J485"/>
    <mergeCell ref="G300:H300"/>
    <mergeCell ref="G431:H431"/>
    <mergeCell ref="I189:J189"/>
    <mergeCell ref="K251:L251"/>
    <mergeCell ref="M9:N9"/>
    <mergeCell ref="G458:H458"/>
    <mergeCell ref="E83:F83"/>
    <mergeCell ref="E187:Q187"/>
    <mergeCell ref="I487:J487"/>
    <mergeCell ref="K281:L281"/>
    <mergeCell ref="I188:J188"/>
    <mergeCell ref="O530:P530"/>
    <mergeCell ref="M11:N11"/>
    <mergeCell ref="I218:J218"/>
    <mergeCell ref="K411:L411"/>
    <mergeCell ref="M169:N169"/>
    <mergeCell ref="E541:F541"/>
    <mergeCell ref="E84:F84"/>
    <mergeCell ref="E385:F385"/>
    <mergeCell ref="G447:H447"/>
    <mergeCell ref="I205:J205"/>
    <mergeCell ref="O531:P531"/>
    <mergeCell ref="M12:N12"/>
    <mergeCell ref="O525:P525"/>
    <mergeCell ref="E86:F86"/>
    <mergeCell ref="E80:F80"/>
    <mergeCell ref="E384:F384"/>
    <mergeCell ref="O444:P444"/>
    <mergeCell ref="E378:F378"/>
    <mergeCell ref="M340:N340"/>
    <mergeCell ref="G144:H144"/>
    <mergeCell ref="E31:Q31"/>
    <mergeCell ref="I358:J358"/>
    <mergeCell ref="E81:F81"/>
    <mergeCell ref="B247:D247"/>
    <mergeCell ref="K335:L335"/>
    <mergeCell ref="E440:F440"/>
    <mergeCell ref="B204:D207"/>
    <mergeCell ref="G170:H170"/>
    <mergeCell ref="M399:N399"/>
    <mergeCell ref="O455:P455"/>
    <mergeCell ref="G529:H529"/>
    <mergeCell ref="G504:H504"/>
    <mergeCell ref="O457:P457"/>
    <mergeCell ref="I289:J289"/>
    <mergeCell ref="K351:L351"/>
    <mergeCell ref="G74:H74"/>
    <mergeCell ref="E310:F310"/>
    <mergeCell ref="G524:H524"/>
    <mergeCell ref="E253:Q253"/>
    <mergeCell ref="B228:D231"/>
    <mergeCell ref="I132:J132"/>
    <mergeCell ref="I430:J430"/>
    <mergeCell ref="I290:J290"/>
    <mergeCell ref="K477:L477"/>
    <mergeCell ref="B101:Q101"/>
    <mergeCell ref="K348:L348"/>
    <mergeCell ref="E484:F484"/>
    <mergeCell ref="M541:N541"/>
    <mergeCell ref="O299:P299"/>
    <mergeCell ref="E21:F21"/>
    <mergeCell ref="G244:H244"/>
    <mergeCell ref="E23:F23"/>
    <mergeCell ref="M107:N107"/>
    <mergeCell ref="E181:F181"/>
    <mergeCell ref="E479:F479"/>
    <mergeCell ref="G237:H237"/>
    <mergeCell ref="G245:H245"/>
    <mergeCell ref="E481:F481"/>
    <mergeCell ref="K374:L374"/>
    <mergeCell ref="I301:J301"/>
    <mergeCell ref="E510:F510"/>
    <mergeCell ref="E468:F468"/>
    <mergeCell ref="E49:F49"/>
    <mergeCell ref="K278:L278"/>
    <mergeCell ref="M36:N36"/>
    <mergeCell ref="M8:N8"/>
    <mergeCell ref="O529:P529"/>
    <mergeCell ref="B43:D43"/>
    <mergeCell ref="B347:D347"/>
    <mergeCell ref="E423:Q423"/>
    <mergeCell ref="E2:Q2"/>
    <mergeCell ref="G169:H169"/>
    <mergeCell ref="M193:N193"/>
    <mergeCell ref="M491:N491"/>
    <mergeCell ref="K418:L418"/>
    <mergeCell ref="G469:H469"/>
    <mergeCell ref="I227:J227"/>
    <mergeCell ref="K420:L420"/>
    <mergeCell ref="E525:F525"/>
    <mergeCell ref="M364:N364"/>
    <mergeCell ref="K291:L291"/>
    <mergeCell ref="I258:J258"/>
    <mergeCell ref="M21:N21"/>
    <mergeCell ref="G195:H195"/>
    <mergeCell ref="I224:J224"/>
    <mergeCell ref="E431:F431"/>
    <mergeCell ref="G309:H309"/>
    <mergeCell ref="B468:D471"/>
    <mergeCell ref="B328:D331"/>
    <mergeCell ref="I259:J259"/>
    <mergeCell ref="G495:H495"/>
    <mergeCell ref="E120:F120"/>
    <mergeCell ref="Q268:Q271"/>
    <mergeCell ref="B273:D273"/>
    <mergeCell ref="K317:L317"/>
    <mergeCell ref="K448:L448"/>
    <mergeCell ref="M206:N206"/>
    <mergeCell ref="M510:N510"/>
    <mergeCell ref="M504:N504"/>
    <mergeCell ref="E121:F121"/>
    <mergeCell ref="K319:L319"/>
    <mergeCell ref="E455:F455"/>
    <mergeCell ref="E449:F449"/>
    <mergeCell ref="E123:F123"/>
    <mergeCell ref="E421:F421"/>
    <mergeCell ref="G179:H179"/>
    <mergeCell ref="G39:H39"/>
    <mergeCell ref="G337:H337"/>
    <mergeCell ref="E152:F152"/>
    <mergeCell ref="B413:D413"/>
    <mergeCell ref="E450:F450"/>
    <mergeCell ref="O290:P290"/>
    <mergeCell ref="G339:H339"/>
    <mergeCell ref="I97:J97"/>
    <mergeCell ref="K159:L159"/>
    <mergeCell ref="I401:J401"/>
    <mergeCell ref="I395:J395"/>
    <mergeCell ref="K370:L370"/>
    <mergeCell ref="E67:Q67"/>
    <mergeCell ref="K459:L459"/>
    <mergeCell ref="M217:N217"/>
    <mergeCell ref="M434:N434"/>
    <mergeCell ref="E508:F508"/>
    <mergeCell ref="K461:L461"/>
    <mergeCell ref="E501:F501"/>
    <mergeCell ref="E134:F134"/>
    <mergeCell ref="G50:H50"/>
    <mergeCell ref="O494:P494"/>
    <mergeCell ref="K388:L388"/>
    <mergeCell ref="G350:H350"/>
    <mergeCell ref="B337:D337"/>
    <mergeCell ref="I27:J27"/>
    <mergeCell ref="I325:J325"/>
    <mergeCell ref="E165:F165"/>
    <mergeCell ref="I327:J327"/>
    <mergeCell ref="K389:L389"/>
    <mergeCell ref="M278:N278"/>
    <mergeCell ref="G264:H264"/>
    <mergeCell ref="K385:L385"/>
    <mergeCell ref="M447:N447"/>
    <mergeCell ref="E521:F521"/>
    <mergeCell ref="G279:H279"/>
    <mergeCell ref="E293:Q293"/>
    <mergeCell ref="E216:F216"/>
    <mergeCell ref="O213:P213"/>
    <mergeCell ref="M449:N449"/>
    <mergeCell ref="I167:J167"/>
    <mergeCell ref="G281:H281"/>
    <mergeCell ref="E218:F218"/>
    <mergeCell ref="G280:H280"/>
    <mergeCell ref="B357:D357"/>
    <mergeCell ref="I38:J38"/>
    <mergeCell ref="G274:H274"/>
    <mergeCell ref="G411:H411"/>
    <mergeCell ref="I169:J169"/>
    <mergeCell ref="I467:J467"/>
    <mergeCell ref="I338:J338"/>
    <mergeCell ref="I469:J469"/>
    <mergeCell ref="K227:L227"/>
    <mergeCell ref="K531:L531"/>
    <mergeCell ref="I257:J257"/>
    <mergeCell ref="K525:L525"/>
    <mergeCell ref="K444:L444"/>
    <mergeCell ref="M177:N177"/>
    <mergeCell ref="K104:L104"/>
    <mergeCell ref="M500:N500"/>
    <mergeCell ref="I340:J340"/>
    <mergeCell ref="G307:H307"/>
    <mergeCell ref="E234:F234"/>
    <mergeCell ref="M291:N291"/>
    <mergeCell ref="Q378:Q381"/>
    <mergeCell ref="E244:F244"/>
    <mergeCell ref="M508:N508"/>
    <mergeCell ref="E358:F358"/>
    <mergeCell ref="M501:N501"/>
    <mergeCell ref="O259:P259"/>
    <mergeCell ref="K99:L99"/>
    <mergeCell ref="E229:F229"/>
    <mergeCell ref="O261:P261"/>
    <mergeCell ref="G335:H335"/>
    <mergeCell ref="K155:L155"/>
    <mergeCell ref="Q408:Q411"/>
    <mergeCell ref="E448:F448"/>
    <mergeCell ref="G206:H206"/>
    <mergeCell ref="I399:J399"/>
    <mergeCell ref="K157:L157"/>
    <mergeCell ref="K455:L455"/>
    <mergeCell ref="I270:J270"/>
    <mergeCell ref="B53:Q53"/>
    <mergeCell ref="E363:Q363"/>
    <mergeCell ref="K457:L457"/>
    <mergeCell ref="M215:N215"/>
    <mergeCell ref="E289:F289"/>
    <mergeCell ref="G351:H351"/>
    <mergeCell ref="I394:J394"/>
    <mergeCell ref="K152:L152"/>
    <mergeCell ref="O437:P437"/>
    <mergeCell ref="B437:D437"/>
    <mergeCell ref="M216:N216"/>
    <mergeCell ref="E290:F290"/>
    <mergeCell ref="G48:H48"/>
    <mergeCell ref="E233:Q233"/>
    <mergeCell ref="M218:N218"/>
    <mergeCell ref="B397:D397"/>
    <mergeCell ref="G348:H348"/>
    <mergeCell ref="I404:J404"/>
    <mergeCell ref="K56:L56"/>
    <mergeCell ref="E533:Q533"/>
    <mergeCell ref="K170:L170"/>
    <mergeCell ref="K468:L468"/>
    <mergeCell ref="I107:J107"/>
    <mergeCell ref="G250:H250"/>
    <mergeCell ref="G380:H380"/>
    <mergeCell ref="G374:H374"/>
    <mergeCell ref="E301:F301"/>
    <mergeCell ref="B84:D87"/>
    <mergeCell ref="E189:F189"/>
    <mergeCell ref="I9:J9"/>
    <mergeCell ref="E487:F487"/>
    <mergeCell ref="I140:J140"/>
    <mergeCell ref="I438:J438"/>
    <mergeCell ref="B23:D23"/>
    <mergeCell ref="B378:D381"/>
    <mergeCell ref="I11:J11"/>
    <mergeCell ref="I465:J465"/>
    <mergeCell ref="I440:J440"/>
    <mergeCell ref="B5:Q5"/>
    <mergeCell ref="E205:F205"/>
    <mergeCell ref="M287:N287"/>
    <mergeCell ref="K529:L529"/>
    <mergeCell ref="E354:F354"/>
    <mergeCell ref="E329:F329"/>
    <mergeCell ref="G87:H87"/>
    <mergeCell ref="B125:Q125"/>
    <mergeCell ref="M168:N168"/>
    <mergeCell ref="I62:J62"/>
    <mergeCell ref="B163:D163"/>
    <mergeCell ref="K524:L524"/>
    <mergeCell ref="G95:H95"/>
    <mergeCell ref="I491:J491"/>
    <mergeCell ref="E331:F331"/>
    <mergeCell ref="G418:H418"/>
    <mergeCell ref="O380:P380"/>
    <mergeCell ref="K97:L97"/>
    <mergeCell ref="G420:H420"/>
    <mergeCell ref="I153:J153"/>
    <mergeCell ref="B308:D311"/>
    <mergeCell ref="Q398:Q401"/>
    <mergeCell ref="K128:L128"/>
    <mergeCell ref="I364:J364"/>
    <mergeCell ref="E258:F258"/>
    <mergeCell ref="K428:L428"/>
    <mergeCell ref="M308:N308"/>
    <mergeCell ref="Q518:Q521"/>
    <mergeCell ref="B377:D377"/>
    <mergeCell ref="E259:F259"/>
    <mergeCell ref="Q96:Q99"/>
    <mergeCell ref="E411:F411"/>
    <mergeCell ref="M212:N212"/>
    <mergeCell ref="G317:H317"/>
    <mergeCell ref="I75:J75"/>
    <mergeCell ref="B173:Q173"/>
    <mergeCell ref="I206:J206"/>
    <mergeCell ref="I510:J510"/>
    <mergeCell ref="I504:J504"/>
    <mergeCell ref="B95:D95"/>
    <mergeCell ref="B393:D393"/>
    <mergeCell ref="G319:H319"/>
    <mergeCell ref="K270:L270"/>
    <mergeCell ref="I235:J235"/>
    <mergeCell ref="K297:L297"/>
    <mergeCell ref="G477:H477"/>
    <mergeCell ref="B77:Q77"/>
    <mergeCell ref="G14:H14"/>
    <mergeCell ref="K299:L299"/>
    <mergeCell ref="M355:N355"/>
    <mergeCell ref="E429:F429"/>
    <mergeCell ref="E97:F97"/>
    <mergeCell ref="G159:H159"/>
    <mergeCell ref="E401:F401"/>
    <mergeCell ref="E395:F395"/>
    <mergeCell ref="M357:N357"/>
    <mergeCell ref="K167:L167"/>
    <mergeCell ref="G72:H72"/>
    <mergeCell ref="G370:H370"/>
    <mergeCell ref="M111:N111"/>
    <mergeCell ref="I217:J217"/>
    <mergeCell ref="E424:F424"/>
    <mergeCell ref="G459:H459"/>
    <mergeCell ref="O421:P421"/>
    <mergeCell ref="M540:N540"/>
    <mergeCell ref="O298:P298"/>
    <mergeCell ref="I434:J434"/>
    <mergeCell ref="K192:L192"/>
    <mergeCell ref="I225:J225"/>
    <mergeCell ref="G461:H461"/>
    <mergeCell ref="I129:J129"/>
    <mergeCell ref="B423:D423"/>
    <mergeCell ref="K194:L194"/>
    <mergeCell ref="B143:D143"/>
    <mergeCell ref="I131:J131"/>
    <mergeCell ref="B477:D477"/>
    <mergeCell ref="I307:J307"/>
    <mergeCell ref="M258:N258"/>
    <mergeCell ref="K494:L494"/>
    <mergeCell ref="K195:L195"/>
    <mergeCell ref="I431:J431"/>
    <mergeCell ref="E27:F27"/>
    <mergeCell ref="M251:N251"/>
    <mergeCell ref="E325:F325"/>
    <mergeCell ref="E116:F116"/>
    <mergeCell ref="E414:F414"/>
    <mergeCell ref="O11:P11"/>
    <mergeCell ref="E327:F327"/>
    <mergeCell ref="G85:H85"/>
    <mergeCell ref="G389:H389"/>
    <mergeCell ref="M289:N289"/>
    <mergeCell ref="Q498:Q501"/>
    <mergeCell ref="G541:H541"/>
    <mergeCell ref="B167:D167"/>
    <mergeCell ref="G84:H84"/>
    <mergeCell ref="B503:D503"/>
    <mergeCell ref="G385:H385"/>
    <mergeCell ref="I447:J447"/>
    <mergeCell ref="K205:L205"/>
    <mergeCell ref="G86:H86"/>
    <mergeCell ref="I449:J449"/>
    <mergeCell ref="K365:L365"/>
    <mergeCell ref="I144:J144"/>
    <mergeCell ref="E115:Q115"/>
    <mergeCell ref="E38:F38"/>
    <mergeCell ref="M315:N315"/>
    <mergeCell ref="E273:Q273"/>
    <mergeCell ref="M429:N429"/>
    <mergeCell ref="B187:D187"/>
    <mergeCell ref="E338:F338"/>
    <mergeCell ref="M183:N183"/>
    <mergeCell ref="B493:D493"/>
    <mergeCell ref="B487:D487"/>
    <mergeCell ref="M335:N335"/>
    <mergeCell ref="I177:J177"/>
    <mergeCell ref="G104:H104"/>
    <mergeCell ref="I500:J500"/>
    <mergeCell ref="E340:F340"/>
    <mergeCell ref="M24:N24"/>
    <mergeCell ref="B59:D59"/>
    <mergeCell ref="I231:J231"/>
    <mergeCell ref="I529:J529"/>
    <mergeCell ref="B448:D451"/>
    <mergeCell ref="I501:J501"/>
    <mergeCell ref="K259:L259"/>
    <mergeCell ref="G99:H99"/>
    <mergeCell ref="M324:N324"/>
    <mergeCell ref="I74:J74"/>
    <mergeCell ref="E68:F68"/>
    <mergeCell ref="G155:H155"/>
    <mergeCell ref="E427:F427"/>
    <mergeCell ref="K290:L290"/>
    <mergeCell ref="G157:H157"/>
    <mergeCell ref="G132:H132"/>
    <mergeCell ref="M319:N319"/>
    <mergeCell ref="G455:H455"/>
    <mergeCell ref="G430:H430"/>
    <mergeCell ref="M477:N477"/>
    <mergeCell ref="O417:P417"/>
    <mergeCell ref="M354:N354"/>
    <mergeCell ref="K321:L321"/>
    <mergeCell ref="G457:H457"/>
    <mergeCell ref="I215:J215"/>
    <mergeCell ref="G484:H484"/>
    <mergeCell ref="O419:P419"/>
    <mergeCell ref="O541:P541"/>
    <mergeCell ref="G152:H152"/>
    <mergeCell ref="K8:L8"/>
    <mergeCell ref="K279:L279"/>
    <mergeCell ref="M37:N37"/>
    <mergeCell ref="M379:N379"/>
    <mergeCell ref="E373:Q373"/>
    <mergeCell ref="I216:J216"/>
    <mergeCell ref="M381:N381"/>
    <mergeCell ref="K308:L308"/>
    <mergeCell ref="M38:N38"/>
    <mergeCell ref="I245:J245"/>
    <mergeCell ref="K274:L274"/>
    <mergeCell ref="G212:H212"/>
    <mergeCell ref="G510:H510"/>
    <mergeCell ref="E404:F404"/>
    <mergeCell ref="O445:P445"/>
    <mergeCell ref="G56:H56"/>
    <mergeCell ref="M338:N338"/>
    <mergeCell ref="K305:L305"/>
    <mergeCell ref="G468:H468"/>
    <mergeCell ref="B216:D219"/>
    <mergeCell ref="I120:J120"/>
    <mergeCell ref="I278:J278"/>
    <mergeCell ref="K36:L36"/>
    <mergeCell ref="I234:J234"/>
    <mergeCell ref="Q156:Q159"/>
    <mergeCell ref="K334:L334"/>
    <mergeCell ref="E243:Q243"/>
    <mergeCell ref="K300:L300"/>
    <mergeCell ref="B127:D127"/>
    <mergeCell ref="K361:L361"/>
    <mergeCell ref="E9:F9"/>
    <mergeCell ref="E167:F167"/>
    <mergeCell ref="E438:F438"/>
    <mergeCell ref="O498:P498"/>
    <mergeCell ref="Q180:Q183"/>
    <mergeCell ref="M425:N425"/>
    <mergeCell ref="K204:L204"/>
    <mergeCell ref="E11:F11"/>
    <mergeCell ref="E169:F169"/>
    <mergeCell ref="E467:F467"/>
    <mergeCell ref="G225:H225"/>
    <mergeCell ref="M427:N427"/>
    <mergeCell ref="E461:F461"/>
    <mergeCell ref="E383:Q383"/>
    <mergeCell ref="M420:N420"/>
    <mergeCell ref="E469:F469"/>
    <mergeCell ref="G227:H227"/>
    <mergeCell ref="G525:H525"/>
    <mergeCell ref="G444:H444"/>
    <mergeCell ref="B303:D303"/>
    <mergeCell ref="B288:D291"/>
    <mergeCell ref="M451:N451"/>
    <mergeCell ref="I168:J168"/>
    <mergeCell ref="E62:F62"/>
    <mergeCell ref="M295:N295"/>
    <mergeCell ref="Q24:Q27"/>
    <mergeCell ref="G97:H97"/>
    <mergeCell ref="E153:F153"/>
    <mergeCell ref="K261:L261"/>
    <mergeCell ref="G128:H128"/>
    <mergeCell ref="E364:F364"/>
    <mergeCell ref="M448:N448"/>
    <mergeCell ref="E313:Q313"/>
    <mergeCell ref="G121:H121"/>
    <mergeCell ref="I344:J344"/>
    <mergeCell ref="Q228:Q231"/>
    <mergeCell ref="B132:D135"/>
    <mergeCell ref="G123:H123"/>
    <mergeCell ref="B233:D233"/>
    <mergeCell ref="B227:D227"/>
    <mergeCell ref="K250:L250"/>
    <mergeCell ref="B199:D199"/>
    <mergeCell ref="K408:L408"/>
    <mergeCell ref="E75:F75"/>
    <mergeCell ref="M377:N377"/>
    <mergeCell ref="B29:Q29"/>
    <mergeCell ref="E531:F531"/>
    <mergeCell ref="O441:P441"/>
    <mergeCell ref="E235:F235"/>
    <mergeCell ref="G297:H297"/>
    <mergeCell ref="Q248:Q251"/>
    <mergeCell ref="O434:P434"/>
    <mergeCell ref="G508:H508"/>
    <mergeCell ref="G299:H299"/>
    <mergeCell ref="I57:J57"/>
    <mergeCell ref="I355:J355"/>
    <mergeCell ref="K32:L32"/>
    <mergeCell ref="I268:J268"/>
    <mergeCell ref="K330:L330"/>
    <mergeCell ref="I357:J357"/>
    <mergeCell ref="I111:J111"/>
    <mergeCell ref="M519:N519"/>
    <mergeCell ref="K421:L421"/>
    <mergeCell ref="K27:L27"/>
    <mergeCell ref="G192:H192"/>
    <mergeCell ref="K327:L327"/>
    <mergeCell ref="O454:P454"/>
    <mergeCell ref="B297:D297"/>
    <mergeCell ref="E465:F465"/>
    <mergeCell ref="G521:H521"/>
    <mergeCell ref="I251:J251"/>
    <mergeCell ref="K9:L9"/>
    <mergeCell ref="I287:J287"/>
    <mergeCell ref="O449:P449"/>
    <mergeCell ref="I281:J281"/>
    <mergeCell ref="K474:L474"/>
    <mergeCell ref="K11:L11"/>
    <mergeCell ref="I411:J411"/>
    <mergeCell ref="K169:L169"/>
    <mergeCell ref="M109:N109"/>
    <mergeCell ref="K345:L345"/>
    <mergeCell ref="E177:F177"/>
    <mergeCell ref="Q318:Q321"/>
    <mergeCell ref="M538:N538"/>
    <mergeCell ref="E475:F475"/>
    <mergeCell ref="G249:H249"/>
    <mergeCell ref="E176:F176"/>
    <mergeCell ref="E447:F447"/>
    <mergeCell ref="G205:H205"/>
    <mergeCell ref="K469:L469"/>
    <mergeCell ref="M409:N409"/>
    <mergeCell ref="M531:N531"/>
    <mergeCell ref="K257:L257"/>
    <mergeCell ref="M15:N15"/>
    <mergeCell ref="G539:H539"/>
    <mergeCell ref="M444:N444"/>
    <mergeCell ref="M104:N104"/>
    <mergeCell ref="O297:P297"/>
    <mergeCell ref="G234:H234"/>
    <mergeCell ref="B327:D327"/>
    <mergeCell ref="E144:F144"/>
    <mergeCell ref="I315:J315"/>
    <mergeCell ref="M404:N404"/>
    <mergeCell ref="E478:F478"/>
    <mergeCell ref="K371:L371"/>
    <mergeCell ref="I429:J429"/>
    <mergeCell ref="O379:P379"/>
    <mergeCell ref="K398:L398"/>
    <mergeCell ref="M460:N460"/>
    <mergeCell ref="Q48:Q51"/>
    <mergeCell ref="I300:J300"/>
    <mergeCell ref="E393:Q393"/>
    <mergeCell ref="I335:J335"/>
    <mergeCell ref="E204:F204"/>
    <mergeCell ref="Q348:Q351"/>
    <mergeCell ref="K399:L399"/>
    <mergeCell ref="M157:N157"/>
    <mergeCell ref="E231:F231"/>
    <mergeCell ref="E206:F206"/>
    <mergeCell ref="B467:D467"/>
    <mergeCell ref="E504:F504"/>
    <mergeCell ref="E529:F529"/>
    <mergeCell ref="O520:P520"/>
    <mergeCell ref="M457:N457"/>
    <mergeCell ref="I351:J351"/>
    <mergeCell ref="E74:F74"/>
    <mergeCell ref="E151:Q151"/>
    <mergeCell ref="O521:P521"/>
    <mergeCell ref="G290:H290"/>
    <mergeCell ref="I48:J48"/>
    <mergeCell ref="E19:Q19"/>
    <mergeCell ref="M490:N490"/>
    <mergeCell ref="K417:L417"/>
    <mergeCell ref="K427:L427"/>
    <mergeCell ref="I354:J354"/>
    <mergeCell ref="G321:H321"/>
    <mergeCell ref="E217:F217"/>
    <mergeCell ref="M475:N475"/>
    <mergeCell ref="K298:L298"/>
    <mergeCell ref="M176:N176"/>
    <mergeCell ref="I81:J81"/>
    <mergeCell ref="I379:J379"/>
    <mergeCell ref="E129:F129"/>
    <mergeCell ref="O539:P539"/>
    <mergeCell ref="G194:H194"/>
    <mergeCell ref="I381:J381"/>
    <mergeCell ref="M201:N201"/>
    <mergeCell ref="E131:F131"/>
    <mergeCell ref="E87:F87"/>
    <mergeCell ref="E493:Q493"/>
    <mergeCell ref="B41:Q41"/>
    <mergeCell ref="G494:H494"/>
    <mergeCell ref="K445:L445"/>
    <mergeCell ref="M203:N203"/>
    <mergeCell ref="G189:H189"/>
    <mergeCell ref="K438:L438"/>
    <mergeCell ref="E270:F270"/>
    <mergeCell ref="K465:L465"/>
    <mergeCell ref="G334:H334"/>
    <mergeCell ref="I521:J521"/>
    <mergeCell ref="M529:N529"/>
    <mergeCell ref="O287:P287"/>
    <mergeCell ref="B323:D323"/>
    <mergeCell ref="B338:D341"/>
    <mergeCell ref="K367:L367"/>
    <mergeCell ref="O289:P289"/>
    <mergeCell ref="K498:L498"/>
    <mergeCell ref="I425:J425"/>
    <mergeCell ref="K158:L158"/>
    <mergeCell ref="B107:D107"/>
    <mergeCell ref="I304:J304"/>
    <mergeCell ref="E523:Q523"/>
    <mergeCell ref="K369:L369"/>
    <mergeCell ref="I427:J427"/>
    <mergeCell ref="K489:L489"/>
    <mergeCell ref="M247:N247"/>
    <mergeCell ref="K527:L527"/>
    <mergeCell ref="B407:D407"/>
    <mergeCell ref="E200:F200"/>
    <mergeCell ref="M257:N257"/>
    <mergeCell ref="K364:L364"/>
    <mergeCell ref="B463:D463"/>
    <mergeCell ref="E500:F500"/>
    <mergeCell ref="G258:H258"/>
    <mergeCell ref="K484:L484"/>
    <mergeCell ref="I451:J451"/>
    <mergeCell ref="E291:F291"/>
    <mergeCell ref="G49:H49"/>
    <mergeCell ref="M428:N428"/>
    <mergeCell ref="I24:J24"/>
    <mergeCell ref="G260:H260"/>
    <mergeCell ref="K509:L509"/>
    <mergeCell ref="G259:H259"/>
    <mergeCell ref="I324:J324"/>
    <mergeCell ref="B31:D31"/>
    <mergeCell ref="K511:L511"/>
    <mergeCell ref="G261:H261"/>
    <mergeCell ref="K212:L212"/>
    <mergeCell ref="I448:J448"/>
    <mergeCell ref="K206:L206"/>
    <mergeCell ref="K510:L510"/>
    <mergeCell ref="K540:L540"/>
    <mergeCell ref="M181:N181"/>
    <mergeCell ref="I319:J319"/>
    <mergeCell ref="E213:F213"/>
    <mergeCell ref="E344:F344"/>
    <mergeCell ref="G400:H400"/>
    <mergeCell ref="M481:N481"/>
    <mergeCell ref="E39:F39"/>
    <mergeCell ref="O36:P36"/>
    <mergeCell ref="E215:F215"/>
    <mergeCell ref="E337:F337"/>
    <mergeCell ref="O334:P334"/>
    <mergeCell ref="I464:J464"/>
    <mergeCell ref="Q60:Q63"/>
    <mergeCell ref="I377:J377"/>
    <mergeCell ref="E339:F339"/>
    <mergeCell ref="Q358:Q361"/>
    <mergeCell ref="I37:J37"/>
    <mergeCell ref="I159:J159"/>
    <mergeCell ref="G401:H401"/>
    <mergeCell ref="K439:L439"/>
    <mergeCell ref="K224:L224"/>
    <mergeCell ref="K441:L441"/>
    <mergeCell ref="M288:N288"/>
    <mergeCell ref="K434:L434"/>
    <mergeCell ref="K225:L225"/>
    <mergeCell ref="M499:N499"/>
    <mergeCell ref="I461:J461"/>
    <mergeCell ref="E57:F57"/>
    <mergeCell ref="I249:J249"/>
    <mergeCell ref="E355:F355"/>
    <mergeCell ref="M200:N200"/>
    <mergeCell ref="G32:H32"/>
    <mergeCell ref="M194:N194"/>
    <mergeCell ref="E268:F268"/>
    <mergeCell ref="G330:H330"/>
    <mergeCell ref="I63:J63"/>
    <mergeCell ref="O258:P258"/>
    <mergeCell ref="M494:N494"/>
    <mergeCell ref="I388:J388"/>
    <mergeCell ref="B36:D39"/>
    <mergeCell ref="G421:H421"/>
    <mergeCell ref="G27:H27"/>
    <mergeCell ref="B65:Q65"/>
    <mergeCell ref="O260:P260"/>
    <mergeCell ref="I390:J390"/>
    <mergeCell ref="B103:D103"/>
    <mergeCell ref="E140:F140"/>
    <mergeCell ref="B458:D461"/>
    <mergeCell ref="G327:H327"/>
    <mergeCell ref="I85:J85"/>
    <mergeCell ref="I389:J389"/>
    <mergeCell ref="K454:L454"/>
    <mergeCell ref="B403:D403"/>
    <mergeCell ref="M370:N370"/>
    <mergeCell ref="I93:J93"/>
    <mergeCell ref="I391:J391"/>
    <mergeCell ref="M213:N213"/>
    <mergeCell ref="E287:F287"/>
    <mergeCell ref="G45:H45"/>
    <mergeCell ref="K449:L449"/>
    <mergeCell ref="E281:F281"/>
    <mergeCell ref="B7:D7"/>
    <mergeCell ref="Q458:Q461"/>
    <mergeCell ref="G501:H501"/>
    <mergeCell ref="I530:J530"/>
    <mergeCell ref="G47:H47"/>
    <mergeCell ref="I109:J109"/>
    <mergeCell ref="G345:H345"/>
    <mergeCell ref="G467:H467"/>
    <mergeCell ref="B131:D131"/>
    <mergeCell ref="B307:D307"/>
    <mergeCell ref="I119:J119"/>
    <mergeCell ref="I531:J531"/>
    <mergeCell ref="I444:J444"/>
    <mergeCell ref="I419:J419"/>
    <mergeCell ref="K177:L177"/>
    <mergeCell ref="I104:J104"/>
    <mergeCell ref="K475:L475"/>
    <mergeCell ref="G71:H71"/>
    <mergeCell ref="E8:F8"/>
    <mergeCell ref="K508:L508"/>
    <mergeCell ref="M539:N539"/>
    <mergeCell ref="G371:H371"/>
    <mergeCell ref="O32:P32"/>
    <mergeCell ref="E308:F308"/>
    <mergeCell ref="O26:P26"/>
    <mergeCell ref="O330:P330"/>
    <mergeCell ref="B447:D447"/>
    <mergeCell ref="O324:P324"/>
    <mergeCell ref="E335:F335"/>
    <mergeCell ref="G68:H68"/>
    <mergeCell ref="I155:J155"/>
    <mergeCell ref="G427:H427"/>
    <mergeCell ref="O27:P27"/>
    <mergeCell ref="B408:D411"/>
    <mergeCell ref="G399:H399"/>
    <mergeCell ref="I157:J157"/>
    <mergeCell ref="I193:J193"/>
    <mergeCell ref="G213:H213"/>
    <mergeCell ref="G270:H270"/>
    <mergeCell ref="M321:N321"/>
    <mergeCell ref="I457:J457"/>
    <mergeCell ref="K215:L215"/>
    <mergeCell ref="K92:L92"/>
    <mergeCell ref="E361:F361"/>
    <mergeCell ref="K521:L521"/>
    <mergeCell ref="G117:H117"/>
    <mergeCell ref="M279:N279"/>
    <mergeCell ref="I488:J488"/>
    <mergeCell ref="B428:D431"/>
    <mergeCell ref="E48:F48"/>
    <mergeCell ref="I61:J61"/>
    <mergeCell ref="I183:J183"/>
    <mergeCell ref="G425:H425"/>
    <mergeCell ref="M281:N281"/>
    <mergeCell ref="O381:P381"/>
    <mergeCell ref="I490:J490"/>
    <mergeCell ref="K248:L248"/>
    <mergeCell ref="G417:H417"/>
    <mergeCell ref="I517:J517"/>
    <mergeCell ref="K247:L247"/>
    <mergeCell ref="I212:J212"/>
    <mergeCell ref="I519:J519"/>
    <mergeCell ref="K277:L277"/>
    <mergeCell ref="I475:J475"/>
    <mergeCell ref="G298:H298"/>
    <mergeCell ref="I56:J56"/>
    <mergeCell ref="M13:N13"/>
    <mergeCell ref="K249:L249"/>
    <mergeCell ref="I176:J176"/>
    <mergeCell ref="M305:N305"/>
    <mergeCell ref="E379:F379"/>
    <mergeCell ref="M341:N341"/>
    <mergeCell ref="E250:F250"/>
    <mergeCell ref="M307:N307"/>
    <mergeCell ref="E110:F110"/>
    <mergeCell ref="E381:F381"/>
    <mergeCell ref="I201:J201"/>
    <mergeCell ref="E380:F380"/>
    <mergeCell ref="B215:D215"/>
    <mergeCell ref="B513:D513"/>
    <mergeCell ref="B60:D63"/>
    <mergeCell ref="E410:F410"/>
    <mergeCell ref="B358:D361"/>
    <mergeCell ref="E251:F251"/>
    <mergeCell ref="G9:H9"/>
    <mergeCell ref="G140:H140"/>
    <mergeCell ref="G438:H438"/>
    <mergeCell ref="G474:H474"/>
    <mergeCell ref="G11:H11"/>
    <mergeCell ref="K419:L419"/>
    <mergeCell ref="I204:J204"/>
    <mergeCell ref="G440:H440"/>
    <mergeCell ref="B427:D427"/>
    <mergeCell ref="E92:F92"/>
    <mergeCell ref="B144:D147"/>
    <mergeCell ref="E311:F311"/>
    <mergeCell ref="G69:H69"/>
    <mergeCell ref="G367:H367"/>
    <mergeCell ref="O451:P451"/>
    <mergeCell ref="E304:F304"/>
    <mergeCell ref="M537:N537"/>
    <mergeCell ref="O295:P295"/>
    <mergeCell ref="E95:F95"/>
    <mergeCell ref="E343:Q343"/>
    <mergeCell ref="G369:H369"/>
    <mergeCell ref="Q108:Q111"/>
    <mergeCell ref="G527:H527"/>
    <mergeCell ref="K347:L347"/>
    <mergeCell ref="Q144:Q147"/>
    <mergeCell ref="G368:H368"/>
    <mergeCell ref="K191:L191"/>
    <mergeCell ref="G153:H153"/>
    <mergeCell ref="B115:D115"/>
    <mergeCell ref="I128:J128"/>
    <mergeCell ref="G364:H364"/>
    <mergeCell ref="M407:N407"/>
    <mergeCell ref="I428:J428"/>
    <mergeCell ref="E24:F24"/>
    <mergeCell ref="K344:L344"/>
    <mergeCell ref="M250:N250"/>
    <mergeCell ref="E324:F324"/>
    <mergeCell ref="M110:N110"/>
    <mergeCell ref="M408:N408"/>
    <mergeCell ref="G240:H240"/>
    <mergeCell ref="G538:H538"/>
    <mergeCell ref="B113:Q113"/>
    <mergeCell ref="I146:J146"/>
    <mergeCell ref="M410:N410"/>
    <mergeCell ref="G540:H540"/>
    <mergeCell ref="I181:J181"/>
    <mergeCell ref="G83:H83"/>
    <mergeCell ref="I479:J479"/>
    <mergeCell ref="E319:F319"/>
    <mergeCell ref="I515:J515"/>
    <mergeCell ref="E477:F477"/>
    <mergeCell ref="G235:H235"/>
    <mergeCell ref="I297:J297"/>
    <mergeCell ref="K245:L245"/>
    <mergeCell ref="M301:N301"/>
    <mergeCell ref="M337:N337"/>
    <mergeCell ref="I299:J299"/>
    <mergeCell ref="E464:F464"/>
    <mergeCell ref="M309:N309"/>
    <mergeCell ref="M32:N32"/>
    <mergeCell ref="M330:N330"/>
    <mergeCell ref="B298:D301"/>
    <mergeCell ref="E37:F37"/>
    <mergeCell ref="E159:F159"/>
    <mergeCell ref="E47:F47"/>
    <mergeCell ref="E459:F459"/>
    <mergeCell ref="M304:N304"/>
    <mergeCell ref="B179:D179"/>
    <mergeCell ref="G434:H434"/>
    <mergeCell ref="G470:H470"/>
    <mergeCell ref="I228:J228"/>
    <mergeCell ref="O527:P527"/>
    <mergeCell ref="I200:J200"/>
    <mergeCell ref="I194:J194"/>
    <mergeCell ref="B197:Q197"/>
    <mergeCell ref="E63:F63"/>
    <mergeCell ref="E323:Q323"/>
    <mergeCell ref="I528:J528"/>
    <mergeCell ref="I71:J71"/>
    <mergeCell ref="K258:L258"/>
    <mergeCell ref="G465:H465"/>
    <mergeCell ref="I494:J494"/>
    <mergeCell ref="O537:P537"/>
    <mergeCell ref="K260:L260"/>
    <mergeCell ref="K287:L287"/>
    <mergeCell ref="E119:F119"/>
    <mergeCell ref="M474:N474"/>
    <mergeCell ref="O414:P414"/>
    <mergeCell ref="E85:F85"/>
    <mergeCell ref="E389:F389"/>
    <mergeCell ref="K289:L289"/>
    <mergeCell ref="G183:H183"/>
    <mergeCell ref="E419:F419"/>
    <mergeCell ref="O538:P538"/>
    <mergeCell ref="I370:J370"/>
    <mergeCell ref="E93:F93"/>
    <mergeCell ref="G193:H193"/>
    <mergeCell ref="K13:L13"/>
    <mergeCell ref="E391:F391"/>
    <mergeCell ref="B168:D171"/>
    <mergeCell ref="O540:P540"/>
    <mergeCell ref="E122:F122"/>
    <mergeCell ref="K15:L15"/>
    <mergeCell ref="I213:J213"/>
    <mergeCell ref="E420:F420"/>
    <mergeCell ref="G449:H449"/>
    <mergeCell ref="M378:N378"/>
    <mergeCell ref="K315:L315"/>
    <mergeCell ref="E147:F147"/>
    <mergeCell ref="M371:N371"/>
    <mergeCell ref="E451:F451"/>
    <mergeCell ref="E445:F445"/>
    <mergeCell ref="O460:P460"/>
    <mergeCell ref="G509:H509"/>
    <mergeCell ref="A1:D3"/>
    <mergeCell ref="G177:H177"/>
    <mergeCell ref="E104:F104"/>
    <mergeCell ref="G204:H204"/>
    <mergeCell ref="G475:H475"/>
    <mergeCell ref="G511:H511"/>
    <mergeCell ref="I269:J269"/>
    <mergeCell ref="M518:N518"/>
    <mergeCell ref="I241:J241"/>
    <mergeCell ref="B538:D541"/>
    <mergeCell ref="I539:J539"/>
    <mergeCell ref="K360:L360"/>
    <mergeCell ref="E489:F489"/>
    <mergeCell ref="B108:D111"/>
    <mergeCell ref="I409:J409"/>
    <mergeCell ref="E132:F132"/>
    <mergeCell ref="E430:F430"/>
    <mergeCell ref="M417:N417"/>
    <mergeCell ref="E491:F491"/>
    <mergeCell ref="G224:H224"/>
    <mergeCell ref="B211:D211"/>
    <mergeCell ref="B268:D271"/>
    <mergeCell ref="I321:J321"/>
    <mergeCell ref="M419:N419"/>
    <mergeCell ref="I165:J165"/>
    <mergeCell ref="E59:F59"/>
    <mergeCell ref="E61:F61"/>
    <mergeCell ref="E359:F359"/>
    <mergeCell ref="K387:L387"/>
    <mergeCell ref="K381:L381"/>
    <mergeCell ref="E103:Q103"/>
    <mergeCell ref="E517:F517"/>
    <mergeCell ref="E212:F212"/>
    <mergeCell ref="M445:N445"/>
    <mergeCell ref="E519:F519"/>
    <mergeCell ref="G277:H277"/>
    <mergeCell ref="E56:F56"/>
    <mergeCell ref="B353:D353"/>
    <mergeCell ref="O534:P534"/>
    <mergeCell ref="K397:L397"/>
    <mergeCell ref="G120:H120"/>
    <mergeCell ref="G278:H278"/>
    <mergeCell ref="I36:J36"/>
    <mergeCell ref="E7:Q7"/>
    <mergeCell ref="I334:J334"/>
    <mergeCell ref="B498:D501"/>
    <mergeCell ref="E463:Q463"/>
    <mergeCell ref="E230:F230"/>
    <mergeCell ref="K311:L311"/>
    <mergeCell ref="M367:N367"/>
    <mergeCell ref="M498:N498"/>
    <mergeCell ref="K425:L425"/>
    <mergeCell ref="K400:L400"/>
    <mergeCell ref="M158:N158"/>
    <mergeCell ref="E530:F530"/>
    <mergeCell ref="M375:N375"/>
    <mergeCell ref="G419:H419"/>
    <mergeCell ref="G207:H207"/>
    <mergeCell ref="M369:N369"/>
    <mergeCell ref="G505:H505"/>
    <mergeCell ref="E225:F225"/>
    <mergeCell ref="M489:N489"/>
    <mergeCell ref="G200:H200"/>
    <mergeCell ref="O257:P257"/>
    <mergeCell ref="K539:L539"/>
    <mergeCell ref="G507:H507"/>
    <mergeCell ref="I265:J265"/>
    <mergeCell ref="E227:F227"/>
    <mergeCell ref="E444:F444"/>
    <mergeCell ref="O435:P435"/>
    <mergeCell ref="K329:L329"/>
    <mergeCell ref="G291:H291"/>
    <mergeCell ref="K451:L451"/>
    <mergeCell ref="B253:D253"/>
    <mergeCell ref="K24:L24"/>
    <mergeCell ref="K295:L295"/>
    <mergeCell ref="I260:J260"/>
    <mergeCell ref="G347:H347"/>
    <mergeCell ref="K26:L26"/>
    <mergeCell ref="M359:N359"/>
    <mergeCell ref="K324:L324"/>
    <mergeCell ref="M219:N219"/>
    <mergeCell ref="E156:F156"/>
    <mergeCell ref="E460:F460"/>
    <mergeCell ref="M517:N517"/>
    <mergeCell ref="M511:N511"/>
    <mergeCell ref="E128:F128"/>
    <mergeCell ref="E155:F155"/>
    <mergeCell ref="I407:J407"/>
    <mergeCell ref="Q388:Q391"/>
    <mergeCell ref="E157:F157"/>
    <mergeCell ref="E428:F428"/>
    <mergeCell ref="G344:H344"/>
    <mergeCell ref="E79:Q79"/>
    <mergeCell ref="I284:J284"/>
    <mergeCell ref="G520:H520"/>
    <mergeCell ref="I250:J250"/>
    <mergeCell ref="G215:H215"/>
    <mergeCell ref="E457:F457"/>
    <mergeCell ref="I110:J110"/>
    <mergeCell ref="I408:J408"/>
    <mergeCell ref="K464:L464"/>
    <mergeCell ref="K377:L377"/>
    <mergeCell ref="M439:N439"/>
    <mergeCell ref="I279:J279"/>
    <mergeCell ref="K37:L37"/>
    <mergeCell ref="E146:F146"/>
    <mergeCell ref="I410:J410"/>
    <mergeCell ref="K168:L168"/>
    <mergeCell ref="E298:F298"/>
    <mergeCell ref="B293:D293"/>
    <mergeCell ref="M441:N441"/>
    <mergeCell ref="O497:P497"/>
    <mergeCell ref="E297:F297"/>
    <mergeCell ref="Q12:Q15"/>
    <mergeCell ref="M530:N530"/>
    <mergeCell ref="O288:P288"/>
    <mergeCell ref="G241:H241"/>
    <mergeCell ref="O499:P499"/>
    <mergeCell ref="E299:F299"/>
    <mergeCell ref="G355:H355"/>
    <mergeCell ref="B89:Q89"/>
    <mergeCell ref="B19:D19"/>
    <mergeCell ref="B317:D317"/>
    <mergeCell ref="I32:J32"/>
    <mergeCell ref="I330:J330"/>
    <mergeCell ref="E170:F170"/>
    <mergeCell ref="K63:L63"/>
    <mergeCell ref="I305:J305"/>
    <mergeCell ref="K96:L96"/>
    <mergeCell ref="E201:F201"/>
    <mergeCell ref="B278:D281"/>
    <mergeCell ref="G388:H388"/>
    <mergeCell ref="K98:L98"/>
    <mergeCell ref="K390:L390"/>
    <mergeCell ref="Q338:Q341"/>
    <mergeCell ref="B17:Q17"/>
    <mergeCell ref="M156:N156"/>
    <mergeCell ref="M454:N454"/>
    <mergeCell ref="K93:L93"/>
    <mergeCell ref="M155:N155"/>
    <mergeCell ref="I60:J60"/>
    <mergeCell ref="O518:P518"/>
    <mergeCell ref="E443:Q443"/>
    <mergeCell ref="K537:L537"/>
    <mergeCell ref="I360:J360"/>
    <mergeCell ref="G287:H287"/>
    <mergeCell ref="I45:J45"/>
    <mergeCell ref="M180:N180"/>
    <mergeCell ref="E254:F254"/>
    <mergeCell ref="E473:Q473"/>
    <mergeCell ref="K238:L238"/>
    <mergeCell ref="B243:D243"/>
    <mergeCell ref="K414:L414"/>
    <mergeCell ref="I474:J474"/>
    <mergeCell ref="B363:D363"/>
    <mergeCell ref="O215:P215"/>
    <mergeCell ref="G289:H289"/>
    <mergeCell ref="I47:J47"/>
    <mergeCell ref="K109:L109"/>
    <mergeCell ref="M182:N182"/>
    <mergeCell ref="I345:J345"/>
    <mergeCell ref="B373:D373"/>
    <mergeCell ref="K240:L240"/>
    <mergeCell ref="M480:N480"/>
    <mergeCell ref="K538:L538"/>
    <mergeCell ref="G13:H13"/>
    <mergeCell ref="E249:F249"/>
    <mergeCell ref="K111:L111"/>
    <mergeCell ref="K409:L409"/>
    <mergeCell ref="Q84:Q87"/>
    <mergeCell ref="G314:H314"/>
    <mergeCell ref="E241:F241"/>
    <mergeCell ref="E539:F539"/>
    <mergeCell ref="I534:J534"/>
    <mergeCell ref="Q418:Q421"/>
    <mergeCell ref="E257:F257"/>
    <mergeCell ref="G15:H15"/>
    <mergeCell ref="M515:N515"/>
    <mergeCell ref="M297:N297"/>
    <mergeCell ref="G305:H305"/>
    <mergeCell ref="B161:Q161"/>
    <mergeCell ref="B91:D91"/>
    <mergeCell ref="G315:H315"/>
    <mergeCell ref="I73:J73"/>
    <mergeCell ref="I371:J371"/>
    <mergeCell ref="K460:L460"/>
    <mergeCell ref="E267:F267"/>
    <mergeCell ref="E425:F425"/>
    <mergeCell ref="K164:L164"/>
    <mergeCell ref="E269:F269"/>
    <mergeCell ref="Q288:Q291"/>
    <mergeCell ref="I518:J518"/>
    <mergeCell ref="O328:P328"/>
    <mergeCell ref="O284:P284"/>
    <mergeCell ref="M520:N520"/>
    <mergeCell ref="O294:P294"/>
    <mergeCell ref="B313:D313"/>
    <mergeCell ref="B72:D75"/>
    <mergeCell ref="B248:D251"/>
    <mergeCell ref="G239:H239"/>
    <mergeCell ref="K59:L59"/>
    <mergeCell ref="I117:J117"/>
    <mergeCell ref="I92:J92"/>
    <mergeCell ref="K488:L488"/>
    <mergeCell ref="K61:L61"/>
    <mergeCell ref="E409:F409"/>
    <mergeCell ref="E513:Q513"/>
    <mergeCell ref="K359:L359"/>
    <mergeCell ref="M254:N254"/>
    <mergeCell ref="O12:P12"/>
    <mergeCell ref="K490:L490"/>
    <mergeCell ref="I417:J417"/>
    <mergeCell ref="G384:H384"/>
    <mergeCell ref="E321:F321"/>
    <mergeCell ref="Q36:Q39"/>
    <mergeCell ref="O14:P14"/>
    <mergeCell ref="G255:H255"/>
    <mergeCell ref="E497:F497"/>
    <mergeCell ref="K62:L62"/>
    <mergeCell ref="K193:L193"/>
    <mergeCell ref="O13:P13"/>
    <mergeCell ref="E192:F192"/>
    <mergeCell ref="M249:N249"/>
    <mergeCell ref="K491:L491"/>
    <mergeCell ref="G81:H81"/>
    <mergeCell ref="B388:D391"/>
    <mergeCell ref="E499:F499"/>
    <mergeCell ref="M285:N285"/>
    <mergeCell ref="G379:H379"/>
    <mergeCell ref="O15:P15"/>
    <mergeCell ref="E194:F194"/>
    <mergeCell ref="G387:H387"/>
    <mergeCell ref="I145:J145"/>
    <mergeCell ref="G381:H381"/>
    <mergeCell ref="B457:D457"/>
    <mergeCell ref="E494:F494"/>
    <mergeCell ref="I147:J147"/>
    <mergeCell ref="I445:J445"/>
    <mergeCell ref="K203:L203"/>
    <mergeCell ref="E139:Q139"/>
    <mergeCell ref="O25:P25"/>
    <mergeCell ref="G397:H397"/>
    <mergeCell ref="M478:N478"/>
    <mergeCell ref="E36:F36"/>
    <mergeCell ref="E334:F334"/>
    <mergeCell ref="B483:D483"/>
    <mergeCell ref="G311:H311"/>
    <mergeCell ref="I69:J69"/>
    <mergeCell ref="I367:J367"/>
    <mergeCell ref="I158:J158"/>
    <mergeCell ref="B387:D387"/>
    <mergeCell ref="I375:J375"/>
    <mergeCell ref="K133:L133"/>
    <mergeCell ref="I369:J369"/>
    <mergeCell ref="I489:J489"/>
    <mergeCell ref="I527:J527"/>
    <mergeCell ref="K135:L135"/>
    <mergeCell ref="M191:N191"/>
    <mergeCell ref="I72:J72"/>
    <mergeCell ref="I514:J514"/>
    <mergeCell ref="K435:L435"/>
    <mergeCell ref="O255:P255"/>
    <mergeCell ref="G451:H451"/>
    <mergeCell ref="B185:Q185"/>
    <mergeCell ref="M192:N192"/>
    <mergeCell ref="G24:H24"/>
    <mergeCell ref="E260:F260"/>
    <mergeCell ref="O415:P415"/>
    <mergeCell ref="I509:J509"/>
    <mergeCell ref="G26:H26"/>
    <mergeCell ref="G324:H324"/>
    <mergeCell ref="K275:L275"/>
    <mergeCell ref="I240:J240"/>
    <mergeCell ref="I511:J511"/>
    <mergeCell ref="E211:Q211"/>
    <mergeCell ref="I538:J538"/>
    <mergeCell ref="K304:L304"/>
    <mergeCell ref="I540:J540"/>
    <mergeCell ref="E407:F407"/>
    <mergeCell ref="K515:L515"/>
    <mergeCell ref="M368:N368"/>
    <mergeCell ref="M245:N245"/>
    <mergeCell ref="O39:P39"/>
    <mergeCell ref="M334:N334"/>
    <mergeCell ref="K60:L60"/>
    <mergeCell ref="E408:F408"/>
    <mergeCell ref="G464:H464"/>
    <mergeCell ref="G500:H500"/>
    <mergeCell ref="I141:J141"/>
    <mergeCell ref="G377:H377"/>
    <mergeCell ref="I439:J439"/>
    <mergeCell ref="E279:F279"/>
    <mergeCell ref="G37:H37"/>
    <mergeCell ref="O339:P339"/>
    <mergeCell ref="I230:J230"/>
    <mergeCell ref="E437:F437"/>
    <mergeCell ref="E55:Q55"/>
    <mergeCell ref="I143:J143"/>
    <mergeCell ref="G167:H167"/>
    <mergeCell ref="E353:Q353"/>
    <mergeCell ref="I441:J441"/>
    <mergeCell ref="K288:L288"/>
    <mergeCell ref="K207:L207"/>
    <mergeCell ref="K505:L505"/>
    <mergeCell ref="K499:L499"/>
    <mergeCell ref="K200:L200"/>
    <mergeCell ref="E32:F32"/>
    <mergeCell ref="E330:F330"/>
    <mergeCell ref="E305:F305"/>
    <mergeCell ref="G63:H63"/>
    <mergeCell ref="O23:P23"/>
    <mergeCell ref="G96:H96"/>
    <mergeCell ref="Q468:Q471"/>
    <mergeCell ref="E307:F307"/>
    <mergeCell ref="M294:N294"/>
    <mergeCell ref="Q478:Q481"/>
    <mergeCell ref="O24:P24"/>
    <mergeCell ref="K231:L231"/>
    <mergeCell ref="G98:H98"/>
    <mergeCell ref="M260:N260"/>
    <mergeCell ref="G390:H390"/>
    <mergeCell ref="E283:Q283"/>
    <mergeCell ref="M20:N20"/>
    <mergeCell ref="I156:J156"/>
    <mergeCell ref="I498:J498"/>
    <mergeCell ref="I454:J454"/>
    <mergeCell ref="G93:H93"/>
    <mergeCell ref="E60:F60"/>
    <mergeCell ref="B55:D55"/>
    <mergeCell ref="K264:L264"/>
    <mergeCell ref="B497:D497"/>
    <mergeCell ref="M320:N320"/>
    <mergeCell ref="E360:F360"/>
    <mergeCell ref="E45:F45"/>
    <mergeCell ref="I180:J180"/>
    <mergeCell ref="G424:H424"/>
    <mergeCell ref="I182:J182"/>
    <mergeCell ref="G109:H109"/>
    <mergeCell ref="E345:F345"/>
    <mergeCell ref="I480:J480"/>
    <mergeCell ref="B71:D71"/>
    <mergeCell ref="G119:H119"/>
    <mergeCell ref="B223:D223"/>
    <mergeCell ref="G295:H295"/>
    <mergeCell ref="O37:P37"/>
    <mergeCell ref="G111:H111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Littleroot Town</t>
        </is>
      </c>
      <c r="B2" s="6" t="inlineStr">
        <is>
          <t>Split 1</t>
        </is>
      </c>
      <c r="C2" s="72" t="inlineStr">
        <is>
          <t>Old Rod</t>
        </is>
      </c>
      <c r="D2" s="6" t="n">
        <v>30</v>
      </c>
      <c r="E2" s="30" t="inlineStr">
        <is>
          <t>Magikarp  Lv 5-10  (100%)</t>
        </is>
      </c>
    </row>
    <row r="3">
      <c r="A3" s="7" t="n"/>
      <c r="B3" s="6" t="n"/>
      <c r="C3" s="73" t="inlineStr">
        <is>
          <t>Good Rod</t>
        </is>
      </c>
      <c r="D3" s="6" t="n">
        <v>30</v>
      </c>
      <c r="E3" s="30" t="inlineStr">
        <is>
          <t>Omanyte  Lv 3  (60%)</t>
        </is>
      </c>
      <c r="F3" s="30" t="inlineStr">
        <is>
          <t>Kabuto  Lv 3  (20%)</t>
        </is>
      </c>
      <c r="G3" s="30" t="inlineStr">
        <is>
          <t>Tirtouga  Lv 3  (20%)</t>
        </is>
      </c>
    </row>
    <row r="4">
      <c r="A4" s="7" t="n"/>
      <c r="B4" s="6" t="n"/>
      <c r="C4" s="74" t="inlineStr">
        <is>
          <t>Super Rod</t>
        </is>
      </c>
      <c r="D4" s="6" t="n">
        <v>30</v>
      </c>
      <c r="E4" s="30" t="inlineStr">
        <is>
          <t>Magikarp  Lv 20-45  (100%)</t>
        </is>
      </c>
    </row>
    <row r="5">
      <c r="A5" s="7" t="inlineStr">
        <is>
          <t>Oldale Town</t>
        </is>
      </c>
      <c r="B5" s="6" t="inlineStr">
        <is>
          <t>Split 1</t>
        </is>
      </c>
      <c r="C5" s="75" t="inlineStr">
        <is>
          <t>Land</t>
        </is>
      </c>
      <c r="D5" s="6" t="n">
        <v>20</v>
      </c>
      <c r="E5" s="30" t="inlineStr">
        <is>
          <t>Numel  Lv 3  (20%)</t>
        </is>
      </c>
      <c r="F5" s="30" t="inlineStr">
        <is>
          <t>Slugma  Lv 3  (20%)</t>
        </is>
      </c>
      <c r="G5" s="30" t="inlineStr">
        <is>
          <t>Growlithe  Lv 4  (10%)</t>
        </is>
      </c>
      <c r="H5" s="30" t="inlineStr">
        <is>
          <t>Vulpix  Lv 4  (10%)</t>
        </is>
      </c>
      <c r="I5" s="30" t="inlineStr">
        <is>
          <t>Koffing  Lv 3  (10%)</t>
        </is>
      </c>
      <c r="J5" s="30" t="inlineStr">
        <is>
          <t>Grimer  Lv 3  (10%)</t>
        </is>
      </c>
      <c r="K5" s="30" t="inlineStr">
        <is>
          <t>Tepig  Lv 4  (8%)</t>
        </is>
      </c>
      <c r="L5" s="30" t="inlineStr">
        <is>
          <t>Quilava  Lv 4  (7%)</t>
        </is>
      </c>
    </row>
    <row r="6">
      <c r="E6" s="30" t="inlineStr">
        <is>
          <t>Charmander  Lv 3  (5%)</t>
        </is>
      </c>
    </row>
    <row r="7">
      <c r="A7" s="7" t="inlineStr">
        <is>
          <t>Route 101</t>
        </is>
      </c>
      <c r="B7" s="6" t="inlineStr">
        <is>
          <t>Split 1</t>
        </is>
      </c>
      <c r="C7" s="75" t="inlineStr">
        <is>
          <t>Land</t>
        </is>
      </c>
      <c r="D7" s="6" t="n">
        <v>20</v>
      </c>
      <c r="E7" s="30" t="inlineStr">
        <is>
          <t>Sentret  Lv 3  (20%)</t>
        </is>
      </c>
      <c r="F7" s="30" t="inlineStr">
        <is>
          <t>Starly  Lv 3  (20%)</t>
        </is>
      </c>
      <c r="G7" s="30" t="inlineStr">
        <is>
          <t>Sunkern  Lv 3  (15%)</t>
        </is>
      </c>
      <c r="H7" s="30" t="inlineStr">
        <is>
          <t>Sandshrew  Lv 4  (10%)</t>
        </is>
      </c>
      <c r="I7" s="30" t="inlineStr">
        <is>
          <t>Delibird  Lv 3  (10%)</t>
        </is>
      </c>
      <c r="J7" s="30" t="inlineStr">
        <is>
          <t>Nidoran F  Lv 4  (10%)</t>
        </is>
      </c>
      <c r="K7" s="30" t="inlineStr">
        <is>
          <t>Nidoran M  Lv 4  (9%)</t>
        </is>
      </c>
      <c r="L7" s="30" t="inlineStr">
        <is>
          <t>Fletchling  Lv 4  (6%)</t>
        </is>
      </c>
    </row>
    <row r="8">
      <c r="A8" s="7" t="inlineStr">
        <is>
          <t>Viridian Forest</t>
        </is>
      </c>
      <c r="B8" s="6" t="inlineStr">
        <is>
          <t>Split 1</t>
        </is>
      </c>
      <c r="C8" s="75" t="inlineStr">
        <is>
          <t>Land</t>
        </is>
      </c>
      <c r="D8" s="6" t="n">
        <v>20</v>
      </c>
      <c r="E8" s="30" t="inlineStr">
        <is>
          <t>Caterpie  Lv 9-10  (30%)</t>
        </is>
      </c>
      <c r="F8" s="30" t="inlineStr">
        <is>
          <t>Weedle  Lv 9-10  (30%)</t>
        </is>
      </c>
      <c r="G8" s="30" t="inlineStr">
        <is>
          <t>Metapod  Lv 10-11  (14%)</t>
        </is>
      </c>
      <c r="H8" s="30" t="inlineStr">
        <is>
          <t>Kakuna  Lv 10-11  (14%)</t>
        </is>
      </c>
      <c r="I8" s="30" t="inlineStr">
        <is>
          <t>Pidgey  Lv 9-11  (10%)</t>
        </is>
      </c>
      <c r="J8" s="30" t="inlineStr">
        <is>
          <t>Pikachu  Lv 10-11  (2%)</t>
        </is>
      </c>
    </row>
    <row r="9">
      <c r="A9" s="7" t="inlineStr">
        <is>
          <t>Route 102</t>
        </is>
      </c>
      <c r="B9" s="6" t="inlineStr">
        <is>
          <t>Split 1</t>
        </is>
      </c>
      <c r="C9" s="75" t="inlineStr">
        <is>
          <t>Land</t>
        </is>
      </c>
      <c r="D9" s="6" t="n">
        <v>20</v>
      </c>
      <c r="E9" s="30" t="inlineStr">
        <is>
          <t>Patrat  Lv 4  (20%)</t>
        </is>
      </c>
      <c r="F9" s="30" t="inlineStr">
        <is>
          <t>Spoink  Lv 4  (20%)</t>
        </is>
      </c>
      <c r="G9" s="30" t="inlineStr">
        <is>
          <t>Farfetchd  Lv 5  (15%)</t>
        </is>
      </c>
      <c r="H9" s="30" t="inlineStr">
        <is>
          <t>Glameow  Lv 4  (15%)</t>
        </is>
      </c>
      <c r="I9" s="30" t="inlineStr">
        <is>
          <t>Igglybuff  Lv 4  (14%)</t>
        </is>
      </c>
      <c r="J9" s="30" t="inlineStr">
        <is>
          <t>Burmy  Lv 5  (10%)</t>
        </is>
      </c>
      <c r="K9" s="30" t="inlineStr">
        <is>
          <t>Mareep  Lv 5  (6%)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Marill  Lv 5-35  (99%)</t>
        </is>
      </c>
      <c r="F10" s="30" t="inlineStr">
        <is>
          <t>Goldeen  Lv 20-30  (1%)</t>
        </is>
      </c>
    </row>
    <row r="11">
      <c r="A11" s="7" t="n"/>
      <c r="B11" s="6" t="n"/>
      <c r="C11" s="72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Goldeen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Goldeen  Lv 4  (80%)</t>
        </is>
      </c>
      <c r="F12" s="30" t="inlineStr">
        <is>
          <t>Carvanha  Lv 4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Corphish  Lv 20-45  (100%)</t>
        </is>
      </c>
    </row>
    <row r="14">
      <c r="A14" s="7" t="inlineStr">
        <is>
          <t>Route 103</t>
        </is>
      </c>
      <c r="B14" s="6" t="inlineStr">
        <is>
          <t>Split 1</t>
        </is>
      </c>
      <c r="C14" s="75" t="inlineStr">
        <is>
          <t>Land</t>
        </is>
      </c>
      <c r="D14" s="6" t="n">
        <v>20</v>
      </c>
      <c r="E14" s="30" t="inlineStr">
        <is>
          <t>Sentret  Lv 3  (20%)</t>
        </is>
      </c>
      <c r="F14" s="30" t="inlineStr">
        <is>
          <t>Starly  Lv 3  (20%)</t>
        </is>
      </c>
      <c r="G14" s="30" t="inlineStr">
        <is>
          <t>Sunkern  Lv 3  (15%)</t>
        </is>
      </c>
      <c r="H14" s="30" t="inlineStr">
        <is>
          <t>Sandshrew  Lv 4  (10%)</t>
        </is>
      </c>
      <c r="I14" s="30" t="inlineStr">
        <is>
          <t>Delibird  Lv 3  (10%)</t>
        </is>
      </c>
      <c r="J14" s="30" t="inlineStr">
        <is>
          <t>Nidoran F  Lv 4  (10%)</t>
        </is>
      </c>
      <c r="K14" s="30" t="inlineStr">
        <is>
          <t>Nidoran M  Lv 4  (9%)</t>
        </is>
      </c>
      <c r="L14" s="30" t="inlineStr">
        <is>
          <t>Fletchling  Lv 4  (6%)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Tentacool  Lv 5-35  (60%)</t>
        </is>
      </c>
      <c r="F15" s="30" t="inlineStr">
        <is>
          <t>Wingull  Lv 10-30  (35%)</t>
        </is>
      </c>
      <c r="G15" s="30" t="inlineStr">
        <is>
          <t>Pelipper  Lv 25-30  (5%)</t>
        </is>
      </c>
    </row>
    <row r="16">
      <c r="A16" s="7" t="n"/>
      <c r="B16" s="6" t="n"/>
      <c r="C16" s="72" t="inlineStr">
        <is>
          <t>Old Rod</t>
        </is>
      </c>
      <c r="D16" s="6" t="n">
        <v>30</v>
      </c>
      <c r="E16" s="30" t="inlineStr">
        <is>
          <t>Magikarp  Lv 5-10  (70%)</t>
        </is>
      </c>
      <c r="F16" s="30" t="inlineStr">
        <is>
          <t>Tentacool  Lv 5-10  (30%)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Wingull  Lv 3  (60%)</t>
        </is>
      </c>
      <c r="F17" s="30" t="inlineStr">
        <is>
          <t>Krabby  Lv 3  (20%)</t>
        </is>
      </c>
      <c r="G17" s="30" t="inlineStr">
        <is>
          <t>Chinchou  Lv 3  (20%)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Wailmer  Lv 25-45  (60%)</t>
        </is>
      </c>
      <c r="F18" s="30" t="inlineStr">
        <is>
          <t>Sharpedo  Lv 30-35  (40%)</t>
        </is>
      </c>
    </row>
    <row r="19">
      <c r="A19" s="7" t="inlineStr">
        <is>
          <t>Route 104</t>
        </is>
      </c>
      <c r="B19" s="6" t="inlineStr">
        <is>
          <t>Split 2</t>
        </is>
      </c>
      <c r="C19" s="75" t="inlineStr">
        <is>
          <t>Land</t>
        </is>
      </c>
      <c r="D19" s="6" t="n">
        <v>20</v>
      </c>
      <c r="E19" s="30" t="inlineStr">
        <is>
          <t>Oddish  Lv 6  (20%)</t>
        </is>
      </c>
      <c r="F19" s="30" t="inlineStr">
        <is>
          <t>Burmy  Lv 6  (20%)</t>
        </is>
      </c>
      <c r="G19" s="30" t="inlineStr">
        <is>
          <t>Cacnea  Lv 6  (10%)</t>
        </is>
      </c>
      <c r="H19" s="30" t="inlineStr">
        <is>
          <t>Petilil  Lv 7  (10%)</t>
        </is>
      </c>
      <c r="I19" s="30" t="inlineStr">
        <is>
          <t>Deerling  Lv 6  (10%)</t>
        </is>
      </c>
      <c r="J19" s="30" t="inlineStr">
        <is>
          <t>Sewaddle  Lv 7  (10%)</t>
        </is>
      </c>
      <c r="K19" s="30" t="inlineStr">
        <is>
          <t>Chikorita  Lv 7  (10%)</t>
        </is>
      </c>
      <c r="L19" s="30" t="inlineStr">
        <is>
          <t>Snivy  Lv 7  (5%)</t>
        </is>
      </c>
    </row>
    <row r="20">
      <c r="E20" s="30" t="inlineStr">
        <is>
          <t>Skiddo  Lv 6  (5%)</t>
        </is>
      </c>
    </row>
    <row r="21">
      <c r="A21" s="7" t="n"/>
      <c r="B21" s="6" t="n"/>
      <c r="C21" s="73" t="inlineStr">
        <is>
          <t>Water</t>
        </is>
      </c>
      <c r="D21" s="6" t="n">
        <v>4</v>
      </c>
      <c r="E21" s="30" t="inlineStr">
        <is>
          <t>Wingull  Lv 10-30  (95%)</t>
        </is>
      </c>
      <c r="F21" s="30" t="inlineStr">
        <is>
          <t>Pelipper  Lv 25-30  (5%)</t>
        </is>
      </c>
    </row>
    <row r="22">
      <c r="A22" s="7" t="n"/>
      <c r="B22" s="6" t="n"/>
      <c r="C22" s="72" t="inlineStr">
        <is>
          <t>Old Rod</t>
        </is>
      </c>
      <c r="D22" s="6" t="n">
        <v>30</v>
      </c>
      <c r="E22" s="30" t="inlineStr">
        <is>
          <t>Magikarp  Lv 5-10  (100%)</t>
        </is>
      </c>
    </row>
    <row r="23">
      <c r="A23" s="7" t="n"/>
      <c r="B23" s="6" t="n"/>
      <c r="C23" s="73" t="inlineStr">
        <is>
          <t>Good Rod</t>
        </is>
      </c>
      <c r="D23" s="6" t="n">
        <v>30</v>
      </c>
      <c r="E23" s="30" t="inlineStr">
        <is>
          <t>Wingull  Lv 6  (60%)</t>
        </is>
      </c>
      <c r="F23" s="30" t="inlineStr">
        <is>
          <t>Krabby  Lv 6  (20%)</t>
        </is>
      </c>
      <c r="G23" s="30" t="inlineStr">
        <is>
          <t>Chinchou  Lv 6  (20%)</t>
        </is>
      </c>
    </row>
    <row r="24">
      <c r="A24" s="7" t="n"/>
      <c r="B24" s="6" t="n"/>
      <c r="C24" s="74" t="inlineStr">
        <is>
          <t>Super Rod</t>
        </is>
      </c>
      <c r="D24" s="6" t="n">
        <v>30</v>
      </c>
      <c r="E24" s="30" t="inlineStr">
        <is>
          <t>Magikarp  Lv 20-45  (100%)</t>
        </is>
      </c>
    </row>
    <row r="25">
      <c r="A25" s="7" t="inlineStr">
        <is>
          <t>Route 105</t>
        </is>
      </c>
      <c r="B25" s="6" t="inlineStr">
        <is>
          <t>Split 3</t>
        </is>
      </c>
      <c r="C25" s="73" t="inlineStr">
        <is>
          <t>Water</t>
        </is>
      </c>
      <c r="D25" s="6" t="n">
        <v>4</v>
      </c>
      <c r="E25" s="30" t="inlineStr">
        <is>
          <t>Tentacool  Lv 5-35  (60%)</t>
        </is>
      </c>
      <c r="F25" s="30" t="inlineStr">
        <is>
          <t>Wingull  Lv 10-30  (35%)</t>
        </is>
      </c>
      <c r="G25" s="30" t="inlineStr">
        <is>
          <t>Pelipper  Lv 25-30  (5%)</t>
        </is>
      </c>
    </row>
    <row r="26">
      <c r="A26" s="7" t="n"/>
      <c r="B26" s="6" t="n"/>
      <c r="C26" s="72" t="inlineStr">
        <is>
          <t>Old Rod</t>
        </is>
      </c>
      <c r="D26" s="6" t="n">
        <v>30</v>
      </c>
      <c r="E26" s="30" t="inlineStr">
        <is>
          <t>Magikarp  Lv 5-10  (70%)</t>
        </is>
      </c>
      <c r="F26" s="30" t="inlineStr">
        <is>
          <t>Tentacool  Lv 5-10  (30%)</t>
        </is>
      </c>
    </row>
    <row r="27">
      <c r="A27" s="7" t="n"/>
      <c r="B27" s="6" t="n"/>
      <c r="C27" s="73" t="inlineStr">
        <is>
          <t>Good Rod</t>
        </is>
      </c>
      <c r="D27" s="6" t="n">
        <v>30</v>
      </c>
      <c r="E27" s="30" t="inlineStr">
        <is>
          <t>Magikarp  Lv 10-30  (60%)</t>
        </is>
      </c>
      <c r="F27" s="30" t="inlineStr">
        <is>
          <t>Tentacool  Lv 10-30  (20%)</t>
        </is>
      </c>
      <c r="G27" s="30" t="inlineStr">
        <is>
          <t>Wailmer  Lv 10-30  (20%)</t>
        </is>
      </c>
    </row>
    <row r="28">
      <c r="A28" s="7" t="n"/>
      <c r="B28" s="6" t="n"/>
      <c r="C28" s="74" t="inlineStr">
        <is>
          <t>Super Rod</t>
        </is>
      </c>
      <c r="D28" s="6" t="n">
        <v>30</v>
      </c>
      <c r="E28" s="30" t="inlineStr">
        <is>
          <t>Wailmer  Lv 20-45  (100%)</t>
        </is>
      </c>
    </row>
    <row r="29">
      <c r="A29" s="7" t="inlineStr">
        <is>
          <t>Route 110</t>
        </is>
      </c>
      <c r="B29" s="6" t="inlineStr">
        <is>
          <t>Split 4</t>
        </is>
      </c>
      <c r="C29" s="75" t="inlineStr">
        <is>
          <t>Land</t>
        </is>
      </c>
      <c r="D29" s="6" t="n">
        <v>20</v>
      </c>
      <c r="E29" s="30" t="inlineStr">
        <is>
          <t>Electrike  Lv 12-13  (30%)</t>
        </is>
      </c>
      <c r="F29" s="30" t="inlineStr">
        <is>
          <t>Poochyena  Lv 12  (20%)</t>
        </is>
      </c>
      <c r="G29" s="30" t="inlineStr">
        <is>
          <t>Gulpin  Lv 12-13  (15%)</t>
        </is>
      </c>
      <c r="H29" s="30" t="inlineStr">
        <is>
          <t>Minun  Lv 13  (15%)</t>
        </is>
      </c>
      <c r="I29" s="30" t="inlineStr">
        <is>
          <t>Oddish  Lv 13  (10%)</t>
        </is>
      </c>
      <c r="J29" s="30" t="inlineStr">
        <is>
          <t>Wingull  Lv 12  (8%)</t>
        </is>
      </c>
      <c r="K29" s="30" t="inlineStr">
        <is>
          <t>Plusle  Lv 12-13  (2%)</t>
        </is>
      </c>
    </row>
    <row r="30">
      <c r="A30" s="7" t="n"/>
      <c r="B30" s="6" t="n"/>
      <c r="C30" s="73" t="inlineStr">
        <is>
          <t>Water</t>
        </is>
      </c>
      <c r="D30" s="6" t="n">
        <v>4</v>
      </c>
      <c r="E30" s="30" t="inlineStr">
        <is>
          <t>Tentacool  Lv 5-35  (60%)</t>
        </is>
      </c>
      <c r="F30" s="30" t="inlineStr">
        <is>
          <t>Wingull  Lv 10-30  (35%)</t>
        </is>
      </c>
      <c r="G30" s="30" t="inlineStr">
        <is>
          <t>Pelipper  Lv 25-30  (5%)</t>
        </is>
      </c>
    </row>
    <row r="31">
      <c r="A31" s="7" t="n"/>
      <c r="B31" s="6" t="n"/>
      <c r="C31" s="72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Tentacool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Tentacool  Lv 10-30  (20%)</t>
        </is>
      </c>
      <c r="G32" s="30" t="inlineStr">
        <is>
          <t>Wailmer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Wailmer  Lv 20-45  (100%)</t>
        </is>
      </c>
    </row>
    <row r="34">
      <c r="A34" s="7" t="inlineStr">
        <is>
          <t>Route 111</t>
        </is>
      </c>
      <c r="B34" s="6" t="inlineStr">
        <is>
          <t>Split 5</t>
        </is>
      </c>
      <c r="C34" s="75" t="inlineStr">
        <is>
          <t>Land</t>
        </is>
      </c>
      <c r="D34" s="6" t="n">
        <v>10</v>
      </c>
      <c r="E34" s="30" t="inlineStr">
        <is>
          <t>Sandshrew  Lv 19-21  (35%)</t>
        </is>
      </c>
      <c r="F34" s="30" t="inlineStr">
        <is>
          <t>Trapinch  Lv 19-21  (35%)</t>
        </is>
      </c>
      <c r="G34" s="30" t="inlineStr">
        <is>
          <t>Baltoy  Lv 19-21  (24%)</t>
        </is>
      </c>
      <c r="H34" s="30" t="inlineStr">
        <is>
          <t>Cacnea  Lv 20-22  (6%)</t>
        </is>
      </c>
    </row>
    <row r="35">
      <c r="A35" s="7" t="n"/>
      <c r="B35" s="6" t="n"/>
      <c r="C35" s="73" t="inlineStr">
        <is>
          <t>Water</t>
        </is>
      </c>
      <c r="D35" s="6" t="n">
        <v>4</v>
      </c>
      <c r="E35" s="30" t="inlineStr">
        <is>
          <t>Marill  Lv 5-35  (99%)</t>
        </is>
      </c>
      <c r="F35" s="30" t="inlineStr">
        <is>
          <t>Goldeen  Lv 20-30  (1%)</t>
        </is>
      </c>
    </row>
    <row r="36">
      <c r="A36" s="7" t="n"/>
      <c r="B36" s="6" t="n"/>
      <c r="C36" s="76" t="inlineStr">
        <is>
          <t>Rock Smash</t>
        </is>
      </c>
      <c r="D36" s="6" t="n">
        <v>20</v>
      </c>
      <c r="E36" s="30" t="inlineStr">
        <is>
          <t>Geodude  Lv 5-20  (100%)</t>
        </is>
      </c>
    </row>
    <row r="37">
      <c r="A37" s="7" t="n"/>
      <c r="B37" s="6" t="n"/>
      <c r="C37" s="72" t="inlineStr">
        <is>
          <t>Old Rod</t>
        </is>
      </c>
      <c r="D37" s="6" t="n">
        <v>30</v>
      </c>
      <c r="E37" s="30" t="inlineStr">
        <is>
          <t>Magikarp  Lv 5-10  (70%)</t>
        </is>
      </c>
      <c r="F37" s="30" t="inlineStr">
        <is>
          <t>Goldeen  Lv 5-10  (30%)</t>
        </is>
      </c>
    </row>
    <row r="38">
      <c r="A38" s="7" t="n"/>
      <c r="B38" s="6" t="n"/>
      <c r="C38" s="73" t="inlineStr">
        <is>
          <t>Good Rod</t>
        </is>
      </c>
      <c r="D38" s="6" t="n">
        <v>30</v>
      </c>
      <c r="E38" s="30" t="inlineStr">
        <is>
          <t>Magikarp  Lv 10-30  (60%)</t>
        </is>
      </c>
      <c r="F38" s="30" t="inlineStr">
        <is>
          <t>Goldeen  Lv 10-30  (20%)</t>
        </is>
      </c>
      <c r="G38" s="30" t="inlineStr">
        <is>
          <t>Barboach  Lv 10-30  (20%)</t>
        </is>
      </c>
    </row>
    <row r="39">
      <c r="A39" s="7" t="n"/>
      <c r="B39" s="6" t="n"/>
      <c r="C39" s="74" t="inlineStr">
        <is>
          <t>Super Rod</t>
        </is>
      </c>
      <c r="D39" s="6" t="n">
        <v>30</v>
      </c>
      <c r="E39" s="30" t="inlineStr">
        <is>
          <t>Barboach  Lv 20-45  (100%)</t>
        </is>
      </c>
    </row>
    <row r="40">
      <c r="A40" s="7" t="inlineStr">
        <is>
          <t>Route 112</t>
        </is>
      </c>
      <c r="B40" s="6" t="inlineStr">
        <is>
          <t>Split 5</t>
        </is>
      </c>
      <c r="C40" s="75" t="inlineStr">
        <is>
          <t>Land</t>
        </is>
      </c>
      <c r="D40" s="6" t="n">
        <v>20</v>
      </c>
      <c r="E40" s="30" t="inlineStr">
        <is>
          <t>Numel  Lv 14-16  (75%)</t>
        </is>
      </c>
      <c r="F40" s="30" t="inlineStr">
        <is>
          <t>Marill  Lv 14-16  (25%)</t>
        </is>
      </c>
    </row>
    <row r="41">
      <c r="A41" s="7" t="inlineStr">
        <is>
          <t>Route 113</t>
        </is>
      </c>
      <c r="B41" s="6" t="inlineStr">
        <is>
          <t>Split 5</t>
        </is>
      </c>
      <c r="C41" s="75" t="inlineStr">
        <is>
          <t>Land</t>
        </is>
      </c>
      <c r="D41" s="6" t="n">
        <v>20</v>
      </c>
      <c r="E41" s="30" t="inlineStr">
        <is>
          <t>Spinda  Lv 14-16  (70%)</t>
        </is>
      </c>
      <c r="F41" s="30" t="inlineStr">
        <is>
          <t>Slugma  Lv 14-16  (25%)</t>
        </is>
      </c>
      <c r="G41" s="30" t="inlineStr">
        <is>
          <t>Skarmory  Lv 16  (5%)</t>
        </is>
      </c>
    </row>
    <row r="42">
      <c r="A42" s="7" t="inlineStr">
        <is>
          <t>Route 114</t>
        </is>
      </c>
      <c r="B42" s="6" t="inlineStr">
        <is>
          <t>Split 5</t>
        </is>
      </c>
      <c r="C42" s="75" t="inlineStr">
        <is>
          <t>Land</t>
        </is>
      </c>
      <c r="D42" s="6" t="n">
        <v>20</v>
      </c>
      <c r="E42" s="30" t="inlineStr">
        <is>
          <t>Swablu  Lv 15-17  (40%)</t>
        </is>
      </c>
      <c r="F42" s="30" t="inlineStr">
        <is>
          <t>Lotad  Lv 15-16  (30%)</t>
        </is>
      </c>
      <c r="G42" s="30" t="inlineStr">
        <is>
          <t>Lombre  Lv 16-18  (20%)</t>
        </is>
      </c>
      <c r="H42" s="30" t="inlineStr">
        <is>
          <t>Seviper  Lv 15-17  (9%)</t>
        </is>
      </c>
      <c r="I42" s="30" t="inlineStr">
        <is>
          <t>Nuzleaf  Lv 15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6" t="inlineStr">
        <is>
          <t>Rock Smash</t>
        </is>
      </c>
      <c r="D44" s="6" t="n">
        <v>20</v>
      </c>
      <c r="E44" s="30" t="inlineStr">
        <is>
          <t>Geodude  Lv 5-20  (100%)</t>
        </is>
      </c>
    </row>
    <row r="45">
      <c r="A45" s="7" t="n"/>
      <c r="B45" s="6" t="n"/>
      <c r="C45" s="72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Barboach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Barboach  Lv 20-45  (100%)</t>
        </is>
      </c>
    </row>
    <row r="48">
      <c r="A48" s="7" t="inlineStr">
        <is>
          <t>Route 116</t>
        </is>
      </c>
      <c r="B48" s="6" t="inlineStr">
        <is>
          <t>Split 2</t>
        </is>
      </c>
      <c r="C48" s="75" t="inlineStr">
        <is>
          <t>Land</t>
        </is>
      </c>
      <c r="D48" s="6" t="n">
        <v>20</v>
      </c>
      <c r="E48" s="30" t="inlineStr">
        <is>
          <t>Electrike  Lv 13  (18%)</t>
        </is>
      </c>
      <c r="F48" s="30" t="inlineStr">
        <is>
          <t>Timburr  Lv 13  (16%)</t>
        </is>
      </c>
      <c r="G48" s="30" t="inlineStr">
        <is>
          <t>Scraggy  Lv 14  (14%)</t>
        </is>
      </c>
      <c r="H48" s="30" t="inlineStr">
        <is>
          <t>Karrablast  Lv 13  (12%)</t>
        </is>
      </c>
      <c r="I48" s="30" t="inlineStr">
        <is>
          <t>Shelmet  Lv 13  (12%)</t>
        </is>
      </c>
      <c r="J48" s="30" t="inlineStr">
        <is>
          <t>Chingling  Lv 15  (10%)</t>
        </is>
      </c>
      <c r="K48" s="30" t="inlineStr">
        <is>
          <t>Litleo  Lv 14  (8%)</t>
        </is>
      </c>
      <c r="L48" s="30" t="inlineStr">
        <is>
          <t>Purrloin  Lv 13  (5%)</t>
        </is>
      </c>
    </row>
    <row r="49">
      <c r="E49" s="30" t="inlineStr">
        <is>
          <t>Pawniard  Lv 13  (5%)</t>
        </is>
      </c>
    </row>
    <row r="50">
      <c r="A50" s="7" t="inlineStr">
        <is>
          <t>Route 117</t>
        </is>
      </c>
      <c r="B50" s="6" t="inlineStr">
        <is>
          <t>Split 4</t>
        </is>
      </c>
      <c r="C50" s="75" t="inlineStr">
        <is>
          <t>Land</t>
        </is>
      </c>
      <c r="D50" s="6" t="n">
        <v>20</v>
      </c>
      <c r="E50" s="30" t="inlineStr">
        <is>
          <t>Oddish  Lv 13-14  (40%)</t>
        </is>
      </c>
      <c r="F50" s="30" t="inlineStr">
        <is>
          <t>Poochyena  Lv 13-14  (30%)</t>
        </is>
      </c>
      <c r="G50" s="30" t="inlineStr">
        <is>
          <t>Illumise  Lv 13-14  (18%)</t>
        </is>
      </c>
      <c r="H50" s="30" t="inlineStr">
        <is>
          <t>Marill  Lv 13  (10%)</t>
        </is>
      </c>
      <c r="I50" s="30" t="inlineStr">
        <is>
          <t>Volbeat  Lv 13  (1%)</t>
        </is>
      </c>
      <c r="J50" s="30" t="inlineStr">
        <is>
          <t>Seedot  Lv 13  (1%)</t>
        </is>
      </c>
    </row>
    <row r="51">
      <c r="A51" s="7" t="n"/>
      <c r="B51" s="6" t="n"/>
      <c r="C51" s="73" t="inlineStr">
        <is>
          <t>Water</t>
        </is>
      </c>
      <c r="D51" s="6" t="n">
        <v>4</v>
      </c>
      <c r="E51" s="30" t="inlineStr">
        <is>
          <t>Marill  Lv 30-34  (60%)</t>
        </is>
      </c>
      <c r="F51" s="30" t="inlineStr">
        <is>
          <t>Psyduck  Lv 30-34  (30%)</t>
        </is>
      </c>
      <c r="G51" s="30" t="inlineStr">
        <is>
          <t>Poliwag  Lv 30-34  (5%)</t>
        </is>
      </c>
      <c r="H51" s="30" t="inlineStr">
        <is>
          <t>Surskit  Lv 30-34  (4%)</t>
        </is>
      </c>
      <c r="I51" s="30" t="inlineStr">
        <is>
          <t>Wooper  Lv 30-34  (1%)</t>
        </is>
      </c>
    </row>
    <row r="52">
      <c r="A52" s="7" t="n"/>
      <c r="B52" s="6" t="n"/>
      <c r="C52" s="72" t="inlineStr">
        <is>
          <t>Old Rod</t>
        </is>
      </c>
      <c r="D52" s="6" t="n">
        <v>30</v>
      </c>
      <c r="E52" s="30" t="inlineStr">
        <is>
          <t>Magikarp  Lv 5-10  (70%)</t>
        </is>
      </c>
      <c r="F52" s="30" t="inlineStr">
        <is>
          <t>Goldeen  Lv 5-10  (30%)</t>
        </is>
      </c>
    </row>
    <row r="53">
      <c r="A53" s="7" t="n"/>
      <c r="B53" s="6" t="n"/>
      <c r="C53" s="73" t="inlineStr">
        <is>
          <t>Good Rod</t>
        </is>
      </c>
      <c r="D53" s="6" t="n">
        <v>30</v>
      </c>
      <c r="E53" s="30" t="inlineStr">
        <is>
          <t>Poliwag  Lv 30-32  (60%)</t>
        </is>
      </c>
      <c r="F53" s="30" t="inlineStr">
        <is>
          <t>Corphish  Lv 30-32  (20%)</t>
        </is>
      </c>
      <c r="G53" s="30" t="inlineStr">
        <is>
          <t>Barboach  Lv 30-32  (20%)</t>
        </is>
      </c>
    </row>
    <row r="54">
      <c r="A54" s="7" t="n"/>
      <c r="B54" s="6" t="n"/>
      <c r="C54" s="74" t="inlineStr">
        <is>
          <t>Super Rod</t>
        </is>
      </c>
      <c r="D54" s="6" t="n">
        <v>30</v>
      </c>
      <c r="E54" s="30" t="inlineStr">
        <is>
          <t>Poliwhirl  Lv 42-48  (40%)</t>
        </is>
      </c>
      <c r="F54" s="30" t="inlineStr">
        <is>
          <t>Crawdaunt  Lv 42-48  (40%)</t>
        </is>
      </c>
      <c r="G54" s="30" t="inlineStr">
        <is>
          <t>Whiscash  Lv 42-48  (15%)</t>
        </is>
      </c>
      <c r="H54" s="30" t="inlineStr">
        <is>
          <t>Quagsire  Lv 42-48  (4%)</t>
        </is>
      </c>
      <c r="I54" s="30" t="inlineStr">
        <is>
          <t>Feebas  Lv 42-48  (1%)</t>
        </is>
      </c>
    </row>
    <row r="55">
      <c r="A55" s="7" t="inlineStr">
        <is>
          <t>Route 118</t>
        </is>
      </c>
      <c r="B55" s="6" t="inlineStr">
        <is>
          <t>Split 6</t>
        </is>
      </c>
      <c r="C55" s="75" t="inlineStr">
        <is>
          <t>Land</t>
        </is>
      </c>
      <c r="D55" s="6" t="n">
        <v>20</v>
      </c>
      <c r="E55" s="30" t="inlineStr">
        <is>
          <t>Zigzagoon  Lv 24-26  (30%)</t>
        </is>
      </c>
      <c r="F55" s="30" t="inlineStr">
        <is>
          <t>Electrike  Lv 24-26  (30%)</t>
        </is>
      </c>
      <c r="G55" s="30" t="inlineStr">
        <is>
          <t>Wingull  Lv 25-27  (19%)</t>
        </is>
      </c>
      <c r="H55" s="30" t="inlineStr">
        <is>
          <t>Linoone  Lv 26  (10%)</t>
        </is>
      </c>
      <c r="I55" s="30" t="inlineStr">
        <is>
          <t>Manectric  Lv 26  (10%)</t>
        </is>
      </c>
      <c r="J55" s="30" t="inlineStr">
        <is>
          <t>Kecleon  Lv 25  (1%)</t>
        </is>
      </c>
    </row>
    <row r="56">
      <c r="A56" s="7" t="n"/>
      <c r="B56" s="6" t="n"/>
      <c r="C56" s="73" t="inlineStr">
        <is>
          <t>Water</t>
        </is>
      </c>
      <c r="D56" s="6" t="n">
        <v>4</v>
      </c>
      <c r="E56" s="30" t="inlineStr">
        <is>
          <t>Tentacool  Lv 5-35  (60%)</t>
        </is>
      </c>
      <c r="F56" s="30" t="inlineStr">
        <is>
          <t>Wingull  Lv 10-30  (35%)</t>
        </is>
      </c>
      <c r="G56" s="30" t="inlineStr">
        <is>
          <t>Pelipper  Lv 25-30  (5%)</t>
        </is>
      </c>
    </row>
    <row r="57">
      <c r="A57" s="7" t="n"/>
      <c r="B57" s="6" t="n"/>
      <c r="C57" s="72" t="inlineStr">
        <is>
          <t>Old Rod</t>
        </is>
      </c>
      <c r="D57" s="6" t="n">
        <v>30</v>
      </c>
      <c r="E57" s="30" t="inlineStr">
        <is>
          <t>Magikarp  Lv 5-10  (70%)</t>
        </is>
      </c>
      <c r="F57" s="30" t="inlineStr">
        <is>
          <t>Tentacool  Lv 5-10  (30%)</t>
        </is>
      </c>
    </row>
    <row r="58">
      <c r="A58" s="7" t="n"/>
      <c r="B58" s="6" t="n"/>
      <c r="C58" s="73" t="inlineStr">
        <is>
          <t>Good Rod</t>
        </is>
      </c>
      <c r="D58" s="6" t="n">
        <v>30</v>
      </c>
      <c r="E58" s="30" t="inlineStr">
        <is>
          <t>Magikarp  Lv 10-30  (60%)</t>
        </is>
      </c>
      <c r="F58" s="30" t="inlineStr">
        <is>
          <t>Tentacool  Lv 10-30  (20%)</t>
        </is>
      </c>
      <c r="G58" s="30" t="inlineStr">
        <is>
          <t>Carvanha  Lv 10-30  (20%)</t>
        </is>
      </c>
    </row>
    <row r="59">
      <c r="A59" s="7" t="n"/>
      <c r="B59" s="6" t="n"/>
      <c r="C59" s="74" t="inlineStr">
        <is>
          <t>Super Rod</t>
        </is>
      </c>
      <c r="D59" s="6" t="n">
        <v>30</v>
      </c>
      <c r="E59" s="30" t="inlineStr">
        <is>
          <t>Carvanha  Lv 20-45  (60%)</t>
        </is>
      </c>
      <c r="F59" s="30" t="inlineStr">
        <is>
          <t>Sharpedo  Lv 30-35  (40%)</t>
        </is>
      </c>
    </row>
    <row r="60">
      <c r="A60" s="7" t="inlineStr">
        <is>
          <t>Route 124</t>
        </is>
      </c>
      <c r="B60" s="6" t="inlineStr">
        <is>
          <t>Split 7</t>
        </is>
      </c>
      <c r="C60" s="73" t="inlineStr">
        <is>
          <t>Water</t>
        </is>
      </c>
      <c r="D60" s="6" t="n">
        <v>4</v>
      </c>
      <c r="E60" s="30" t="inlineStr">
        <is>
          <t>Tentacool  Lv 5-35  (60%)</t>
        </is>
      </c>
      <c r="F60" s="30" t="inlineStr">
        <is>
          <t>Wingull  Lv 10-30  (35%)</t>
        </is>
      </c>
      <c r="G60" s="30" t="inlineStr">
        <is>
          <t>Pelipper  Lv 25-30  (5%)</t>
        </is>
      </c>
    </row>
    <row r="61">
      <c r="A61" s="7" t="n"/>
      <c r="B61" s="6" t="n"/>
      <c r="C61" s="72" t="inlineStr">
        <is>
          <t>Old Rod</t>
        </is>
      </c>
      <c r="D61" s="6" t="n">
        <v>30</v>
      </c>
      <c r="E61" s="30" t="inlineStr">
        <is>
          <t>Magikarp  Lv 5-10  (70%)</t>
        </is>
      </c>
      <c r="F61" s="30" t="inlineStr">
        <is>
          <t>Tentacool  Lv 5-10  (30%)</t>
        </is>
      </c>
    </row>
    <row r="62">
      <c r="A62" s="7" t="n"/>
      <c r="B62" s="6" t="n"/>
      <c r="C62" s="73" t="inlineStr">
        <is>
          <t>Good Rod</t>
        </is>
      </c>
      <c r="D62" s="6" t="n">
        <v>30</v>
      </c>
      <c r="E62" s="30" t="inlineStr">
        <is>
          <t>Magikarp  Lv 10-30  (60%)</t>
        </is>
      </c>
      <c r="F62" s="30" t="inlineStr">
        <is>
          <t>Tentacool  Lv 10-30  (20%)</t>
        </is>
      </c>
      <c r="G62" s="30" t="inlineStr">
        <is>
          <t>Wailmer  Lv 10-30  (20%)</t>
        </is>
      </c>
    </row>
    <row r="63">
      <c r="A63" s="7" t="n"/>
      <c r="B63" s="6" t="n"/>
      <c r="C63" s="74" t="inlineStr">
        <is>
          <t>Super Rod</t>
        </is>
      </c>
      <c r="D63" s="6" t="n">
        <v>30</v>
      </c>
      <c r="E63" s="30" t="inlineStr">
        <is>
          <t>Wailmer  Lv 25-45  (60%)</t>
        </is>
      </c>
      <c r="F63" s="30" t="inlineStr">
        <is>
          <t>Sharpedo  Lv 30-35  (40%)</t>
        </is>
      </c>
    </row>
    <row r="64">
      <c r="A64" s="7" t="inlineStr">
        <is>
          <t>Petalburg Woods</t>
        </is>
      </c>
      <c r="B64" s="6" t="inlineStr">
        <is>
          <t>Split 2</t>
        </is>
      </c>
      <c r="C64" s="75" t="inlineStr">
        <is>
          <t>Land</t>
        </is>
      </c>
      <c r="D64" s="6" t="n">
        <v>20</v>
      </c>
      <c r="E64" s="30" t="inlineStr">
        <is>
          <t>Shroomish  Lv 11  (20%)</t>
        </is>
      </c>
      <c r="F64" s="30" t="inlineStr">
        <is>
          <t>Paras  Lv 11  (17%)</t>
        </is>
      </c>
      <c r="G64" s="30" t="inlineStr">
        <is>
          <t>Venipede  Lv 12  (15%)</t>
        </is>
      </c>
      <c r="H64" s="30" t="inlineStr">
        <is>
          <t>Dustox  Lv 11  (12%)</t>
        </is>
      </c>
      <c r="I64" s="30" t="inlineStr">
        <is>
          <t>Foongus  Lv 12  (10%)</t>
        </is>
      </c>
      <c r="J64" s="30" t="inlineStr">
        <is>
          <t>Spinarak  Lv 11  (8%)</t>
        </is>
      </c>
      <c r="K64" s="30" t="inlineStr">
        <is>
          <t>Karrablast  Lv 12  (6%)</t>
        </is>
      </c>
      <c r="L64" s="30" t="inlineStr">
        <is>
          <t>Shelmet  Lv 12  (5%)</t>
        </is>
      </c>
    </row>
    <row r="65">
      <c r="E65" s="30" t="inlineStr">
        <is>
          <t>Pineco  Lv 12  (4%)</t>
        </is>
      </c>
      <c r="F65" s="30" t="inlineStr">
        <is>
          <t>Combee  Lv 11  (3%)</t>
        </is>
      </c>
    </row>
    <row r="66">
      <c r="A66" s="7" t="inlineStr">
        <is>
          <t>Rustboro City</t>
        </is>
      </c>
      <c r="B66" s="6" t="inlineStr">
        <is>
          <t>Split 2</t>
        </is>
      </c>
      <c r="C66" s="75" t="inlineStr">
        <is>
          <t>Land</t>
        </is>
      </c>
      <c r="D66" s="6" t="n">
        <v>20</v>
      </c>
      <c r="E66" s="30" t="inlineStr">
        <is>
          <t>Budew  Lv 12  (20%)</t>
        </is>
      </c>
      <c r="F66" s="30" t="inlineStr">
        <is>
          <t>Bellsprout  Lv 12  (20%)</t>
        </is>
      </c>
      <c r="G66" s="30" t="inlineStr">
        <is>
          <t>Exeggcute  Lv 12  (15%)</t>
        </is>
      </c>
      <c r="H66" s="30" t="inlineStr">
        <is>
          <t>Foongus  Lv 13  (15%)</t>
        </is>
      </c>
      <c r="I66" s="30" t="inlineStr">
        <is>
          <t>Ferroseed  Lv 12  (10%)</t>
        </is>
      </c>
      <c r="J66" s="30" t="inlineStr">
        <is>
          <t>Maractus  Lv 13  (8%)</t>
        </is>
      </c>
      <c r="K66" s="30" t="inlineStr">
        <is>
          <t>Carnivine  Lv 13  (5%)</t>
        </is>
      </c>
      <c r="L66" s="30" t="inlineStr">
        <is>
          <t>Treecko  Lv 12  (3%)</t>
        </is>
      </c>
    </row>
    <row r="67">
      <c r="E67" s="30" t="inlineStr">
        <is>
          <t>Turtwig  Lv 12  (2%)</t>
        </is>
      </c>
      <c r="F67" s="30" t="inlineStr">
        <is>
          <t>Bulbasaur  Lv 12  (2%)</t>
        </is>
      </c>
    </row>
    <row r="68">
      <c r="A68" s="7" t="inlineStr">
        <is>
          <t>Lost Cave</t>
        </is>
      </c>
      <c r="B68" s="6" t="inlineStr">
        <is>
          <t>Split 2</t>
        </is>
      </c>
      <c r="C68" s="75" t="inlineStr">
        <is>
          <t>Land</t>
        </is>
      </c>
      <c r="D68" s="6" t="n">
        <v>20</v>
      </c>
      <c r="E68" s="30" t="inlineStr">
        <is>
          <t>Magnemite  Lv 13  (15%)</t>
        </is>
      </c>
      <c r="F68" s="30" t="inlineStr">
        <is>
          <t>Nosepass  Lv 14  (15%)</t>
        </is>
      </c>
      <c r="G68" s="30" t="inlineStr">
        <is>
          <t>Bronzor  Lv 14  (13%)</t>
        </is>
      </c>
      <c r="H68" s="30" t="inlineStr">
        <is>
          <t>Drilbur  Lv 13  (12%)</t>
        </is>
      </c>
      <c r="I68" s="30" t="inlineStr">
        <is>
          <t>Klink  Lv 14  (12%)</t>
        </is>
      </c>
      <c r="J68" s="30" t="inlineStr">
        <is>
          <t>Ferroseed  Lv 14  (9%)</t>
        </is>
      </c>
      <c r="K68" s="30" t="inlineStr">
        <is>
          <t>Chingling  Lv 15  (7%)</t>
        </is>
      </c>
      <c r="L68" s="30" t="inlineStr">
        <is>
          <t>Elgyem  Lv 15  (6%)</t>
        </is>
      </c>
    </row>
    <row r="69">
      <c r="E69" s="30" t="inlineStr">
        <is>
          <t>Mawile  Lv 14  (6%)</t>
        </is>
      </c>
      <c r="F69" s="30" t="inlineStr">
        <is>
          <t>Klefki  Lv 13  (5%)</t>
        </is>
      </c>
    </row>
    <row r="70">
      <c r="A70" s="7" t="inlineStr">
        <is>
          <t>Rusturf Tunnel</t>
        </is>
      </c>
      <c r="B70" s="6" t="inlineStr">
        <is>
          <t>Split 2</t>
        </is>
      </c>
      <c r="C70" s="75" t="inlineStr">
        <is>
          <t>Land</t>
        </is>
      </c>
      <c r="D70" s="6" t="n">
        <v>10</v>
      </c>
      <c r="E70" s="30" t="inlineStr">
        <is>
          <t>Whismur  Lv 5-8  (100%)</t>
        </is>
      </c>
    </row>
    <row r="71">
      <c r="A71" s="7" t="inlineStr">
        <is>
          <t>Granite Cave 1F</t>
        </is>
      </c>
      <c r="B71" s="6" t="inlineStr">
        <is>
          <t>Split 3</t>
        </is>
      </c>
      <c r="C71" s="75" t="inlineStr">
        <is>
          <t>Land</t>
        </is>
      </c>
      <c r="D71" s="6" t="n">
        <v>20</v>
      </c>
      <c r="E71" s="30" t="inlineStr">
        <is>
          <t>Makuhita  Lv 15  (18%)</t>
        </is>
      </c>
      <c r="F71" s="30" t="inlineStr">
        <is>
          <t>Zubat  Lv 15  (17%)</t>
        </is>
      </c>
      <c r="G71" s="30" t="inlineStr">
        <is>
          <t>Geodude  Lv 17  (15%)</t>
        </is>
      </c>
      <c r="H71" s="30" t="inlineStr">
        <is>
          <t>Machop  Lv 16  (12%)</t>
        </is>
      </c>
      <c r="I71" s="30" t="inlineStr">
        <is>
          <t>Woobat  Lv 15  (10%)</t>
        </is>
      </c>
      <c r="J71" s="30" t="inlineStr">
        <is>
          <t>Onix  Lv 16  (10%)</t>
        </is>
      </c>
      <c r="K71" s="30" t="inlineStr">
        <is>
          <t>Rhyhorn  Lv 16  (7%)</t>
        </is>
      </c>
      <c r="L71" s="30" t="inlineStr">
        <is>
          <t>Abra  Lv 16  (5%)</t>
        </is>
      </c>
    </row>
    <row r="72">
      <c r="E72" s="30" t="inlineStr">
        <is>
          <t>Meditite  Lv 16  (4%)</t>
        </is>
      </c>
      <c r="F72" s="30" t="inlineStr">
        <is>
          <t>Riolu  Lv 15  (2%)</t>
        </is>
      </c>
    </row>
    <row r="73">
      <c r="A73" s="7" t="inlineStr">
        <is>
          <t>Granite Cave B1F</t>
        </is>
      </c>
      <c r="B73" s="6" t="inlineStr">
        <is>
          <t>Split 3</t>
        </is>
      </c>
      <c r="C73" s="75" t="inlineStr">
        <is>
          <t>Land</t>
        </is>
      </c>
      <c r="D73" s="6" t="n">
        <v>20</v>
      </c>
      <c r="E73" s="30" t="inlineStr">
        <is>
          <t>Makuhita  Lv 15  (18%)</t>
        </is>
      </c>
      <c r="F73" s="30" t="inlineStr">
        <is>
          <t>Zubat  Lv 15  (17%)</t>
        </is>
      </c>
      <c r="G73" s="30" t="inlineStr">
        <is>
          <t>Geodude  Lv 17  (15%)</t>
        </is>
      </c>
      <c r="H73" s="30" t="inlineStr">
        <is>
          <t>Machop  Lv 16  (12%)</t>
        </is>
      </c>
      <c r="I73" s="30" t="inlineStr">
        <is>
          <t>Woobat  Lv 15  (10%)</t>
        </is>
      </c>
      <c r="J73" s="30" t="inlineStr">
        <is>
          <t>Onix  Lv 16  (10%)</t>
        </is>
      </c>
      <c r="K73" s="30" t="inlineStr">
        <is>
          <t>Rhyhorn  Lv 16  (7%)</t>
        </is>
      </c>
      <c r="L73" s="30" t="inlineStr">
        <is>
          <t>Abra  Lv 16  (5%)</t>
        </is>
      </c>
    </row>
    <row r="74">
      <c r="E74" s="30" t="inlineStr">
        <is>
          <t>Meditite  Lv 16  (4%)</t>
        </is>
      </c>
      <c r="F74" s="30" t="inlineStr">
        <is>
          <t>Riolu  Lv 15  (2%)</t>
        </is>
      </c>
    </row>
    <row r="75">
      <c r="A75" s="7" t="inlineStr">
        <is>
          <t>Mt Pyre 1F</t>
        </is>
      </c>
      <c r="B75" s="6" t="inlineStr">
        <is>
          <t>Split 7</t>
        </is>
      </c>
      <c r="C75" s="75" t="inlineStr">
        <is>
          <t>Land</t>
        </is>
      </c>
      <c r="D75" s="6" t="n">
        <v>10</v>
      </c>
      <c r="E75" s="30" t="inlineStr">
        <is>
          <t>Shuppet  Lv 22-29  (100%)</t>
        </is>
      </c>
    </row>
    <row r="76">
      <c r="A76" s="7" t="inlineStr">
        <is>
          <t>Victory Road 1F</t>
        </is>
      </c>
      <c r="B76" s="6" t="inlineStr">
        <is>
          <t>Elite Four &amp; Champion</t>
        </is>
      </c>
      <c r="C76" s="75" t="inlineStr">
        <is>
          <t>Land</t>
        </is>
      </c>
      <c r="D76" s="6" t="n">
        <v>10</v>
      </c>
      <c r="E76" s="30" t="inlineStr">
        <is>
          <t>Golbat  Lv 38-40  (25%)</t>
        </is>
      </c>
      <c r="F76" s="30" t="inlineStr">
        <is>
          <t>Hariyama  Lv 38-40  (25%)</t>
        </is>
      </c>
      <c r="G76" s="30" t="inlineStr">
        <is>
          <t>Lairon  Lv 40  (10%)</t>
        </is>
      </c>
      <c r="H76" s="30" t="inlineStr">
        <is>
          <t>Loudred  Lv 40  (10%)</t>
        </is>
      </c>
      <c r="I76" s="30" t="inlineStr">
        <is>
          <t>Zubat  Lv 36  (10%)</t>
        </is>
      </c>
      <c r="J76" s="30" t="inlineStr">
        <is>
          <t>Makuhita  Lv 36  (10%)</t>
        </is>
      </c>
      <c r="K76" s="30" t="inlineStr">
        <is>
          <t>Aron  Lv 36  (5%)</t>
        </is>
      </c>
      <c r="L76" s="30" t="inlineStr">
        <is>
          <t>Whismur  Lv 36  (5%)</t>
        </is>
      </c>
    </row>
    <row r="77">
      <c r="A77" s="7" t="inlineStr">
        <is>
          <t>Safari Zone South</t>
        </is>
      </c>
      <c r="B77" s="6" t="inlineStr">
        <is>
          <t>Postgame</t>
        </is>
      </c>
      <c r="C77" s="75" t="inlineStr">
        <is>
          <t>Land</t>
        </is>
      </c>
      <c r="D77" s="6" t="n">
        <v>25</v>
      </c>
      <c r="E77" s="30" t="inlineStr">
        <is>
          <t>Oddish  Lv 25-27  (40%)</t>
        </is>
      </c>
      <c r="F77" s="30" t="inlineStr">
        <is>
          <t>Girafarig  Lv 25-27  (20%)</t>
        </is>
      </c>
      <c r="G77" s="30" t="inlineStr">
        <is>
          <t>Natu  Lv 25  (10%)</t>
        </is>
      </c>
      <c r="H77" s="30" t="inlineStr">
        <is>
          <t>Doduo  Lv 25  (10%)</t>
        </is>
      </c>
      <c r="I77" s="30" t="inlineStr">
        <is>
          <t>Wobbuffet  Lv 27-29  (10%)</t>
        </is>
      </c>
      <c r="J77" s="30" t="inlineStr">
        <is>
          <t>Gloom  Lv 25  (5%)</t>
        </is>
      </c>
      <c r="K77" s="30" t="inlineStr">
        <is>
          <t>Pikachu  Lv 25-27  (5%)</t>
        </is>
      </c>
    </row>
    <row r="78">
      <c r="A78" s="7" t="inlineStr">
        <is>
          <t>Underwater Route 126</t>
        </is>
      </c>
      <c r="B78" s="6" t="inlineStr">
        <is>
          <t>Unassigned</t>
        </is>
      </c>
      <c r="C78" s="73" t="inlineStr">
        <is>
          <t>Water</t>
        </is>
      </c>
      <c r="D78" s="6" t="n">
        <v>4</v>
      </c>
      <c r="E78" s="30" t="inlineStr">
        <is>
          <t>Clamperl  Lv 20-35  (65%)</t>
        </is>
      </c>
      <c r="F78" s="30" t="inlineStr">
        <is>
          <t>Chinchou  Lv 20-30  (30%)</t>
        </is>
      </c>
      <c r="G78" s="30" t="inlineStr">
        <is>
          <t>Relicanth  Lv 30-35  (5%)</t>
        </is>
      </c>
    </row>
    <row r="79">
      <c r="A79" s="7" t="inlineStr">
        <is>
          <t>Abandoned Ship Rooms B1F</t>
        </is>
      </c>
      <c r="B79" s="6" t="inlineStr">
        <is>
          <t>Split 4</t>
        </is>
      </c>
      <c r="C79" s="73" t="inlineStr">
        <is>
          <t>Water</t>
        </is>
      </c>
      <c r="D79" s="6" t="n">
        <v>4</v>
      </c>
      <c r="E79" s="30" t="inlineStr">
        <is>
          <t>Tentacool  Lv 5-35  (99%)</t>
        </is>
      </c>
      <c r="F79" s="30" t="inlineStr">
        <is>
          <t>Tentacruel  Lv 30-35  (1%)</t>
        </is>
      </c>
    </row>
    <row r="80">
      <c r="A80" s="7" t="n"/>
      <c r="B80" s="6" t="n"/>
      <c r="C80" s="72" t="inlineStr">
        <is>
          <t>Old Rod</t>
        </is>
      </c>
      <c r="D80" s="6" t="n">
        <v>20</v>
      </c>
      <c r="E80" s="30" t="inlineStr">
        <is>
          <t>Magikarp  Lv 5-10  (70%)</t>
        </is>
      </c>
      <c r="F80" s="30" t="inlineStr">
        <is>
          <t>Tentacool  Lv 5-10  (30%)</t>
        </is>
      </c>
    </row>
    <row r="81">
      <c r="A81" s="7" t="n"/>
      <c r="B81" s="6" t="n"/>
      <c r="C81" s="73" t="inlineStr">
        <is>
          <t>Good Rod</t>
        </is>
      </c>
      <c r="D81" s="6" t="n">
        <v>20</v>
      </c>
      <c r="E81" s="30" t="inlineStr">
        <is>
          <t>Magikarp  Lv 10-30  (60%)</t>
        </is>
      </c>
      <c r="F81" s="30" t="inlineStr">
        <is>
          <t>Tentacool  Lv 10-30  (40%)</t>
        </is>
      </c>
    </row>
    <row r="82">
      <c r="A82" s="7" t="n"/>
      <c r="B82" s="6" t="n"/>
      <c r="C82" s="74" t="inlineStr">
        <is>
          <t>Super Rod</t>
        </is>
      </c>
      <c r="D82" s="6" t="n">
        <v>20</v>
      </c>
      <c r="E82" s="30" t="inlineStr">
        <is>
          <t>Tentacool  Lv 25-35  (80%)</t>
        </is>
      </c>
      <c r="F82" s="30" t="inlineStr">
        <is>
          <t>Tentacruel  Lv 20-35  (20%)</t>
        </is>
      </c>
    </row>
    <row r="83">
      <c r="A83" s="7" t="inlineStr">
        <is>
          <t>Granite Cave B2F</t>
        </is>
      </c>
      <c r="B83" s="6" t="inlineStr">
        <is>
          <t>Split 3</t>
        </is>
      </c>
      <c r="C83" s="75" t="inlineStr">
        <is>
          <t>Land</t>
        </is>
      </c>
      <c r="D83" s="6" t="n">
        <v>20</v>
      </c>
      <c r="E83" s="30" t="inlineStr">
        <is>
          <t>Makuhita  Lv 15  (18%)</t>
        </is>
      </c>
      <c r="F83" s="30" t="inlineStr">
        <is>
          <t>Zubat  Lv 15  (17%)</t>
        </is>
      </c>
      <c r="G83" s="30" t="inlineStr">
        <is>
          <t>Geodude  Lv 17  (15%)</t>
        </is>
      </c>
      <c r="H83" s="30" t="inlineStr">
        <is>
          <t>Machop  Lv 16  (12%)</t>
        </is>
      </c>
      <c r="I83" s="30" t="inlineStr">
        <is>
          <t>Woobat  Lv 15  (10%)</t>
        </is>
      </c>
      <c r="J83" s="30" t="inlineStr">
        <is>
          <t>Onix  Lv 16  (10%)</t>
        </is>
      </c>
      <c r="K83" s="30" t="inlineStr">
        <is>
          <t>Rhyhorn  Lv 16  (7%)</t>
        </is>
      </c>
      <c r="L83" s="30" t="inlineStr">
        <is>
          <t>Abra  Lv 16  (5%)</t>
        </is>
      </c>
    </row>
    <row r="84">
      <c r="E84" s="30" t="inlineStr">
        <is>
          <t>Meditite  Lv 16  (4%)</t>
        </is>
      </c>
      <c r="F84" s="30" t="inlineStr">
        <is>
          <t>Riolu  Lv 15  (2%)</t>
        </is>
      </c>
    </row>
    <row r="85">
      <c r="A85" s="7" t="n"/>
      <c r="B85" s="6" t="n"/>
      <c r="C85" s="76" t="inlineStr">
        <is>
          <t>Rock Smash</t>
        </is>
      </c>
      <c r="D85" s="6" t="n">
        <v>20</v>
      </c>
      <c r="E85" s="30" t="inlineStr">
        <is>
          <t>Geodude  Lv 5-20  (70%)</t>
        </is>
      </c>
      <c r="F85" s="30" t="inlineStr">
        <is>
          <t>Nosepass  Lv 10-20  (30%)</t>
        </is>
      </c>
    </row>
    <row r="86">
      <c r="A86" s="7" t="inlineStr">
        <is>
          <t>Fiery Path</t>
        </is>
      </c>
      <c r="B86" s="6" t="inlineStr">
        <is>
          <t>Split 5</t>
        </is>
      </c>
      <c r="C86" s="75" t="inlineStr">
        <is>
          <t>Land</t>
        </is>
      </c>
      <c r="D86" s="6" t="n">
        <v>10</v>
      </c>
      <c r="E86" s="30" t="inlineStr">
        <is>
          <t>Numel  Lv 15-16  (30%)</t>
        </is>
      </c>
      <c r="F86" s="30" t="inlineStr">
        <is>
          <t>Koffing  Lv 15-16  (25%)</t>
        </is>
      </c>
      <c r="G86" s="30" t="inlineStr">
        <is>
          <t>Torkoal  Lv 14-16  (18%)</t>
        </is>
      </c>
      <c r="H86" s="30" t="inlineStr">
        <is>
          <t>Machop  Lv 15-16  (15%)</t>
        </is>
      </c>
      <c r="I86" s="30" t="inlineStr">
        <is>
          <t>Slugma  Lv 15  (10%)</t>
        </is>
      </c>
      <c r="J86" s="30" t="inlineStr">
        <is>
          <t>Grimer  Lv 14  (2%)</t>
        </is>
      </c>
    </row>
    <row r="87">
      <c r="A87" s="7" t="inlineStr">
        <is>
          <t>Meteor Falls B1 F2R</t>
        </is>
      </c>
      <c r="B87" s="6" t="inlineStr">
        <is>
          <t>Unassigned</t>
        </is>
      </c>
      <c r="C87" s="75" t="inlineStr">
        <is>
          <t>Land</t>
        </is>
      </c>
      <c r="D87" s="6" t="n">
        <v>10</v>
      </c>
      <c r="E87" s="30" t="inlineStr">
        <is>
          <t>Golbat  Lv 33-40  (50%)</t>
        </is>
      </c>
      <c r="F87" s="30" t="inlineStr">
        <is>
          <t>Bagon  Lv 25-35  (25%)</t>
        </is>
      </c>
      <c r="G87" s="30" t="inlineStr">
        <is>
          <t>Solrock  Lv 35-39  (25%)</t>
        </is>
      </c>
    </row>
    <row r="88">
      <c r="A88" s="7" t="n"/>
      <c r="B88" s="6" t="n"/>
      <c r="C88" s="73" t="inlineStr">
        <is>
          <t>Water</t>
        </is>
      </c>
      <c r="D88" s="6" t="n">
        <v>4</v>
      </c>
      <c r="E88" s="30" t="inlineStr">
        <is>
          <t>Golbat  Lv 30-35  (90%)</t>
        </is>
      </c>
      <c r="F88" s="30" t="inlineStr">
        <is>
          <t>Solrock  Lv 5-35  (10%)</t>
        </is>
      </c>
    </row>
    <row r="89">
      <c r="A89" s="7" t="n"/>
      <c r="B89" s="6" t="n"/>
      <c r="C89" s="72" t="inlineStr">
        <is>
          <t>Old Rod</t>
        </is>
      </c>
      <c r="D89" s="6" t="n">
        <v>30</v>
      </c>
      <c r="E89" s="30" t="inlineStr">
        <is>
          <t>Magikarp  Lv 5-10  (70%)</t>
        </is>
      </c>
      <c r="F89" s="30" t="inlineStr">
        <is>
          <t>Goldeen  Lv 5-10  (30%)</t>
        </is>
      </c>
    </row>
    <row r="90">
      <c r="A90" s="7" t="n"/>
      <c r="B90" s="6" t="n"/>
      <c r="C90" s="73" t="inlineStr">
        <is>
          <t>Good Rod</t>
        </is>
      </c>
      <c r="D90" s="6" t="n">
        <v>30</v>
      </c>
      <c r="E90" s="30" t="inlineStr">
        <is>
          <t>Magikarp  Lv 10-30  (60%)</t>
        </is>
      </c>
      <c r="F90" s="30" t="inlineStr">
        <is>
          <t>Goldeen  Lv 10-30  (20%)</t>
        </is>
      </c>
      <c r="G90" s="30" t="inlineStr">
        <is>
          <t>Barboach  Lv 10-30  (20%)</t>
        </is>
      </c>
    </row>
    <row r="91">
      <c r="A91" s="7" t="n"/>
      <c r="B91" s="6" t="n"/>
      <c r="C91" s="74" t="inlineStr">
        <is>
          <t>Super Rod</t>
        </is>
      </c>
      <c r="D91" s="6" t="n">
        <v>30</v>
      </c>
      <c r="E91" s="30" t="inlineStr">
        <is>
          <t>Barboach  Lv 25-35  (80%)</t>
        </is>
      </c>
      <c r="F91" s="30" t="inlineStr">
        <is>
          <t>Whiscash  Lv 30-45  (20%)</t>
        </is>
      </c>
    </row>
    <row r="92">
      <c r="A92" s="7" t="inlineStr">
        <is>
          <t>Jagged Pass</t>
        </is>
      </c>
      <c r="B92" s="6" t="inlineStr">
        <is>
          <t>Split 5</t>
        </is>
      </c>
      <c r="C92" s="75" t="inlineStr">
        <is>
          <t>Land</t>
        </is>
      </c>
      <c r="D92" s="6" t="n">
        <v>20</v>
      </c>
      <c r="E92" s="30" t="inlineStr">
        <is>
          <t>Numel  Lv 20-22  (55%)</t>
        </is>
      </c>
      <c r="F92" s="30" t="inlineStr">
        <is>
          <t>Machop  Lv 20-22  (25%)</t>
        </is>
      </c>
      <c r="G92" s="30" t="inlineStr">
        <is>
          <t>Spoink  Lv 20-22  (20%)</t>
        </is>
      </c>
    </row>
    <row r="93">
      <c r="A93" s="7" t="inlineStr">
        <is>
          <t>Route 106</t>
        </is>
      </c>
      <c r="B93" s="6" t="inlineStr">
        <is>
          <t>Split 3</t>
        </is>
      </c>
      <c r="C93" s="73" t="inlineStr">
        <is>
          <t>Water</t>
        </is>
      </c>
      <c r="D93" s="6" t="n">
        <v>4</v>
      </c>
      <c r="E93" s="30" t="inlineStr">
        <is>
          <t>Tentacool  Lv 5-35  (60%)</t>
        </is>
      </c>
      <c r="F93" s="30" t="inlineStr">
        <is>
          <t>Wingull  Lv 10-30  (35%)</t>
        </is>
      </c>
      <c r="G93" s="30" t="inlineStr">
        <is>
          <t>Pelipper  Lv 25-30  (5%)</t>
        </is>
      </c>
    </row>
    <row r="94">
      <c r="A94" s="7" t="n"/>
      <c r="B94" s="6" t="n"/>
      <c r="C94" s="72" t="inlineStr">
        <is>
          <t>Old Rod</t>
        </is>
      </c>
      <c r="D94" s="6" t="n">
        <v>30</v>
      </c>
      <c r="E94" s="30" t="inlineStr">
        <is>
          <t>Magikarp  Lv 5-10  (70%)</t>
        </is>
      </c>
      <c r="F94" s="30" t="inlineStr">
        <is>
          <t>Tentacool  Lv 5-10  (30%)</t>
        </is>
      </c>
    </row>
    <row r="95">
      <c r="A95" s="7" t="n"/>
      <c r="B95" s="6" t="n"/>
      <c r="C95" s="73" t="inlineStr">
        <is>
          <t>Good Rod</t>
        </is>
      </c>
      <c r="D95" s="6" t="n">
        <v>30</v>
      </c>
      <c r="E95" s="30" t="inlineStr">
        <is>
          <t>Magikarp  Lv 10-30  (60%)</t>
        </is>
      </c>
      <c r="F95" s="30" t="inlineStr">
        <is>
          <t>Tentacool  Lv 10-30  (20%)</t>
        </is>
      </c>
      <c r="G95" s="30" t="inlineStr">
        <is>
          <t>Wailmer  Lv 10-30  (20%)</t>
        </is>
      </c>
    </row>
    <row r="96">
      <c r="A96" s="7" t="n"/>
      <c r="B96" s="6" t="n"/>
      <c r="C96" s="74" t="inlineStr">
        <is>
          <t>Super Rod</t>
        </is>
      </c>
      <c r="D96" s="6" t="n">
        <v>30</v>
      </c>
      <c r="E96" s="30" t="inlineStr">
        <is>
          <t>Wailmer  Lv 20-45  (100%)</t>
        </is>
      </c>
    </row>
    <row r="97">
      <c r="A97" s="7" t="inlineStr">
        <is>
          <t>Route 107</t>
        </is>
      </c>
      <c r="B97" s="6" t="inlineStr">
        <is>
          <t>Split 3</t>
        </is>
      </c>
      <c r="C97" s="73" t="inlineStr">
        <is>
          <t>Water</t>
        </is>
      </c>
      <c r="D97" s="6" t="n">
        <v>4</v>
      </c>
      <c r="E97" s="30" t="inlineStr">
        <is>
          <t>Tentacool  Lv 5-35  (60%)</t>
        </is>
      </c>
      <c r="F97" s="30" t="inlineStr">
        <is>
          <t>Wingull  Lv 10-30  (35%)</t>
        </is>
      </c>
      <c r="G97" s="30" t="inlineStr">
        <is>
          <t>Pelipper  Lv 25-30  (5%)</t>
        </is>
      </c>
    </row>
    <row r="98">
      <c r="A98" s="7" t="n"/>
      <c r="B98" s="6" t="n"/>
      <c r="C98" s="72" t="inlineStr">
        <is>
          <t>Old Rod</t>
        </is>
      </c>
      <c r="D98" s="6" t="n">
        <v>30</v>
      </c>
      <c r="E98" s="30" t="inlineStr">
        <is>
          <t>Magikarp  Lv 5-10  (70%)</t>
        </is>
      </c>
      <c r="F98" s="30" t="inlineStr">
        <is>
          <t>Tentacool  Lv 5-10  (30%)</t>
        </is>
      </c>
    </row>
    <row r="99">
      <c r="A99" s="7" t="n"/>
      <c r="B99" s="6" t="n"/>
      <c r="C99" s="73" t="inlineStr">
        <is>
          <t>Good Rod</t>
        </is>
      </c>
      <c r="D99" s="6" t="n">
        <v>30</v>
      </c>
      <c r="E99" s="30" t="inlineStr">
        <is>
          <t>Magikarp  Lv 10-30  (60%)</t>
        </is>
      </c>
      <c r="F99" s="30" t="inlineStr">
        <is>
          <t>Tentacool  Lv 10-30  (20%)</t>
        </is>
      </c>
      <c r="G99" s="30" t="inlineStr">
        <is>
          <t>Wailmer  Lv 10-30  (20%)</t>
        </is>
      </c>
    </row>
    <row r="100">
      <c r="A100" s="7" t="n"/>
      <c r="B100" s="6" t="n"/>
      <c r="C100" s="74" t="inlineStr">
        <is>
          <t>Super Rod</t>
        </is>
      </c>
      <c r="D100" s="6" t="n">
        <v>30</v>
      </c>
      <c r="E100" s="30" t="inlineStr">
        <is>
          <t>Wailmer  Lv 20-45  (100%)</t>
        </is>
      </c>
    </row>
    <row r="101">
      <c r="A101" s="7" t="inlineStr">
        <is>
          <t>Route 108</t>
        </is>
      </c>
      <c r="B101" s="6" t="inlineStr">
        <is>
          <t>Split 4</t>
        </is>
      </c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2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Wailmer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Wailmer  Lv 20-45  (100%)</t>
        </is>
      </c>
    </row>
    <row r="105">
      <c r="A105" s="7" t="inlineStr">
        <is>
          <t>Route 109</t>
        </is>
      </c>
      <c r="B105" s="6" t="inlineStr">
        <is>
          <t>Split 4</t>
        </is>
      </c>
      <c r="C105" s="73" t="inlineStr">
        <is>
          <t>Water</t>
        </is>
      </c>
      <c r="D105" s="6" t="n">
        <v>4</v>
      </c>
      <c r="E105" s="30" t="inlineStr">
        <is>
          <t>Tentacool  Lv 5-35  (60%)</t>
        </is>
      </c>
      <c r="F105" s="30" t="inlineStr">
        <is>
          <t>Wingull  Lv 10-30  (35%)</t>
        </is>
      </c>
      <c r="G105" s="30" t="inlineStr">
        <is>
          <t>Pelipper  Lv 25-30  (5%)</t>
        </is>
      </c>
    </row>
    <row r="106">
      <c r="A106" s="7" t="n"/>
      <c r="B106" s="6" t="n"/>
      <c r="C106" s="72" t="inlineStr">
        <is>
          <t>Old Rod</t>
        </is>
      </c>
      <c r="D106" s="6" t="n">
        <v>30</v>
      </c>
      <c r="E106" s="30" t="inlineStr">
        <is>
          <t>Magikarp  Lv 5-10  (70%)</t>
        </is>
      </c>
      <c r="F106" s="30" t="inlineStr">
        <is>
          <t>Tentacool  Lv 5-10  (30%)</t>
        </is>
      </c>
    </row>
    <row r="107">
      <c r="A107" s="7" t="n"/>
      <c r="B107" s="6" t="n"/>
      <c r="C107" s="73" t="inlineStr">
        <is>
          <t>Good Rod</t>
        </is>
      </c>
      <c r="D107" s="6" t="n">
        <v>30</v>
      </c>
      <c r="E107" s="30" t="inlineStr">
        <is>
          <t>Magikarp  Lv 10-30  (60%)</t>
        </is>
      </c>
      <c r="F107" s="30" t="inlineStr">
        <is>
          <t>Tentacool  Lv 10-30  (20%)</t>
        </is>
      </c>
      <c r="G107" s="30" t="inlineStr">
        <is>
          <t>Wailmer  Lv 10-30  (20%)</t>
        </is>
      </c>
    </row>
    <row r="108">
      <c r="A108" s="7" t="n"/>
      <c r="B108" s="6" t="n"/>
      <c r="C108" s="74" t="inlineStr">
        <is>
          <t>Super Rod</t>
        </is>
      </c>
      <c r="D108" s="6" t="n">
        <v>30</v>
      </c>
      <c r="E108" s="30" t="inlineStr">
        <is>
          <t>Wailmer  Lv 20-45  (100%)</t>
        </is>
      </c>
    </row>
    <row r="109">
      <c r="A109" s="7" t="inlineStr">
        <is>
          <t>Route 115</t>
        </is>
      </c>
      <c r="B109" s="6" t="inlineStr">
        <is>
          <t>Unassigned</t>
        </is>
      </c>
      <c r="C109" s="75" t="inlineStr">
        <is>
          <t>Land</t>
        </is>
      </c>
      <c r="D109" s="6" t="n">
        <v>20</v>
      </c>
      <c r="E109" s="30" t="inlineStr">
        <is>
          <t>Taillow  Lv 23-25  (40%)</t>
        </is>
      </c>
      <c r="F109" s="30" t="inlineStr">
        <is>
          <t>Swablu  Lv 23-25  (30%)</t>
        </is>
      </c>
      <c r="G109" s="30" t="inlineStr">
        <is>
          <t>Swellow  Lv 25  (10%)</t>
        </is>
      </c>
      <c r="H109" s="30" t="inlineStr">
        <is>
          <t>Jigglypuff  Lv 24-25  (10%)</t>
        </is>
      </c>
      <c r="I109" s="30" t="inlineStr">
        <is>
          <t>Wingull  Lv 24-26  (10%)</t>
        </is>
      </c>
    </row>
    <row r="110">
      <c r="A110" s="7" t="n"/>
      <c r="B110" s="6" t="n"/>
      <c r="C110" s="73" t="inlineStr">
        <is>
          <t>Water</t>
        </is>
      </c>
      <c r="D110" s="6" t="n">
        <v>4</v>
      </c>
      <c r="E110" s="30" t="inlineStr">
        <is>
          <t>Tentacool  Lv 5-35  (60%)</t>
        </is>
      </c>
      <c r="F110" s="30" t="inlineStr">
        <is>
          <t>Wingull  Lv 10-30  (35%)</t>
        </is>
      </c>
      <c r="G110" s="30" t="inlineStr">
        <is>
          <t>Pelipper  Lv 25-30  (5%)</t>
        </is>
      </c>
    </row>
    <row r="111">
      <c r="A111" s="7" t="n"/>
      <c r="B111" s="6" t="n"/>
      <c r="C111" s="72" t="inlineStr">
        <is>
          <t>Old Rod</t>
        </is>
      </c>
      <c r="D111" s="6" t="n">
        <v>30</v>
      </c>
      <c r="E111" s="30" t="inlineStr">
        <is>
          <t>Magikarp  Lv 5-10  (70%)</t>
        </is>
      </c>
      <c r="F111" s="30" t="inlineStr">
        <is>
          <t>Tentacool  Lv 5-10  (30%)</t>
        </is>
      </c>
    </row>
    <row r="112">
      <c r="A112" s="7" t="n"/>
      <c r="B112" s="6" t="n"/>
      <c r="C112" s="73" t="inlineStr">
        <is>
          <t>Good Rod</t>
        </is>
      </c>
      <c r="D112" s="6" t="n">
        <v>30</v>
      </c>
      <c r="E112" s="30" t="inlineStr">
        <is>
          <t>Squirtle  Lv 14  (60%)</t>
        </is>
      </c>
      <c r="F112" s="30" t="inlineStr">
        <is>
          <t>Horsea  Lv 15  (20%)</t>
        </is>
      </c>
      <c r="G112" s="30" t="inlineStr">
        <is>
          <t>Skrelp  Lv 15  (20%)</t>
        </is>
      </c>
    </row>
    <row r="113">
      <c r="A113" s="7" t="n"/>
      <c r="B113" s="6" t="n"/>
      <c r="C113" s="74" t="inlineStr">
        <is>
          <t>Super Rod</t>
        </is>
      </c>
      <c r="D113" s="6" t="n">
        <v>30</v>
      </c>
      <c r="E113" s="30" t="inlineStr">
        <is>
          <t>Wailmer  Lv 20-45  (100%)</t>
        </is>
      </c>
    </row>
    <row r="114">
      <c r="A114" s="7" t="inlineStr">
        <is>
          <t>New Mauville Inside</t>
        </is>
      </c>
      <c r="B114" s="6" t="inlineStr">
        <is>
          <t>Split 4</t>
        </is>
      </c>
      <c r="C114" s="75" t="inlineStr">
        <is>
          <t>Land</t>
        </is>
      </c>
      <c r="D114" s="6" t="n">
        <v>10</v>
      </c>
      <c r="E114" s="30" t="inlineStr">
        <is>
          <t>Voltorb  Lv 22-26  (49%)</t>
        </is>
      </c>
      <c r="F114" s="30" t="inlineStr">
        <is>
          <t>Magnemite  Lv 22-26  (49%)</t>
        </is>
      </c>
      <c r="G114" s="30" t="inlineStr">
        <is>
          <t>Electrode  Lv 26  (1%)</t>
        </is>
      </c>
      <c r="H114" s="30" t="inlineStr">
        <is>
          <t>Magneton  Lv 26  (1%)</t>
        </is>
      </c>
    </row>
    <row r="115">
      <c r="A115" s="7" t="inlineStr">
        <is>
          <t>Route 119</t>
        </is>
      </c>
      <c r="B115" s="6" t="inlineStr">
        <is>
          <t>Split 6</t>
        </is>
      </c>
      <c r="C115" s="75" t="inlineStr">
        <is>
          <t>Land</t>
        </is>
      </c>
      <c r="D115" s="6" t="n">
        <v>15</v>
      </c>
      <c r="E115" s="30" t="inlineStr">
        <is>
          <t>Zigzagoon  Lv 25-27  (30%)</t>
        </is>
      </c>
      <c r="F115" s="30" t="inlineStr">
        <is>
          <t>Linoone  Lv 25-27  (30%)</t>
        </is>
      </c>
      <c r="G115" s="30" t="inlineStr">
        <is>
          <t>Oddish  Lv 24-27  (30%)</t>
        </is>
      </c>
      <c r="H115" s="30" t="inlineStr">
        <is>
          <t>Tropius  Lv 25-27  (9%)</t>
        </is>
      </c>
      <c r="I115" s="30" t="inlineStr">
        <is>
          <t>Kecleon  Lv 25  (1%)</t>
        </is>
      </c>
    </row>
    <row r="116">
      <c r="A116" s="7" t="n"/>
      <c r="B116" s="6" t="n"/>
      <c r="C116" s="73" t="inlineStr">
        <is>
          <t>Water</t>
        </is>
      </c>
      <c r="D116" s="6" t="n">
        <v>4</v>
      </c>
      <c r="E116" s="30" t="inlineStr">
        <is>
          <t>Tentacool  Lv 5-35  (60%)</t>
        </is>
      </c>
      <c r="F116" s="30" t="inlineStr">
        <is>
          <t>Wingull  Lv 10-30  (35%)</t>
        </is>
      </c>
      <c r="G116" s="30" t="inlineStr">
        <is>
          <t>Pelipper  Lv 25-30  (5%)</t>
        </is>
      </c>
    </row>
    <row r="117">
      <c r="A117" s="7" t="n"/>
      <c r="B117" s="6" t="n"/>
      <c r="C117" s="72" t="inlineStr">
        <is>
          <t>Old Rod</t>
        </is>
      </c>
      <c r="D117" s="6" t="n">
        <v>30</v>
      </c>
      <c r="E117" s="30" t="inlineStr">
        <is>
          <t>Magikarp  Lv 5-10  (70%)</t>
        </is>
      </c>
      <c r="F117" s="30" t="inlineStr">
        <is>
          <t>Tentacool  Lv 5-10  (30%)</t>
        </is>
      </c>
    </row>
    <row r="118">
      <c r="A118" s="7" t="n"/>
      <c r="B118" s="6" t="n"/>
      <c r="C118" s="73" t="inlineStr">
        <is>
          <t>Good Rod</t>
        </is>
      </c>
      <c r="D118" s="6" t="n">
        <v>30</v>
      </c>
      <c r="E118" s="30" t="inlineStr">
        <is>
          <t>Magikarp  Lv 10-30  (60%)</t>
        </is>
      </c>
      <c r="F118" s="30" t="inlineStr">
        <is>
          <t>Tentacool  Lv 10-30  (20%)</t>
        </is>
      </c>
      <c r="G118" s="30" t="inlineStr">
        <is>
          <t>Carvanha  Lv 10-30  (20%)</t>
        </is>
      </c>
    </row>
    <row r="119">
      <c r="A119" s="7" t="n"/>
      <c r="B119" s="6" t="n"/>
      <c r="C119" s="74" t="inlineStr">
        <is>
          <t>Super Rod</t>
        </is>
      </c>
      <c r="D119" s="6" t="n">
        <v>30</v>
      </c>
      <c r="E119" s="30" t="inlineStr">
        <is>
          <t>Carvanha  Lv 20-45  (100%)</t>
        </is>
      </c>
    </row>
    <row r="120">
      <c r="A120" s="7" t="inlineStr">
        <is>
          <t>Route 120</t>
        </is>
      </c>
      <c r="B120" s="6" t="inlineStr">
        <is>
          <t>Split 7</t>
        </is>
      </c>
      <c r="C120" s="75" t="inlineStr">
        <is>
          <t>Land</t>
        </is>
      </c>
      <c r="D120" s="6" t="n">
        <v>20</v>
      </c>
      <c r="E120" s="30" t="inlineStr">
        <is>
          <t>Mightyena  Lv 25-27  (30%)</t>
        </is>
      </c>
      <c r="F120" s="30" t="inlineStr">
        <is>
          <t>Oddish  Lv 25-27  (25%)</t>
        </is>
      </c>
      <c r="G120" s="30" t="inlineStr">
        <is>
          <t>Poochyena  Lv 25  (20%)</t>
        </is>
      </c>
      <c r="H120" s="30" t="inlineStr">
        <is>
          <t>Marill  Lv 25-27  (15%)</t>
        </is>
      </c>
      <c r="I120" s="30" t="inlineStr">
        <is>
          <t>Absol  Lv 25-27  (8%)</t>
        </is>
      </c>
      <c r="J120" s="30" t="inlineStr">
        <is>
          <t>Kecleon  Lv 25  (1%)</t>
        </is>
      </c>
      <c r="K120" s="30" t="inlineStr">
        <is>
          <t>Seedot  Lv 25  (1%)</t>
        </is>
      </c>
    </row>
    <row r="121">
      <c r="A121" s="7" t="n"/>
      <c r="B121" s="6" t="n"/>
      <c r="C121" s="73" t="inlineStr">
        <is>
          <t>Water</t>
        </is>
      </c>
      <c r="D121" s="6" t="n">
        <v>4</v>
      </c>
      <c r="E121" s="30" t="inlineStr">
        <is>
          <t>Marill  Lv 5-35  (99%)</t>
        </is>
      </c>
      <c r="F121" s="30" t="inlineStr">
        <is>
          <t>Goldeen  Lv 20-30  (1%)</t>
        </is>
      </c>
    </row>
    <row r="122">
      <c r="A122" s="7" t="n"/>
      <c r="B122" s="6" t="n"/>
      <c r="C122" s="72" t="inlineStr">
        <is>
          <t>Old Rod</t>
        </is>
      </c>
      <c r="D122" s="6" t="n">
        <v>30</v>
      </c>
      <c r="E122" s="30" t="inlineStr">
        <is>
          <t>Magikarp  Lv 5-10  (70%)</t>
        </is>
      </c>
      <c r="F122" s="30" t="inlineStr">
        <is>
          <t>Goldeen  Lv 5-10  (30%)</t>
        </is>
      </c>
    </row>
    <row r="123">
      <c r="A123" s="7" t="n"/>
      <c r="B123" s="6" t="n"/>
      <c r="C123" s="73" t="inlineStr">
        <is>
          <t>Good Rod</t>
        </is>
      </c>
      <c r="D123" s="6" t="n">
        <v>30</v>
      </c>
      <c r="E123" s="30" t="inlineStr">
        <is>
          <t>Magikarp  Lv 10-30  (60%)</t>
        </is>
      </c>
      <c r="F123" s="30" t="inlineStr">
        <is>
          <t>Goldeen  Lv 10-30  (20%)</t>
        </is>
      </c>
      <c r="G123" s="30" t="inlineStr">
        <is>
          <t>Barboach  Lv 10-30  (20%)</t>
        </is>
      </c>
    </row>
    <row r="124">
      <c r="A124" s="7" t="n"/>
      <c r="B124" s="6" t="n"/>
      <c r="C124" s="74" t="inlineStr">
        <is>
          <t>Super Rod</t>
        </is>
      </c>
      <c r="D124" s="6" t="n">
        <v>30</v>
      </c>
      <c r="E124" s="30" t="inlineStr">
        <is>
          <t>Barboach  Lv 20-45  (100%)</t>
        </is>
      </c>
    </row>
    <row r="125">
      <c r="A125" s="7" t="inlineStr">
        <is>
          <t>Route 121</t>
        </is>
      </c>
      <c r="B125" s="6" t="inlineStr">
        <is>
          <t>Split 7</t>
        </is>
      </c>
      <c r="C125" s="75" t="inlineStr">
        <is>
          <t>Land</t>
        </is>
      </c>
      <c r="D125" s="6" t="n">
        <v>20</v>
      </c>
      <c r="E125" s="30" t="inlineStr">
        <is>
          <t>Shuppet  Lv 26-28  (30%)</t>
        </is>
      </c>
      <c r="F125" s="30" t="inlineStr">
        <is>
          <t>Poochyena  Lv 26  (20%)</t>
        </is>
      </c>
      <c r="G125" s="30" t="inlineStr">
        <is>
          <t>Mightyena  Lv 26-28  (20%)</t>
        </is>
      </c>
      <c r="H125" s="30" t="inlineStr">
        <is>
          <t>Oddish  Lv 26-28  (15%)</t>
        </is>
      </c>
      <c r="I125" s="30" t="inlineStr">
        <is>
          <t>Wingull  Lv 26-28  (9%)</t>
        </is>
      </c>
      <c r="J125" s="30" t="inlineStr">
        <is>
          <t>Gloom  Lv 28  (5%)</t>
        </is>
      </c>
      <c r="K125" s="30" t="inlineStr">
        <is>
          <t>Kecleon  Lv 25  (1%)</t>
        </is>
      </c>
    </row>
    <row r="126">
      <c r="A126" s="7" t="n"/>
      <c r="B126" s="6" t="n"/>
      <c r="C126" s="73" t="inlineStr">
        <is>
          <t>Water</t>
        </is>
      </c>
      <c r="D126" s="6" t="n">
        <v>4</v>
      </c>
      <c r="E126" s="30" t="inlineStr">
        <is>
          <t>Tentacool  Lv 5-35  (60%)</t>
        </is>
      </c>
      <c r="F126" s="30" t="inlineStr">
        <is>
          <t>Wingull  Lv 10-30  (35%)</t>
        </is>
      </c>
      <c r="G126" s="30" t="inlineStr">
        <is>
          <t>Pelipper  Lv 25-30  (5%)</t>
        </is>
      </c>
    </row>
    <row r="127">
      <c r="A127" s="7" t="n"/>
      <c r="B127" s="6" t="n"/>
      <c r="C127" s="72" t="inlineStr">
        <is>
          <t>Old Rod</t>
        </is>
      </c>
      <c r="D127" s="6" t="n">
        <v>30</v>
      </c>
      <c r="E127" s="30" t="inlineStr">
        <is>
          <t>Magikarp  Lv 5-10  (70%)</t>
        </is>
      </c>
      <c r="F127" s="30" t="inlineStr">
        <is>
          <t>Tentacool  Lv 5-10  (30%)</t>
        </is>
      </c>
    </row>
    <row r="128">
      <c r="A128" s="7" t="n"/>
      <c r="B128" s="6" t="n"/>
      <c r="C128" s="73" t="inlineStr">
        <is>
          <t>Good Rod</t>
        </is>
      </c>
      <c r="D128" s="6" t="n">
        <v>30</v>
      </c>
      <c r="E128" s="30" t="inlineStr">
        <is>
          <t>Magikarp  Lv 10-30  (60%)</t>
        </is>
      </c>
      <c r="F128" s="30" t="inlineStr">
        <is>
          <t>Tentacool  Lv 10-30  (20%)</t>
        </is>
      </c>
      <c r="G128" s="30" t="inlineStr">
        <is>
          <t>Wailmer  Lv 10-30  (20%)</t>
        </is>
      </c>
    </row>
    <row r="129">
      <c r="A129" s="7" t="n"/>
      <c r="B129" s="6" t="n"/>
      <c r="C129" s="74" t="inlineStr">
        <is>
          <t>Super Rod</t>
        </is>
      </c>
      <c r="D129" s="6" t="n">
        <v>30</v>
      </c>
      <c r="E129" s="30" t="inlineStr">
        <is>
          <t>Wailmer  Lv 20-45  (100%)</t>
        </is>
      </c>
    </row>
    <row r="130">
      <c r="A130" s="7" t="inlineStr">
        <is>
          <t>Route 122</t>
        </is>
      </c>
      <c r="B130" s="6" t="inlineStr">
        <is>
          <t>Split 7</t>
        </is>
      </c>
      <c r="C130" s="73" t="inlineStr">
        <is>
          <t>Water</t>
        </is>
      </c>
      <c r="D130" s="6" t="n">
        <v>4</v>
      </c>
      <c r="E130" s="30" t="inlineStr">
        <is>
          <t>Tentacool  Lv 5-35  (60%)</t>
        </is>
      </c>
      <c r="F130" s="30" t="inlineStr">
        <is>
          <t>Wingull  Lv 10-30  (35%)</t>
        </is>
      </c>
      <c r="G130" s="30" t="inlineStr">
        <is>
          <t>Pelipper  Lv 25-30  (5%)</t>
        </is>
      </c>
    </row>
    <row r="131">
      <c r="A131" s="7" t="n"/>
      <c r="B131" s="6" t="n"/>
      <c r="C131" s="72" t="inlineStr">
        <is>
          <t>Old Rod</t>
        </is>
      </c>
      <c r="D131" s="6" t="n">
        <v>30</v>
      </c>
      <c r="E131" s="30" t="inlineStr">
        <is>
          <t>Magikarp  Lv 5-10  (70%)</t>
        </is>
      </c>
      <c r="F131" s="30" t="inlineStr">
        <is>
          <t>Tentacool  Lv 5-10  (30%)</t>
        </is>
      </c>
    </row>
    <row r="132">
      <c r="A132" s="7" t="n"/>
      <c r="B132" s="6" t="n"/>
      <c r="C132" s="73" t="inlineStr">
        <is>
          <t>Good Rod</t>
        </is>
      </c>
      <c r="D132" s="6" t="n">
        <v>30</v>
      </c>
      <c r="E132" s="30" t="inlineStr">
        <is>
          <t>Magikarp  Lv 10-30  (60%)</t>
        </is>
      </c>
      <c r="F132" s="30" t="inlineStr">
        <is>
          <t>Tentacool  Lv 10-30  (20%)</t>
        </is>
      </c>
      <c r="G132" s="30" t="inlineStr">
        <is>
          <t>Wailmer  Lv 10-30  (20%)</t>
        </is>
      </c>
    </row>
    <row r="133">
      <c r="A133" s="7" t="n"/>
      <c r="B133" s="6" t="n"/>
      <c r="C133" s="74" t="inlineStr">
        <is>
          <t>Super Rod</t>
        </is>
      </c>
      <c r="D133" s="6" t="n">
        <v>30</v>
      </c>
      <c r="E133" s="30" t="inlineStr">
        <is>
          <t>Wailmer  Lv 25-45  (60%)</t>
        </is>
      </c>
      <c r="F133" s="30" t="inlineStr">
        <is>
          <t>Sharpedo  Lv 30-35  (40%)</t>
        </is>
      </c>
    </row>
    <row r="134">
      <c r="A134" s="7" t="inlineStr">
        <is>
          <t>Route 123</t>
        </is>
      </c>
      <c r="B134" s="6" t="inlineStr">
        <is>
          <t>Split 7</t>
        </is>
      </c>
      <c r="C134" s="75" t="inlineStr">
        <is>
          <t>Land</t>
        </is>
      </c>
      <c r="D134" s="6" t="n">
        <v>20</v>
      </c>
      <c r="E134" s="30" t="inlineStr">
        <is>
          <t>Shuppet  Lv 26-28  (30%)</t>
        </is>
      </c>
      <c r="F134" s="30" t="inlineStr">
        <is>
          <t>Poochyena  Lv 26  (20%)</t>
        </is>
      </c>
      <c r="G134" s="30" t="inlineStr">
        <is>
          <t>Mightyena  Lv 26-28  (20%)</t>
        </is>
      </c>
      <c r="H134" s="30" t="inlineStr">
        <is>
          <t>Oddish  Lv 26-28  (15%)</t>
        </is>
      </c>
      <c r="I134" s="30" t="inlineStr">
        <is>
          <t>Wingull  Lv 26-28  (9%)</t>
        </is>
      </c>
      <c r="J134" s="30" t="inlineStr">
        <is>
          <t>Gloom  Lv 28  (5%)</t>
        </is>
      </c>
      <c r="K134" s="30" t="inlineStr">
        <is>
          <t>Kecleon  Lv 25  (1%)</t>
        </is>
      </c>
    </row>
    <row r="135">
      <c r="A135" s="7" t="n"/>
      <c r="B135" s="6" t="n"/>
      <c r="C135" s="73" t="inlineStr">
        <is>
          <t>Water</t>
        </is>
      </c>
      <c r="D135" s="6" t="n">
        <v>4</v>
      </c>
      <c r="E135" s="30" t="inlineStr">
        <is>
          <t>Tentacool  Lv 5-35  (60%)</t>
        </is>
      </c>
      <c r="F135" s="30" t="inlineStr">
        <is>
          <t>Wingull  Lv 10-30  (35%)</t>
        </is>
      </c>
      <c r="G135" s="30" t="inlineStr">
        <is>
          <t>Pelipper  Lv 25-30  (5%)</t>
        </is>
      </c>
    </row>
    <row r="136">
      <c r="A136" s="7" t="n"/>
      <c r="B136" s="6" t="n"/>
      <c r="C136" s="72" t="inlineStr">
        <is>
          <t>Old Rod</t>
        </is>
      </c>
      <c r="D136" s="6" t="n">
        <v>30</v>
      </c>
      <c r="E136" s="30" t="inlineStr">
        <is>
          <t>Magikarp  Lv 5-10  (70%)</t>
        </is>
      </c>
      <c r="F136" s="30" t="inlineStr">
        <is>
          <t>Tentacool  Lv 5-10  (30%)</t>
        </is>
      </c>
    </row>
    <row r="137">
      <c r="A137" s="7" t="n"/>
      <c r="B137" s="6" t="n"/>
      <c r="C137" s="73" t="inlineStr">
        <is>
          <t>Good Rod</t>
        </is>
      </c>
      <c r="D137" s="6" t="n">
        <v>30</v>
      </c>
      <c r="E137" s="30" t="inlineStr">
        <is>
          <t>Magikarp  Lv 10-30  (60%)</t>
        </is>
      </c>
      <c r="F137" s="30" t="inlineStr">
        <is>
          <t>Tentacool  Lv 10-30  (20%)</t>
        </is>
      </c>
      <c r="G137" s="30" t="inlineStr">
        <is>
          <t>Wailmer  Lv 10-30  (20%)</t>
        </is>
      </c>
    </row>
    <row r="138">
      <c r="A138" s="7" t="n"/>
      <c r="B138" s="6" t="n"/>
      <c r="C138" s="74" t="inlineStr">
        <is>
          <t>Super Rod</t>
        </is>
      </c>
      <c r="D138" s="6" t="n">
        <v>30</v>
      </c>
      <c r="E138" s="30" t="inlineStr">
        <is>
          <t>Wailmer  Lv 20-45  (100%)</t>
        </is>
      </c>
    </row>
    <row r="139">
      <c r="A139" s="7" t="inlineStr">
        <is>
          <t>Mt Pyre 2F</t>
        </is>
      </c>
      <c r="B139" s="6" t="inlineStr">
        <is>
          <t>Split 7</t>
        </is>
      </c>
      <c r="C139" s="75" t="inlineStr">
        <is>
          <t>Land</t>
        </is>
      </c>
      <c r="D139" s="6" t="n">
        <v>10</v>
      </c>
      <c r="E139" s="30" t="inlineStr">
        <is>
          <t>Shuppet  Lv 22-29  (100%)</t>
        </is>
      </c>
    </row>
    <row r="140">
      <c r="A140" s="7" t="inlineStr">
        <is>
          <t>Mt Pyre 3F</t>
        </is>
      </c>
      <c r="B140" s="6" t="inlineStr">
        <is>
          <t>Split 7</t>
        </is>
      </c>
      <c r="C140" s="75" t="inlineStr">
        <is>
          <t>Land</t>
        </is>
      </c>
      <c r="D140" s="6" t="n">
        <v>10</v>
      </c>
      <c r="E140" s="30" t="inlineStr">
        <is>
          <t>Shuppet  Lv 22-29  (100%)</t>
        </is>
      </c>
    </row>
    <row r="141">
      <c r="A141" s="7" t="inlineStr">
        <is>
          <t>Mt Pyre 4F</t>
        </is>
      </c>
      <c r="B141" s="6" t="inlineStr">
        <is>
          <t>Split 7</t>
        </is>
      </c>
      <c r="C141" s="75" t="inlineStr">
        <is>
          <t>Land</t>
        </is>
      </c>
      <c r="D141" s="6" t="n">
        <v>10</v>
      </c>
      <c r="E141" s="30" t="inlineStr">
        <is>
          <t>Shuppet  Lv 22-29  (90%)</t>
        </is>
      </c>
      <c r="F141" s="30" t="inlineStr">
        <is>
          <t>Duskull  Lv 25-29  (10%)</t>
        </is>
      </c>
    </row>
    <row r="142">
      <c r="A142" s="7" t="inlineStr">
        <is>
          <t>Mt Pyre 5F</t>
        </is>
      </c>
      <c r="B142" s="6" t="inlineStr">
        <is>
          <t>Split 7</t>
        </is>
      </c>
      <c r="C142" s="75" t="inlineStr">
        <is>
          <t>Land</t>
        </is>
      </c>
      <c r="D142" s="6" t="n">
        <v>10</v>
      </c>
      <c r="E142" s="30" t="inlineStr">
        <is>
          <t>Shuppet  Lv 22-29  (90%)</t>
        </is>
      </c>
      <c r="F142" s="30" t="inlineStr">
        <is>
          <t>Duskull  Lv 25-29  (10%)</t>
        </is>
      </c>
    </row>
    <row r="143">
      <c r="A143" s="7" t="inlineStr">
        <is>
          <t>Mt Pyre 6F</t>
        </is>
      </c>
      <c r="B143" s="6" t="inlineStr">
        <is>
          <t>Split 7</t>
        </is>
      </c>
      <c r="C143" s="75" t="inlineStr">
        <is>
          <t>Land</t>
        </is>
      </c>
      <c r="D143" s="6" t="n">
        <v>10</v>
      </c>
      <c r="E143" s="30" t="inlineStr">
        <is>
          <t>Shuppet  Lv 22-29  (90%)</t>
        </is>
      </c>
      <c r="F143" s="30" t="inlineStr">
        <is>
          <t>Duskull  Lv 25-29  (10%)</t>
        </is>
      </c>
    </row>
    <row r="144">
      <c r="A144" s="7" t="inlineStr">
        <is>
          <t>Mt Pyre Exterior</t>
        </is>
      </c>
      <c r="B144" s="6" t="inlineStr">
        <is>
          <t>Split 7</t>
        </is>
      </c>
      <c r="C144" s="75" t="inlineStr">
        <is>
          <t>Land</t>
        </is>
      </c>
      <c r="D144" s="6" t="n">
        <v>10</v>
      </c>
      <c r="E144" s="30" t="inlineStr">
        <is>
          <t>Shuppet  Lv 27-29  (60%)</t>
        </is>
      </c>
      <c r="F144" s="30" t="inlineStr">
        <is>
          <t>Vulpix  Lv 25-29  (30%)</t>
        </is>
      </c>
      <c r="G144" s="30" t="inlineStr">
        <is>
          <t>Wingull  Lv 26-28  (10%)</t>
        </is>
      </c>
    </row>
    <row r="145">
      <c r="A145" s="7" t="inlineStr">
        <is>
          <t>Mt Pyre Summit</t>
        </is>
      </c>
      <c r="B145" s="6" t="inlineStr">
        <is>
          <t>Split 7</t>
        </is>
      </c>
      <c r="C145" s="75" t="inlineStr">
        <is>
          <t>Land</t>
        </is>
      </c>
      <c r="D145" s="6" t="n">
        <v>10</v>
      </c>
      <c r="E145" s="30" t="inlineStr">
        <is>
          <t>Shuppet  Lv 24-30  (85%)</t>
        </is>
      </c>
      <c r="F145" s="30" t="inlineStr">
        <is>
          <t>Duskull  Lv 26-30  (13%)</t>
        </is>
      </c>
      <c r="G145" s="30" t="inlineStr">
        <is>
          <t>Chimecho  Lv 28  (2%)</t>
        </is>
      </c>
    </row>
    <row r="146">
      <c r="A146" s="7" t="inlineStr">
        <is>
          <t>Granite Cave Stevens Room</t>
        </is>
      </c>
      <c r="B146" s="6" t="inlineStr">
        <is>
          <t>Split 3</t>
        </is>
      </c>
      <c r="C146" s="75" t="inlineStr">
        <is>
          <t>Land</t>
        </is>
      </c>
      <c r="D146" s="6" t="n">
        <v>20</v>
      </c>
      <c r="E146" s="30" t="inlineStr">
        <is>
          <t>Makuhita  Lv 15  (18%)</t>
        </is>
      </c>
      <c r="F146" s="30" t="inlineStr">
        <is>
          <t>Zubat  Lv 15  (17%)</t>
        </is>
      </c>
      <c r="G146" s="30" t="inlineStr">
        <is>
          <t>Geodude  Lv 17  (15%)</t>
        </is>
      </c>
      <c r="H146" s="30" t="inlineStr">
        <is>
          <t>Machop  Lv 16  (12%)</t>
        </is>
      </c>
      <c r="I146" s="30" t="inlineStr">
        <is>
          <t>Woobat  Lv 15  (10%)</t>
        </is>
      </c>
      <c r="J146" s="30" t="inlineStr">
        <is>
          <t>Onix  Lv 16  (10%)</t>
        </is>
      </c>
      <c r="K146" s="30" t="inlineStr">
        <is>
          <t>Rhyhorn  Lv 16  (7%)</t>
        </is>
      </c>
      <c r="L146" s="30" t="inlineStr">
        <is>
          <t>Abra  Lv 16  (5%)</t>
        </is>
      </c>
    </row>
    <row r="147">
      <c r="E147" s="30" t="inlineStr">
        <is>
          <t>Meditite  Lv 16  (4%)</t>
        </is>
      </c>
      <c r="F147" s="30" t="inlineStr">
        <is>
          <t>Riolu  Lv 15  (2%)</t>
        </is>
      </c>
    </row>
    <row r="148">
      <c r="A148" s="7" t="inlineStr">
        <is>
          <t>Route 125</t>
        </is>
      </c>
      <c r="B148" s="6" t="inlineStr">
        <is>
          <t>Split 8</t>
        </is>
      </c>
      <c r="C148" s="73" t="inlineStr">
        <is>
          <t>Water</t>
        </is>
      </c>
      <c r="D148" s="6" t="n">
        <v>4</v>
      </c>
      <c r="E148" s="30" t="inlineStr">
        <is>
          <t>Tentacool  Lv 5-35  (60%)</t>
        </is>
      </c>
      <c r="F148" s="30" t="inlineStr">
        <is>
          <t>Wingull  Lv 10-30  (35%)</t>
        </is>
      </c>
      <c r="G148" s="30" t="inlineStr">
        <is>
          <t>Pelipper  Lv 25-30  (5%)</t>
        </is>
      </c>
    </row>
    <row r="149">
      <c r="A149" s="7" t="n"/>
      <c r="B149" s="6" t="n"/>
      <c r="C149" s="72" t="inlineStr">
        <is>
          <t>Old Rod</t>
        </is>
      </c>
      <c r="D149" s="6" t="n">
        <v>30</v>
      </c>
      <c r="E149" s="30" t="inlineStr">
        <is>
          <t>Magikarp  Lv 5-10  (70%)</t>
        </is>
      </c>
      <c r="F149" s="30" t="inlineStr">
        <is>
          <t>Tentacool  Lv 5-10  (30%)</t>
        </is>
      </c>
    </row>
    <row r="150">
      <c r="A150" s="7" t="n"/>
      <c r="B150" s="6" t="n"/>
      <c r="C150" s="73" t="inlineStr">
        <is>
          <t>Good Rod</t>
        </is>
      </c>
      <c r="D150" s="6" t="n">
        <v>30</v>
      </c>
      <c r="E150" s="30" t="inlineStr">
        <is>
          <t>Magikarp  Lv 10-30  (60%)</t>
        </is>
      </c>
      <c r="F150" s="30" t="inlineStr">
        <is>
          <t>Tentacool  Lv 10-30  (20%)</t>
        </is>
      </c>
      <c r="G150" s="30" t="inlineStr">
        <is>
          <t>Wailmer  Lv 10-30  (20%)</t>
        </is>
      </c>
    </row>
    <row r="151">
      <c r="A151" s="7" t="n"/>
      <c r="B151" s="6" t="n"/>
      <c r="C151" s="74" t="inlineStr">
        <is>
          <t>Super Rod</t>
        </is>
      </c>
      <c r="D151" s="6" t="n">
        <v>30</v>
      </c>
      <c r="E151" s="30" t="inlineStr">
        <is>
          <t>Wailmer  Lv 25-45  (60%)</t>
        </is>
      </c>
      <c r="F151" s="30" t="inlineStr">
        <is>
          <t>Sharpedo  Lv 30-35  (40%)</t>
        </is>
      </c>
    </row>
    <row r="152">
      <c r="A152" s="7" t="inlineStr">
        <is>
          <t>Route 126</t>
        </is>
      </c>
      <c r="B152" s="6" t="inlineStr">
        <is>
          <t>Split 8</t>
        </is>
      </c>
      <c r="C152" s="73" t="inlineStr">
        <is>
          <t>Water</t>
        </is>
      </c>
      <c r="D152" s="6" t="n">
        <v>4</v>
      </c>
      <c r="E152" s="30" t="inlineStr">
        <is>
          <t>Tentacool  Lv 5-35  (60%)</t>
        </is>
      </c>
      <c r="F152" s="30" t="inlineStr">
        <is>
          <t>Wingull  Lv 10-30  (35%)</t>
        </is>
      </c>
      <c r="G152" s="30" t="inlineStr">
        <is>
          <t>Pelipper  Lv 25-30  (5%)</t>
        </is>
      </c>
    </row>
    <row r="153">
      <c r="A153" s="7" t="n"/>
      <c r="B153" s="6" t="n"/>
      <c r="C153" s="72" t="inlineStr">
        <is>
          <t>Old Rod</t>
        </is>
      </c>
      <c r="D153" s="6" t="n">
        <v>30</v>
      </c>
      <c r="E153" s="30" t="inlineStr">
        <is>
          <t>Magikarp  Lv 5-10  (70%)</t>
        </is>
      </c>
      <c r="F153" s="30" t="inlineStr">
        <is>
          <t>Tentacool  Lv 5-10  (30%)</t>
        </is>
      </c>
    </row>
    <row r="154">
      <c r="A154" s="7" t="n"/>
      <c r="B154" s="6" t="n"/>
      <c r="C154" s="73" t="inlineStr">
        <is>
          <t>Good Rod</t>
        </is>
      </c>
      <c r="D154" s="6" t="n">
        <v>30</v>
      </c>
      <c r="E154" s="30" t="inlineStr">
        <is>
          <t>Magikarp  Lv 10-30  (60%)</t>
        </is>
      </c>
      <c r="F154" s="30" t="inlineStr">
        <is>
          <t>Tentacool  Lv 10-30  (20%)</t>
        </is>
      </c>
      <c r="G154" s="30" t="inlineStr">
        <is>
          <t>Wailmer  Lv 10-30  (20%)</t>
        </is>
      </c>
    </row>
    <row r="155">
      <c r="A155" s="7" t="n"/>
      <c r="B155" s="6" t="n"/>
      <c r="C155" s="74" t="inlineStr">
        <is>
          <t>Super Rod</t>
        </is>
      </c>
      <c r="D155" s="6" t="n">
        <v>30</v>
      </c>
      <c r="E155" s="30" t="inlineStr">
        <is>
          <t>Wailmer  Lv 25-45  (60%)</t>
        </is>
      </c>
      <c r="F155" s="30" t="inlineStr">
        <is>
          <t>Sharpedo  Lv 30-35  (40%)</t>
        </is>
      </c>
    </row>
    <row r="156">
      <c r="A156" s="7" t="inlineStr">
        <is>
          <t>Route 127</t>
        </is>
      </c>
      <c r="B156" s="6" t="inlineStr">
        <is>
          <t>Split 8</t>
        </is>
      </c>
      <c r="C156" s="73" t="inlineStr">
        <is>
          <t>Water</t>
        </is>
      </c>
      <c r="D156" s="6" t="n">
        <v>4</v>
      </c>
      <c r="E156" s="30" t="inlineStr">
        <is>
          <t>Tentacool  Lv 5-35  (60%)</t>
        </is>
      </c>
      <c r="F156" s="30" t="inlineStr">
        <is>
          <t>Wingull  Lv 10-30  (35%)</t>
        </is>
      </c>
      <c r="G156" s="30" t="inlineStr">
        <is>
          <t>Pelipper  Lv 25-30  (5%)</t>
        </is>
      </c>
    </row>
    <row r="157">
      <c r="A157" s="7" t="n"/>
      <c r="B157" s="6" t="n"/>
      <c r="C157" s="72" t="inlineStr">
        <is>
          <t>Old Rod</t>
        </is>
      </c>
      <c r="D157" s="6" t="n">
        <v>30</v>
      </c>
      <c r="E157" s="30" t="inlineStr">
        <is>
          <t>Magikarp  Lv 5-10  (70%)</t>
        </is>
      </c>
      <c r="F157" s="30" t="inlineStr">
        <is>
          <t>Tentacool  Lv 5-10  (30%)</t>
        </is>
      </c>
    </row>
    <row r="158">
      <c r="A158" s="7" t="n"/>
      <c r="B158" s="6" t="n"/>
      <c r="C158" s="73" t="inlineStr">
        <is>
          <t>Good Rod</t>
        </is>
      </c>
      <c r="D158" s="6" t="n">
        <v>30</v>
      </c>
      <c r="E158" s="30" t="inlineStr">
        <is>
          <t>Magikarp  Lv 10-30  (60%)</t>
        </is>
      </c>
      <c r="F158" s="30" t="inlineStr">
        <is>
          <t>Tentacool  Lv 10-30  (20%)</t>
        </is>
      </c>
      <c r="G158" s="30" t="inlineStr">
        <is>
          <t>Wailmer  Lv 10-30  (20%)</t>
        </is>
      </c>
    </row>
    <row r="159">
      <c r="A159" s="7" t="n"/>
      <c r="B159" s="6" t="n"/>
      <c r="C159" s="74" t="inlineStr">
        <is>
          <t>Super Rod</t>
        </is>
      </c>
      <c r="D159" s="6" t="n">
        <v>30</v>
      </c>
      <c r="E159" s="30" t="inlineStr">
        <is>
          <t>Wailmer  Lv 25-45  (60%)</t>
        </is>
      </c>
      <c r="F159" s="30" t="inlineStr">
        <is>
          <t>Sharpedo  Lv 30-35  (40%)</t>
        </is>
      </c>
    </row>
    <row r="160">
      <c r="A160" s="7" t="inlineStr">
        <is>
          <t>Route 128</t>
        </is>
      </c>
      <c r="B160" s="6" t="inlineStr">
        <is>
          <t>Split 8</t>
        </is>
      </c>
      <c r="C160" s="73" t="inlineStr">
        <is>
          <t>Water</t>
        </is>
      </c>
      <c r="D160" s="6" t="n">
        <v>4</v>
      </c>
      <c r="E160" s="30" t="inlineStr">
        <is>
          <t>Tentacool  Lv 5-35  (60%)</t>
        </is>
      </c>
      <c r="F160" s="30" t="inlineStr">
        <is>
          <t>Wingull  Lv 10-30  (35%)</t>
        </is>
      </c>
      <c r="G160" s="30" t="inlineStr">
        <is>
          <t>Pelipper  Lv 25-30  (5%)</t>
        </is>
      </c>
    </row>
    <row r="161">
      <c r="A161" s="7" t="n"/>
      <c r="B161" s="6" t="n"/>
      <c r="C161" s="72" t="inlineStr">
        <is>
          <t>Old Rod</t>
        </is>
      </c>
      <c r="D161" s="6" t="n">
        <v>30</v>
      </c>
      <c r="E161" s="30" t="inlineStr">
        <is>
          <t>Magikarp  Lv 5-10  (70%)</t>
        </is>
      </c>
      <c r="F161" s="30" t="inlineStr">
        <is>
          <t>Tentacool  Lv 5-10  (30%)</t>
        </is>
      </c>
    </row>
    <row r="162">
      <c r="A162" s="7" t="n"/>
      <c r="B162" s="6" t="n"/>
      <c r="C162" s="73" t="inlineStr">
        <is>
          <t>Good Rod</t>
        </is>
      </c>
      <c r="D162" s="6" t="n">
        <v>30</v>
      </c>
      <c r="E162" s="30" t="inlineStr">
        <is>
          <t>Magikarp  Lv 10-30  (60%)</t>
        </is>
      </c>
      <c r="F162" s="30" t="inlineStr">
        <is>
          <t>Luvdisc  Lv 10-30  (20%)</t>
        </is>
      </c>
      <c r="G162" s="30" t="inlineStr">
        <is>
          <t>Wailmer  Lv 10-30  (20%)</t>
        </is>
      </c>
    </row>
    <row r="163">
      <c r="A163" s="7" t="n"/>
      <c r="B163" s="6" t="n"/>
      <c r="C163" s="74" t="inlineStr">
        <is>
          <t>Super Rod</t>
        </is>
      </c>
      <c r="D163" s="6" t="n">
        <v>30</v>
      </c>
      <c r="E163" s="30" t="inlineStr">
        <is>
          <t>Wailmer  Lv 30-45  (45%)</t>
        </is>
      </c>
      <c r="F163" s="30" t="inlineStr">
        <is>
          <t>Luvdisc  Lv 30-35  (40%)</t>
        </is>
      </c>
      <c r="G163" s="30" t="inlineStr">
        <is>
          <t>Corsola  Lv 30-35  (15%)</t>
        </is>
      </c>
    </row>
    <row r="164">
      <c r="A164" s="7" t="inlineStr">
        <is>
          <t>Route 129</t>
        </is>
      </c>
      <c r="B164" s="6" t="inlineStr">
        <is>
          <t>Unassigned</t>
        </is>
      </c>
      <c r="C164" s="73" t="inlineStr">
        <is>
          <t>Water</t>
        </is>
      </c>
      <c r="D164" s="6" t="n">
        <v>4</v>
      </c>
      <c r="E164" s="30" t="inlineStr">
        <is>
          <t>Tentacool  Lv 5-35  (60%)</t>
        </is>
      </c>
      <c r="F164" s="30" t="inlineStr">
        <is>
          <t>Wingull  Lv 10-30  (35%)</t>
        </is>
      </c>
      <c r="G164" s="30" t="inlineStr">
        <is>
          <t>Pelipper  Lv 25-30  (4%)</t>
        </is>
      </c>
      <c r="H164" s="30" t="inlineStr">
        <is>
          <t>Wailord  Lv 25-30  (1%)</t>
        </is>
      </c>
    </row>
    <row r="165">
      <c r="A165" s="7" t="n"/>
      <c r="B165" s="6" t="n"/>
      <c r="C165" s="72" t="inlineStr">
        <is>
          <t>Old Rod</t>
        </is>
      </c>
      <c r="D165" s="6" t="n">
        <v>30</v>
      </c>
      <c r="E165" s="30" t="inlineStr">
        <is>
          <t>Magikarp  Lv 5-10  (70%)</t>
        </is>
      </c>
      <c r="F165" s="30" t="inlineStr">
        <is>
          <t>Tentacool  Lv 5-10  (30%)</t>
        </is>
      </c>
    </row>
    <row r="166">
      <c r="A166" s="7" t="n"/>
      <c r="B166" s="6" t="n"/>
      <c r="C166" s="73" t="inlineStr">
        <is>
          <t>Good Rod</t>
        </is>
      </c>
      <c r="D166" s="6" t="n">
        <v>30</v>
      </c>
      <c r="E166" s="30" t="inlineStr">
        <is>
          <t>Magikarp  Lv 10-30  (60%)</t>
        </is>
      </c>
      <c r="F166" s="30" t="inlineStr">
        <is>
          <t>Tentacool  Lv 10-30  (20%)</t>
        </is>
      </c>
      <c r="G166" s="30" t="inlineStr">
        <is>
          <t>Wailmer  Lv 10-30  (20%)</t>
        </is>
      </c>
    </row>
    <row r="167">
      <c r="A167" s="7" t="n"/>
      <c r="B167" s="6" t="n"/>
      <c r="C167" s="74" t="inlineStr">
        <is>
          <t>Super Rod</t>
        </is>
      </c>
      <c r="D167" s="6" t="n">
        <v>30</v>
      </c>
      <c r="E167" s="30" t="inlineStr">
        <is>
          <t>Wailmer  Lv 25-45  (60%)</t>
        </is>
      </c>
      <c r="F167" s="30" t="inlineStr">
        <is>
          <t>Sharpedo  Lv 30-35  (40%)</t>
        </is>
      </c>
    </row>
    <row r="168">
      <c r="A168" s="7" t="inlineStr">
        <is>
          <t>Route 130</t>
        </is>
      </c>
      <c r="B168" s="6" t="inlineStr">
        <is>
          <t>Unassigned</t>
        </is>
      </c>
      <c r="C168" s="75" t="inlineStr">
        <is>
          <t>Land</t>
        </is>
      </c>
      <c r="D168" s="6" t="n">
        <v>20</v>
      </c>
      <c r="E168" s="30" t="inlineStr">
        <is>
          <t>Wynaut  Lv 5-50  (100%)</t>
        </is>
      </c>
    </row>
    <row r="169">
      <c r="A169" s="7" t="n"/>
      <c r="B169" s="6" t="n"/>
      <c r="C169" s="73" t="inlineStr">
        <is>
          <t>Water</t>
        </is>
      </c>
      <c r="D169" s="6" t="n">
        <v>4</v>
      </c>
      <c r="E169" s="30" t="inlineStr">
        <is>
          <t>Tentacool  Lv 5-35  (60%)</t>
        </is>
      </c>
      <c r="F169" s="30" t="inlineStr">
        <is>
          <t>Wingull  Lv 10-30  (35%)</t>
        </is>
      </c>
      <c r="G169" s="30" t="inlineStr">
        <is>
          <t>Pelipper  Lv 25-30  (5%)</t>
        </is>
      </c>
    </row>
    <row r="170">
      <c r="A170" s="7" t="n"/>
      <c r="B170" s="6" t="n"/>
      <c r="C170" s="72" t="inlineStr">
        <is>
          <t>Old Rod</t>
        </is>
      </c>
      <c r="D170" s="6" t="n">
        <v>30</v>
      </c>
      <c r="E170" s="30" t="inlineStr">
        <is>
          <t>Magikarp  Lv 5-10  (70%)</t>
        </is>
      </c>
      <c r="F170" s="30" t="inlineStr">
        <is>
          <t>Tentacool  Lv 5-10  (30%)</t>
        </is>
      </c>
    </row>
    <row r="171">
      <c r="A171" s="7" t="n"/>
      <c r="B171" s="6" t="n"/>
      <c r="C171" s="73" t="inlineStr">
        <is>
          <t>Good Rod</t>
        </is>
      </c>
      <c r="D171" s="6" t="n">
        <v>30</v>
      </c>
      <c r="E171" s="30" t="inlineStr">
        <is>
          <t>Magikarp  Lv 10-30  (60%)</t>
        </is>
      </c>
      <c r="F171" s="30" t="inlineStr">
        <is>
          <t>Tentacool  Lv 10-30  (20%)</t>
        </is>
      </c>
      <c r="G171" s="30" t="inlineStr">
        <is>
          <t>Wailmer  Lv 10-30  (20%)</t>
        </is>
      </c>
    </row>
    <row r="172">
      <c r="A172" s="7" t="n"/>
      <c r="B172" s="6" t="n"/>
      <c r="C172" s="74" t="inlineStr">
        <is>
          <t>Super Rod</t>
        </is>
      </c>
      <c r="D172" s="6" t="n">
        <v>30</v>
      </c>
      <c r="E172" s="30" t="inlineStr">
        <is>
          <t>Wailmer  Lv 25-45  (60%)</t>
        </is>
      </c>
      <c r="F172" s="30" t="inlineStr">
        <is>
          <t>Sharpedo  Lv 30-35  (40%)</t>
        </is>
      </c>
    </row>
    <row r="173">
      <c r="A173" s="7" t="inlineStr">
        <is>
          <t>Route 131</t>
        </is>
      </c>
      <c r="B173" s="6" t="inlineStr">
        <is>
          <t>Unassigned</t>
        </is>
      </c>
      <c r="C173" s="73" t="inlineStr">
        <is>
          <t>Water</t>
        </is>
      </c>
      <c r="D173" s="6" t="n">
        <v>4</v>
      </c>
      <c r="E173" s="30" t="inlineStr">
        <is>
          <t>Tentacool  Lv 5-35  (60%)</t>
        </is>
      </c>
      <c r="F173" s="30" t="inlineStr">
        <is>
          <t>Wingull  Lv 10-30  (35%)</t>
        </is>
      </c>
      <c r="G173" s="30" t="inlineStr">
        <is>
          <t>Pelipper  Lv 25-30  (5%)</t>
        </is>
      </c>
    </row>
    <row r="174">
      <c r="A174" s="7" t="n"/>
      <c r="B174" s="6" t="n"/>
      <c r="C174" s="72" t="inlineStr">
        <is>
          <t>Old Rod</t>
        </is>
      </c>
      <c r="D174" s="6" t="n">
        <v>30</v>
      </c>
      <c r="E174" s="30" t="inlineStr">
        <is>
          <t>Magikarp  Lv 5-10  (70%)</t>
        </is>
      </c>
      <c r="F174" s="30" t="inlineStr">
        <is>
          <t>Tentacool  Lv 5-10  (30%)</t>
        </is>
      </c>
    </row>
    <row r="175">
      <c r="A175" s="7" t="n"/>
      <c r="B175" s="6" t="n"/>
      <c r="C175" s="73" t="inlineStr">
        <is>
          <t>Good Rod</t>
        </is>
      </c>
      <c r="D175" s="6" t="n">
        <v>30</v>
      </c>
      <c r="E175" s="30" t="inlineStr">
        <is>
          <t>Magikarp  Lv 10-30  (60%)</t>
        </is>
      </c>
      <c r="F175" s="30" t="inlineStr">
        <is>
          <t>Tentacool  Lv 10-30  (20%)</t>
        </is>
      </c>
      <c r="G175" s="30" t="inlineStr">
        <is>
          <t>Wailmer  Lv 10-30  (20%)</t>
        </is>
      </c>
    </row>
    <row r="176">
      <c r="A176" s="7" t="n"/>
      <c r="B176" s="6" t="n"/>
      <c r="C176" s="74" t="inlineStr">
        <is>
          <t>Super Rod</t>
        </is>
      </c>
      <c r="D176" s="6" t="n">
        <v>30</v>
      </c>
      <c r="E176" s="30" t="inlineStr">
        <is>
          <t>Wailmer  Lv 25-45  (60%)</t>
        </is>
      </c>
      <c r="F176" s="30" t="inlineStr">
        <is>
          <t>Sharpedo  Lv 30-35  (40%)</t>
        </is>
      </c>
    </row>
    <row r="177">
      <c r="A177" s="7" t="inlineStr">
        <is>
          <t>Route 132</t>
        </is>
      </c>
      <c r="B177" s="6" t="inlineStr">
        <is>
          <t>Unassigned</t>
        </is>
      </c>
      <c r="C177" s="73" t="inlineStr">
        <is>
          <t>Water</t>
        </is>
      </c>
      <c r="D177" s="6" t="n">
        <v>4</v>
      </c>
      <c r="E177" s="30" t="inlineStr">
        <is>
          <t>Tentacool  Lv 5-35  (60%)</t>
        </is>
      </c>
      <c r="F177" s="30" t="inlineStr">
        <is>
          <t>Wingull  Lv 10-30  (35%)</t>
        </is>
      </c>
      <c r="G177" s="30" t="inlineStr">
        <is>
          <t>Pelipper  Lv 25-30  (5%)</t>
        </is>
      </c>
    </row>
    <row r="178">
      <c r="A178" s="7" t="n"/>
      <c r="B178" s="6" t="n"/>
      <c r="C178" s="72" t="inlineStr">
        <is>
          <t>Old Rod</t>
        </is>
      </c>
      <c r="D178" s="6" t="n">
        <v>30</v>
      </c>
      <c r="E178" s="30" t="inlineStr">
        <is>
          <t>Magikarp  Lv 5-10  (70%)</t>
        </is>
      </c>
      <c r="F178" s="30" t="inlineStr">
        <is>
          <t>Tentacool  Lv 5-10  (30%)</t>
        </is>
      </c>
    </row>
    <row r="179">
      <c r="A179" s="7" t="n"/>
      <c r="B179" s="6" t="n"/>
      <c r="C179" s="73" t="inlineStr">
        <is>
          <t>Good Rod</t>
        </is>
      </c>
      <c r="D179" s="6" t="n">
        <v>30</v>
      </c>
      <c r="E179" s="30" t="inlineStr">
        <is>
          <t>Magikarp  Lv 10-30  (60%)</t>
        </is>
      </c>
      <c r="F179" s="30" t="inlineStr">
        <is>
          <t>Tentacool  Lv 10-30  (20%)</t>
        </is>
      </c>
      <c r="G179" s="30" t="inlineStr">
        <is>
          <t>Wailmer  Lv 10-30  (20%)</t>
        </is>
      </c>
    </row>
    <row r="180">
      <c r="A180" s="7" t="n"/>
      <c r="B180" s="6" t="n"/>
      <c r="C180" s="74" t="inlineStr">
        <is>
          <t>Super Rod</t>
        </is>
      </c>
      <c r="D180" s="6" t="n">
        <v>30</v>
      </c>
      <c r="E180" s="30" t="inlineStr">
        <is>
          <t>Wailmer  Lv 30-45  (45%)</t>
        </is>
      </c>
      <c r="F180" s="30" t="inlineStr">
        <is>
          <t>Sharpedo  Lv 30-35  (40%)</t>
        </is>
      </c>
      <c r="G180" s="30" t="inlineStr">
        <is>
          <t>Horsea  Lv 25-30  (15%)</t>
        </is>
      </c>
    </row>
    <row r="181">
      <c r="A181" s="7" t="inlineStr">
        <is>
          <t>Route 133</t>
        </is>
      </c>
      <c r="B181" s="6" t="inlineStr">
        <is>
          <t>Unassigned</t>
        </is>
      </c>
      <c r="C181" s="73" t="inlineStr">
        <is>
          <t>Water</t>
        </is>
      </c>
      <c r="D181" s="6" t="n">
        <v>4</v>
      </c>
      <c r="E181" s="30" t="inlineStr">
        <is>
          <t>Tentacool  Lv 5-35  (60%)</t>
        </is>
      </c>
      <c r="F181" s="30" t="inlineStr">
        <is>
          <t>Wingull  Lv 10-30  (35%)</t>
        </is>
      </c>
      <c r="G181" s="30" t="inlineStr">
        <is>
          <t>Pelipper  Lv 25-30  (5%)</t>
        </is>
      </c>
    </row>
    <row r="182">
      <c r="A182" s="7" t="n"/>
      <c r="B182" s="6" t="n"/>
      <c r="C182" s="72" t="inlineStr">
        <is>
          <t>Old Rod</t>
        </is>
      </c>
      <c r="D182" s="6" t="n">
        <v>30</v>
      </c>
      <c r="E182" s="30" t="inlineStr">
        <is>
          <t>Magikarp  Lv 5-10  (70%)</t>
        </is>
      </c>
      <c r="F182" s="30" t="inlineStr">
        <is>
          <t>Tentacool  Lv 5-10  (30%)</t>
        </is>
      </c>
    </row>
    <row r="183">
      <c r="A183" s="7" t="n"/>
      <c r="B183" s="6" t="n"/>
      <c r="C183" s="73" t="inlineStr">
        <is>
          <t>Good Rod</t>
        </is>
      </c>
      <c r="D183" s="6" t="n">
        <v>30</v>
      </c>
      <c r="E183" s="30" t="inlineStr">
        <is>
          <t>Magikarp  Lv 10-30  (60%)</t>
        </is>
      </c>
      <c r="F183" s="30" t="inlineStr">
        <is>
          <t>Tentacool  Lv 10-30  (20%)</t>
        </is>
      </c>
      <c r="G183" s="30" t="inlineStr">
        <is>
          <t>Wailmer  Lv 10-30  (20%)</t>
        </is>
      </c>
    </row>
    <row r="184">
      <c r="A184" s="7" t="n"/>
      <c r="B184" s="6" t="n"/>
      <c r="C184" s="74" t="inlineStr">
        <is>
          <t>Super Rod</t>
        </is>
      </c>
      <c r="D184" s="6" t="n">
        <v>30</v>
      </c>
      <c r="E184" s="30" t="inlineStr">
        <is>
          <t>Wailmer  Lv 30-45  (45%)</t>
        </is>
      </c>
      <c r="F184" s="30" t="inlineStr">
        <is>
          <t>Sharpedo  Lv 30-35  (40%)</t>
        </is>
      </c>
      <c r="G184" s="30" t="inlineStr">
        <is>
          <t>Horsea  Lv 25-30  (15%)</t>
        </is>
      </c>
    </row>
    <row r="185">
      <c r="A185" s="7" t="inlineStr">
        <is>
          <t>Route 134</t>
        </is>
      </c>
      <c r="B185" s="6" t="inlineStr">
        <is>
          <t>Unassigned</t>
        </is>
      </c>
      <c r="C185" s="73" t="inlineStr">
        <is>
          <t>Water</t>
        </is>
      </c>
      <c r="D185" s="6" t="n">
        <v>4</v>
      </c>
      <c r="E185" s="30" t="inlineStr">
        <is>
          <t>Tentacool  Lv 5-35  (60%)</t>
        </is>
      </c>
      <c r="F185" s="30" t="inlineStr">
        <is>
          <t>Wingull  Lv 10-30  (35%)</t>
        </is>
      </c>
      <c r="G185" s="30" t="inlineStr">
        <is>
          <t>Pelipper  Lv 25-30  (5%)</t>
        </is>
      </c>
    </row>
    <row r="186">
      <c r="A186" s="7" t="n"/>
      <c r="B186" s="6" t="n"/>
      <c r="C186" s="72" t="inlineStr">
        <is>
          <t>Old Rod</t>
        </is>
      </c>
      <c r="D186" s="6" t="n">
        <v>30</v>
      </c>
      <c r="E186" s="30" t="inlineStr">
        <is>
          <t>Magikarp  Lv 5-10  (70%)</t>
        </is>
      </c>
      <c r="F186" s="30" t="inlineStr">
        <is>
          <t>Tentacool  Lv 5-10  (30%)</t>
        </is>
      </c>
    </row>
    <row r="187">
      <c r="A187" s="7" t="n"/>
      <c r="B187" s="6" t="n"/>
      <c r="C187" s="73" t="inlineStr">
        <is>
          <t>Good Rod</t>
        </is>
      </c>
      <c r="D187" s="6" t="n">
        <v>30</v>
      </c>
      <c r="E187" s="30" t="inlineStr">
        <is>
          <t>Magikarp  Lv 10-30  (60%)</t>
        </is>
      </c>
      <c r="F187" s="30" t="inlineStr">
        <is>
          <t>Tentacool  Lv 10-30  (20%)</t>
        </is>
      </c>
      <c r="G187" s="30" t="inlineStr">
        <is>
          <t>Wailmer  Lv 10-30  (20%)</t>
        </is>
      </c>
    </row>
    <row r="188">
      <c r="A188" s="7" t="n"/>
      <c r="B188" s="6" t="n"/>
      <c r="C188" s="74" t="inlineStr">
        <is>
          <t>Super Rod</t>
        </is>
      </c>
      <c r="D188" s="6" t="n">
        <v>30</v>
      </c>
      <c r="E188" s="30" t="inlineStr">
        <is>
          <t>Wailmer  Lv 30-45  (45%)</t>
        </is>
      </c>
      <c r="F188" s="30" t="inlineStr">
        <is>
          <t>Sharpedo  Lv 30-35  (40%)</t>
        </is>
      </c>
      <c r="G188" s="30" t="inlineStr">
        <is>
          <t>Horsea  Lv 25-30  (15%)</t>
        </is>
      </c>
    </row>
    <row r="189">
      <c r="A189" s="7" t="inlineStr">
        <is>
          <t>Abandoned Ship Hidden Floor Corridors</t>
        </is>
      </c>
      <c r="B189" s="6" t="inlineStr">
        <is>
          <t>Split 4</t>
        </is>
      </c>
      <c r="C189" s="73" t="inlineStr">
        <is>
          <t>Water</t>
        </is>
      </c>
      <c r="D189" s="6" t="n">
        <v>4</v>
      </c>
      <c r="E189" s="30" t="inlineStr">
        <is>
          <t>Tentacool  Lv 5-35  (99%)</t>
        </is>
      </c>
      <c r="F189" s="30" t="inlineStr">
        <is>
          <t>Tentacruel  Lv 30-35  (1%)</t>
        </is>
      </c>
    </row>
    <row r="190">
      <c r="A190" s="7" t="n"/>
      <c r="B190" s="6" t="n"/>
      <c r="C190" s="72" t="inlineStr">
        <is>
          <t>Old Rod</t>
        </is>
      </c>
      <c r="D190" s="6" t="n">
        <v>20</v>
      </c>
      <c r="E190" s="30" t="inlineStr">
        <is>
          <t>Magikarp  Lv 5-10  (70%)</t>
        </is>
      </c>
      <c r="F190" s="30" t="inlineStr">
        <is>
          <t>Tentacool  Lv 5-10  (30%)</t>
        </is>
      </c>
    </row>
    <row r="191">
      <c r="A191" s="7" t="n"/>
      <c r="B191" s="6" t="n"/>
      <c r="C191" s="73" t="inlineStr">
        <is>
          <t>Good Rod</t>
        </is>
      </c>
      <c r="D191" s="6" t="n">
        <v>20</v>
      </c>
      <c r="E191" s="30" t="inlineStr">
        <is>
          <t>Magikarp  Lv 10-30  (60%)</t>
        </is>
      </c>
      <c r="F191" s="30" t="inlineStr">
        <is>
          <t>Tentacool  Lv 10-30  (40%)</t>
        </is>
      </c>
    </row>
    <row r="192">
      <c r="A192" s="7" t="n"/>
      <c r="B192" s="6" t="n"/>
      <c r="C192" s="74" t="inlineStr">
        <is>
          <t>Super Rod</t>
        </is>
      </c>
      <c r="D192" s="6" t="n">
        <v>20</v>
      </c>
      <c r="E192" s="30" t="inlineStr">
        <is>
          <t>Tentacool  Lv 25-35  (80%)</t>
        </is>
      </c>
      <c r="F192" s="30" t="inlineStr">
        <is>
          <t>Tentacruel  Lv 20-35  (20%)</t>
        </is>
      </c>
    </row>
    <row r="193">
      <c r="A193" s="7" t="inlineStr">
        <is>
          <t>Seafloor Cavern Room 1</t>
        </is>
      </c>
      <c r="B193" s="6" t="inlineStr">
        <is>
          <t>Split 8</t>
        </is>
      </c>
      <c r="C193" s="75" t="inlineStr">
        <is>
          <t>Land</t>
        </is>
      </c>
      <c r="D193" s="6" t="n">
        <v>4</v>
      </c>
      <c r="E193" s="30" t="inlineStr">
        <is>
          <t>Zubat  Lv 28-35  (90%)</t>
        </is>
      </c>
      <c r="F193" s="30" t="inlineStr">
        <is>
          <t>Golbat  Lv 33-36  (10%)</t>
        </is>
      </c>
    </row>
    <row r="194">
      <c r="A194" s="7" t="inlineStr">
        <is>
          <t>Seafloor Cavern Room 2</t>
        </is>
      </c>
      <c r="B194" s="6" t="inlineStr">
        <is>
          <t>Split 8</t>
        </is>
      </c>
      <c r="C194" s="75" t="inlineStr">
        <is>
          <t>Land</t>
        </is>
      </c>
      <c r="D194" s="6" t="n">
        <v>4</v>
      </c>
      <c r="E194" s="30" t="inlineStr">
        <is>
          <t>Zubat  Lv 28-35  (90%)</t>
        </is>
      </c>
      <c r="F194" s="30" t="inlineStr">
        <is>
          <t>Golbat  Lv 33-36  (10%)</t>
        </is>
      </c>
    </row>
    <row r="195">
      <c r="A195" s="7" t="inlineStr">
        <is>
          <t>Seafloor Cavern Room 3</t>
        </is>
      </c>
      <c r="B195" s="6" t="inlineStr">
        <is>
          <t>Split 8</t>
        </is>
      </c>
      <c r="C195" s="75" t="inlineStr">
        <is>
          <t>Land</t>
        </is>
      </c>
      <c r="D195" s="6" t="n">
        <v>4</v>
      </c>
      <c r="E195" s="30" t="inlineStr">
        <is>
          <t>Zubat  Lv 28-35  (90%)</t>
        </is>
      </c>
      <c r="F195" s="30" t="inlineStr">
        <is>
          <t>Golbat  Lv 33-36  (10%)</t>
        </is>
      </c>
    </row>
    <row r="196">
      <c r="A196" s="7" t="inlineStr">
        <is>
          <t>Seafloor Cavern Room 4</t>
        </is>
      </c>
      <c r="B196" s="6" t="inlineStr">
        <is>
          <t>Split 8</t>
        </is>
      </c>
      <c r="C196" s="75" t="inlineStr">
        <is>
          <t>Land</t>
        </is>
      </c>
      <c r="D196" s="6" t="n">
        <v>4</v>
      </c>
      <c r="E196" s="30" t="inlineStr">
        <is>
          <t>Zubat  Lv 28-35  (90%)</t>
        </is>
      </c>
      <c r="F196" s="30" t="inlineStr">
        <is>
          <t>Golbat  Lv 33-36  (10%)</t>
        </is>
      </c>
    </row>
    <row r="197">
      <c r="A197" s="7" t="inlineStr">
        <is>
          <t>Seafloor Cavern Room 5</t>
        </is>
      </c>
      <c r="B197" s="6" t="inlineStr">
        <is>
          <t>Split 8</t>
        </is>
      </c>
      <c r="C197" s="75" t="inlineStr">
        <is>
          <t>Land</t>
        </is>
      </c>
      <c r="D197" s="6" t="n">
        <v>4</v>
      </c>
      <c r="E197" s="30" t="inlineStr">
        <is>
          <t>Zubat  Lv 28-35  (90%)</t>
        </is>
      </c>
      <c r="F197" s="30" t="inlineStr">
        <is>
          <t>Golbat  Lv 33-36  (10%)</t>
        </is>
      </c>
    </row>
    <row r="198">
      <c r="A198" s="7" t="inlineStr">
        <is>
          <t>Seafloor Cavern Room 6</t>
        </is>
      </c>
      <c r="B198" s="6" t="inlineStr">
        <is>
          <t>Split 8</t>
        </is>
      </c>
      <c r="C198" s="75" t="inlineStr">
        <is>
          <t>Land</t>
        </is>
      </c>
      <c r="D198" s="6" t="n">
        <v>4</v>
      </c>
      <c r="E198" s="30" t="inlineStr">
        <is>
          <t>Zubat  Lv 28-35  (90%)</t>
        </is>
      </c>
      <c r="F198" s="30" t="inlineStr">
        <is>
          <t>Golbat  Lv 33-36  (10%)</t>
        </is>
      </c>
    </row>
    <row r="199">
      <c r="A199" s="7" t="n"/>
      <c r="B199" s="6" t="n"/>
      <c r="C199" s="73" t="inlineStr">
        <is>
          <t>Water</t>
        </is>
      </c>
      <c r="D199" s="6" t="n">
        <v>4</v>
      </c>
      <c r="E199" s="30" t="inlineStr">
        <is>
          <t>Tentacool  Lv 5-35  (60%)</t>
        </is>
      </c>
      <c r="F199" s="30" t="inlineStr">
        <is>
          <t>Zubat  Lv 5-35  (35%)</t>
        </is>
      </c>
      <c r="G199" s="30" t="inlineStr">
        <is>
          <t>Golbat  Lv 30-35  (5%)</t>
        </is>
      </c>
    </row>
    <row r="200">
      <c r="A200" s="7" t="n"/>
      <c r="B200" s="6" t="n"/>
      <c r="C200" s="72" t="inlineStr">
        <is>
          <t>Old Rod</t>
        </is>
      </c>
      <c r="D200" s="6" t="n">
        <v>10</v>
      </c>
      <c r="E200" s="30" t="inlineStr">
        <is>
          <t>Magikarp  Lv 5-10  (70%)</t>
        </is>
      </c>
      <c r="F200" s="30" t="inlineStr">
        <is>
          <t>Tentacool  Lv 5-10  (30%)</t>
        </is>
      </c>
    </row>
    <row r="201">
      <c r="A201" s="7" t="n"/>
      <c r="B201" s="6" t="n"/>
      <c r="C201" s="73" t="inlineStr">
        <is>
          <t>Good Rod</t>
        </is>
      </c>
      <c r="D201" s="6" t="n">
        <v>10</v>
      </c>
      <c r="E201" s="30" t="inlineStr">
        <is>
          <t>Magikarp  Lv 10-30  (60%)</t>
        </is>
      </c>
      <c r="F201" s="30" t="inlineStr">
        <is>
          <t>Tentacool  Lv 10-30  (20%)</t>
        </is>
      </c>
      <c r="G201" s="30" t="inlineStr">
        <is>
          <t>Wailmer  Lv 10-30  (20%)</t>
        </is>
      </c>
    </row>
    <row r="202">
      <c r="A202" s="7" t="n"/>
      <c r="B202" s="6" t="n"/>
      <c r="C202" s="74" t="inlineStr">
        <is>
          <t>Super Rod</t>
        </is>
      </c>
      <c r="D202" s="6" t="n">
        <v>10</v>
      </c>
      <c r="E202" s="30" t="inlineStr">
        <is>
          <t>Wailmer  Lv 20-45  (100%)</t>
        </is>
      </c>
    </row>
    <row r="203">
      <c r="A203" s="7" t="inlineStr">
        <is>
          <t>Seafloor Cavern Room 7</t>
        </is>
      </c>
      <c r="B203" s="6" t="inlineStr">
        <is>
          <t>Split 8</t>
        </is>
      </c>
      <c r="C203" s="75" t="inlineStr">
        <is>
          <t>Land</t>
        </is>
      </c>
      <c r="D203" s="6" t="n">
        <v>4</v>
      </c>
      <c r="E203" s="30" t="inlineStr">
        <is>
          <t>Zubat  Lv 28-35  (90%)</t>
        </is>
      </c>
      <c r="F203" s="30" t="inlineStr">
        <is>
          <t>Golbat  Lv 33-36  (10%)</t>
        </is>
      </c>
    </row>
    <row r="204">
      <c r="A204" s="7" t="n"/>
      <c r="B204" s="6" t="n"/>
      <c r="C204" s="73" t="inlineStr">
        <is>
          <t>Water</t>
        </is>
      </c>
      <c r="D204" s="6" t="n">
        <v>4</v>
      </c>
      <c r="E204" s="30" t="inlineStr">
        <is>
          <t>Tentacool  Lv 5-35  (60%)</t>
        </is>
      </c>
      <c r="F204" s="30" t="inlineStr">
        <is>
          <t>Zubat  Lv 5-35  (35%)</t>
        </is>
      </c>
      <c r="G204" s="30" t="inlineStr">
        <is>
          <t>Golbat  Lv 30-35  (5%)</t>
        </is>
      </c>
    </row>
    <row r="205">
      <c r="A205" s="7" t="n"/>
      <c r="B205" s="6" t="n"/>
      <c r="C205" s="72" t="inlineStr">
        <is>
          <t>Old Rod</t>
        </is>
      </c>
      <c r="D205" s="6" t="n">
        <v>10</v>
      </c>
      <c r="E205" s="30" t="inlineStr">
        <is>
          <t>Magikarp  Lv 5-10  (70%)</t>
        </is>
      </c>
      <c r="F205" s="30" t="inlineStr">
        <is>
          <t>Tentacool  Lv 5-10  (30%)</t>
        </is>
      </c>
    </row>
    <row r="206">
      <c r="A206" s="7" t="n"/>
      <c r="B206" s="6" t="n"/>
      <c r="C206" s="73" t="inlineStr">
        <is>
          <t>Good Rod</t>
        </is>
      </c>
      <c r="D206" s="6" t="n">
        <v>10</v>
      </c>
      <c r="E206" s="30" t="inlineStr">
        <is>
          <t>Magikarp  Lv 10-30  (60%)</t>
        </is>
      </c>
      <c r="F206" s="30" t="inlineStr">
        <is>
          <t>Tentacool  Lv 10-30  (20%)</t>
        </is>
      </c>
      <c r="G206" s="30" t="inlineStr">
        <is>
          <t>Wailmer  Lv 10-30  (20%)</t>
        </is>
      </c>
    </row>
    <row r="207">
      <c r="A207" s="7" t="n"/>
      <c r="B207" s="6" t="n"/>
      <c r="C207" s="74" t="inlineStr">
        <is>
          <t>Super Rod</t>
        </is>
      </c>
      <c r="D207" s="6" t="n">
        <v>10</v>
      </c>
      <c r="E207" s="30" t="inlineStr">
        <is>
          <t>Wailmer  Lv 20-45  (100%)</t>
        </is>
      </c>
    </row>
    <row r="208">
      <c r="A208" s="7" t="inlineStr">
        <is>
          <t>Seafloor Cavern Room 8</t>
        </is>
      </c>
      <c r="B208" s="6" t="inlineStr">
        <is>
          <t>Split 8</t>
        </is>
      </c>
      <c r="C208" s="75" t="inlineStr">
        <is>
          <t>Land</t>
        </is>
      </c>
      <c r="D208" s="6" t="n">
        <v>4</v>
      </c>
      <c r="E208" s="30" t="inlineStr">
        <is>
          <t>Zubat  Lv 28-35  (90%)</t>
        </is>
      </c>
      <c r="F208" s="30" t="inlineStr">
        <is>
          <t>Golbat  Lv 33-36  (10%)</t>
        </is>
      </c>
    </row>
    <row r="209">
      <c r="A209" s="7" t="inlineStr">
        <is>
          <t>Seafloor Cavern Entrance</t>
        </is>
      </c>
      <c r="B209" s="6" t="inlineStr">
        <is>
          <t>Split 8</t>
        </is>
      </c>
      <c r="C209" s="73" t="inlineStr">
        <is>
          <t>Water</t>
        </is>
      </c>
      <c r="D209" s="6" t="n">
        <v>4</v>
      </c>
      <c r="E209" s="30" t="inlineStr">
        <is>
          <t>Tentacool  Lv 5-35  (60%)</t>
        </is>
      </c>
      <c r="F209" s="30" t="inlineStr">
        <is>
          <t>Zubat  Lv 5-35  (35%)</t>
        </is>
      </c>
      <c r="G209" s="30" t="inlineStr">
        <is>
          <t>Golbat  Lv 30-35  (5%)</t>
        </is>
      </c>
    </row>
    <row r="210">
      <c r="A210" s="7" t="n"/>
      <c r="B210" s="6" t="n"/>
      <c r="C210" s="72" t="inlineStr">
        <is>
          <t>Old Rod</t>
        </is>
      </c>
      <c r="D210" s="6" t="n">
        <v>10</v>
      </c>
      <c r="E210" s="30" t="inlineStr">
        <is>
          <t>Magikarp  Lv 5-10  (70%)</t>
        </is>
      </c>
      <c r="F210" s="30" t="inlineStr">
        <is>
          <t>Tentacool  Lv 5-10  (30%)</t>
        </is>
      </c>
    </row>
    <row r="211">
      <c r="A211" s="7" t="n"/>
      <c r="B211" s="6" t="n"/>
      <c r="C211" s="73" t="inlineStr">
        <is>
          <t>Good Rod</t>
        </is>
      </c>
      <c r="D211" s="6" t="n">
        <v>10</v>
      </c>
      <c r="E211" s="30" t="inlineStr">
        <is>
          <t>Magikarp  Lv 10-30  (60%)</t>
        </is>
      </c>
      <c r="F211" s="30" t="inlineStr">
        <is>
          <t>Tentacool  Lv 10-30  (20%)</t>
        </is>
      </c>
      <c r="G211" s="30" t="inlineStr">
        <is>
          <t>Wailmer  Lv 10-30  (20%)</t>
        </is>
      </c>
    </row>
    <row r="212">
      <c r="A212" s="7" t="n"/>
      <c r="B212" s="6" t="n"/>
      <c r="C212" s="74" t="inlineStr">
        <is>
          <t>Super Rod</t>
        </is>
      </c>
      <c r="D212" s="6" t="n">
        <v>10</v>
      </c>
      <c r="E212" s="30" t="inlineStr">
        <is>
          <t>Wailmer  Lv 20-45  (100%)</t>
        </is>
      </c>
    </row>
    <row r="213">
      <c r="A213" s="7" t="inlineStr">
        <is>
          <t>Cave Of Origin Entrance</t>
        </is>
      </c>
      <c r="B213" s="6" t="inlineStr">
        <is>
          <t>Unassigned</t>
        </is>
      </c>
      <c r="C213" s="75" t="inlineStr">
        <is>
          <t>Land</t>
        </is>
      </c>
      <c r="D213" s="6" t="n">
        <v>4</v>
      </c>
      <c r="E213" s="30" t="inlineStr">
        <is>
          <t>Zubat  Lv 28-35  (90%)</t>
        </is>
      </c>
      <c r="F213" s="30" t="inlineStr">
        <is>
          <t>Golbat  Lv 33-36  (10%)</t>
        </is>
      </c>
    </row>
    <row r="214">
      <c r="A214" s="7" t="inlineStr">
        <is>
          <t>Cave Of Origin 1F</t>
        </is>
      </c>
      <c r="B214" s="6" t="inlineStr">
        <is>
          <t>Unassigned</t>
        </is>
      </c>
      <c r="C214" s="75" t="inlineStr">
        <is>
          <t>Land</t>
        </is>
      </c>
      <c r="D214" s="6" t="n">
        <v>4</v>
      </c>
      <c r="E214" s="30" t="inlineStr">
        <is>
          <t>Zubat  Lv 30-34  (60%)</t>
        </is>
      </c>
      <c r="F214" s="30" t="inlineStr">
        <is>
          <t>Sableye  Lv 30-34  (30%)</t>
        </is>
      </c>
      <c r="G214" s="30" t="inlineStr">
        <is>
          <t>Golbat  Lv 33-36  (10%)</t>
        </is>
      </c>
    </row>
    <row r="215">
      <c r="A215" s="7" t="inlineStr">
        <is>
          <t>Cave Of Origin Unused Ruby Sapphire Map 1</t>
        </is>
      </c>
      <c r="B215" s="6" t="inlineStr">
        <is>
          <t>Unassigned</t>
        </is>
      </c>
      <c r="C215" s="75" t="inlineStr">
        <is>
          <t>Land</t>
        </is>
      </c>
      <c r="D215" s="6" t="n">
        <v>4</v>
      </c>
      <c r="E215" s="30" t="inlineStr">
        <is>
          <t>Zubat  Lv 30-34  (60%)</t>
        </is>
      </c>
      <c r="F215" s="30" t="inlineStr">
        <is>
          <t>Sableye  Lv 30-34  (30%)</t>
        </is>
      </c>
      <c r="G215" s="30" t="inlineStr">
        <is>
          <t>Golbat  Lv 33-36  (10%)</t>
        </is>
      </c>
    </row>
    <row r="216">
      <c r="A216" s="7" t="inlineStr">
        <is>
          <t>Cave Of Origin Unused Ruby Sapphire Map 2</t>
        </is>
      </c>
      <c r="B216" s="6" t="inlineStr">
        <is>
          <t>Unassigned</t>
        </is>
      </c>
      <c r="C216" s="75" t="inlineStr">
        <is>
          <t>Land</t>
        </is>
      </c>
      <c r="D216" s="6" t="n">
        <v>4</v>
      </c>
      <c r="E216" s="30" t="inlineStr">
        <is>
          <t>Zubat  Lv 30-34  (60%)</t>
        </is>
      </c>
      <c r="F216" s="30" t="inlineStr">
        <is>
          <t>Sableye  Lv 30-34  (30%)</t>
        </is>
      </c>
      <c r="G216" s="30" t="inlineStr">
        <is>
          <t>Golbat  Lv 33-36  (10%)</t>
        </is>
      </c>
    </row>
    <row r="217">
      <c r="A217" s="7" t="inlineStr">
        <is>
          <t>Cave Of Origin Unused Ruby Sapphire Map 3</t>
        </is>
      </c>
      <c r="B217" s="6" t="inlineStr">
        <is>
          <t>Unassigned</t>
        </is>
      </c>
      <c r="C217" s="75" t="inlineStr">
        <is>
          <t>Land</t>
        </is>
      </c>
      <c r="D217" s="6" t="n">
        <v>4</v>
      </c>
      <c r="E217" s="30" t="inlineStr">
        <is>
          <t>Zubat  Lv 30-34  (60%)</t>
        </is>
      </c>
      <c r="F217" s="30" t="inlineStr">
        <is>
          <t>Sableye  Lv 30-34  (30%)</t>
        </is>
      </c>
      <c r="G217" s="30" t="inlineStr">
        <is>
          <t>Golbat  Lv 33-36  (10%)</t>
        </is>
      </c>
    </row>
    <row r="218">
      <c r="A218" s="7" t="inlineStr">
        <is>
          <t>New Mauville Entrance</t>
        </is>
      </c>
      <c r="B218" s="6" t="inlineStr">
        <is>
          <t>Split 4</t>
        </is>
      </c>
      <c r="C218" s="75" t="inlineStr">
        <is>
          <t>Land</t>
        </is>
      </c>
      <c r="D218" s="6" t="n">
        <v>10</v>
      </c>
      <c r="E218" s="30" t="inlineStr">
        <is>
          <t>Voltorb  Lv 22-26  (50%)</t>
        </is>
      </c>
      <c r="F218" s="30" t="inlineStr">
        <is>
          <t>Magnemite  Lv 22-26  (50%)</t>
        </is>
      </c>
    </row>
    <row r="219">
      <c r="A219" s="7" t="inlineStr">
        <is>
          <t>Safari Zone Southwest</t>
        </is>
      </c>
      <c r="B219" s="6" t="inlineStr">
        <is>
          <t>Postgame</t>
        </is>
      </c>
      <c r="C219" s="75" t="inlineStr">
        <is>
          <t>Land</t>
        </is>
      </c>
      <c r="D219" s="6" t="n">
        <v>25</v>
      </c>
      <c r="E219" s="30" t="inlineStr">
        <is>
          <t>Oddish  Lv 25-27  (40%)</t>
        </is>
      </c>
      <c r="F219" s="30" t="inlineStr">
        <is>
          <t>Girafarig  Lv 25-27  (20%)</t>
        </is>
      </c>
      <c r="G219" s="30" t="inlineStr">
        <is>
          <t>Natu  Lv 25  (10%)</t>
        </is>
      </c>
      <c r="H219" s="30" t="inlineStr">
        <is>
          <t>Doduo  Lv 27  (10%)</t>
        </is>
      </c>
      <c r="I219" s="30" t="inlineStr">
        <is>
          <t>Wobbuffet  Lv 27-29  (10%)</t>
        </is>
      </c>
      <c r="J219" s="30" t="inlineStr">
        <is>
          <t>Gloom  Lv 25  (5%)</t>
        </is>
      </c>
      <c r="K219" s="30" t="inlineStr">
        <is>
          <t>Pikachu  Lv 25-27  (5%)</t>
        </is>
      </c>
    </row>
    <row r="220">
      <c r="A220" s="7" t="n"/>
      <c r="B220" s="6" t="n"/>
      <c r="C220" s="73" t="inlineStr">
        <is>
          <t>Water</t>
        </is>
      </c>
      <c r="D220" s="6" t="n">
        <v>9</v>
      </c>
      <c r="E220" s="30" t="inlineStr">
        <is>
          <t>Psyduck  Lv 20-35  (100%)</t>
        </is>
      </c>
    </row>
    <row r="221">
      <c r="A221" s="7" t="n"/>
      <c r="B221" s="6" t="n"/>
      <c r="C221" s="72" t="inlineStr">
        <is>
          <t>Old Rod</t>
        </is>
      </c>
      <c r="D221" s="6" t="n">
        <v>35</v>
      </c>
      <c r="E221" s="30" t="inlineStr">
        <is>
          <t>Magikarp  Lv 5-10  (70%)</t>
        </is>
      </c>
      <c r="F221" s="30" t="inlineStr">
        <is>
          <t>Goldeen  Lv 5-10  (30%)</t>
        </is>
      </c>
    </row>
    <row r="222">
      <c r="A222" s="7" t="n"/>
      <c r="B222" s="6" t="n"/>
      <c r="C222" s="73" t="inlineStr">
        <is>
          <t>Good Rod</t>
        </is>
      </c>
      <c r="D222" s="6" t="n">
        <v>35</v>
      </c>
      <c r="E222" s="30" t="inlineStr">
        <is>
          <t>Magikarp  Lv 10-30  (60%)</t>
        </is>
      </c>
      <c r="F222" s="30" t="inlineStr">
        <is>
          <t>Goldeen  Lv 10-30  (40%)</t>
        </is>
      </c>
    </row>
    <row r="223">
      <c r="A223" s="7" t="n"/>
      <c r="B223" s="6" t="n"/>
      <c r="C223" s="74" t="inlineStr">
        <is>
          <t>Super Rod</t>
        </is>
      </c>
      <c r="D223" s="6" t="n">
        <v>35</v>
      </c>
      <c r="E223" s="30" t="inlineStr">
        <is>
          <t>Goldeen  Lv 25-35  (80%)</t>
        </is>
      </c>
      <c r="F223" s="30" t="inlineStr">
        <is>
          <t>Seaking  Lv 25-40  (20%)</t>
        </is>
      </c>
    </row>
    <row r="224">
      <c r="A224" s="7" t="inlineStr">
        <is>
          <t>Safari Zone North</t>
        </is>
      </c>
      <c r="B224" s="6" t="inlineStr">
        <is>
          <t>Postgame</t>
        </is>
      </c>
      <c r="C224" s="75" t="inlineStr">
        <is>
          <t>Land</t>
        </is>
      </c>
      <c r="D224" s="6" t="n">
        <v>25</v>
      </c>
      <c r="E224" s="30" t="inlineStr">
        <is>
          <t>Phanpy  Lv 27-29  (30%)</t>
        </is>
      </c>
      <c r="F224" s="30" t="inlineStr">
        <is>
          <t>Oddish  Lv 27-29  (30%)</t>
        </is>
      </c>
      <c r="G224" s="30" t="inlineStr">
        <is>
          <t>Natu  Lv 27-29  (15%)</t>
        </is>
      </c>
      <c r="H224" s="30" t="inlineStr">
        <is>
          <t>Gloom  Lv 29-31  (15%)</t>
        </is>
      </c>
      <c r="I224" s="30" t="inlineStr">
        <is>
          <t>Xatu  Lv 29-31  (5%)</t>
        </is>
      </c>
      <c r="J224" s="30" t="inlineStr">
        <is>
          <t>Heracross  Lv 27-29  (5%)</t>
        </is>
      </c>
    </row>
    <row r="225">
      <c r="A225" s="7" t="n"/>
      <c r="B225" s="6" t="n"/>
      <c r="C225" s="76" t="inlineStr">
        <is>
          <t>Rock Smash</t>
        </is>
      </c>
      <c r="D225" s="6" t="n">
        <v>25</v>
      </c>
      <c r="E225" s="30" t="inlineStr">
        <is>
          <t>Geodude  Lv 5-30  (100%)</t>
        </is>
      </c>
    </row>
    <row r="226">
      <c r="A226" s="7" t="inlineStr">
        <is>
          <t>Safari Zone Northwest</t>
        </is>
      </c>
      <c r="B226" s="6" t="inlineStr">
        <is>
          <t>Postgame</t>
        </is>
      </c>
      <c r="C226" s="75" t="inlineStr">
        <is>
          <t>Land</t>
        </is>
      </c>
      <c r="D226" s="6" t="n">
        <v>25</v>
      </c>
      <c r="E226" s="30" t="inlineStr">
        <is>
          <t>Rhyhorn  Lv 27-29  (30%)</t>
        </is>
      </c>
      <c r="F226" s="30" t="inlineStr">
        <is>
          <t>Oddish  Lv 27-29  (30%)</t>
        </is>
      </c>
      <c r="G226" s="30" t="inlineStr">
        <is>
          <t>Doduo  Lv 27-29  (15%)</t>
        </is>
      </c>
      <c r="H226" s="30" t="inlineStr">
        <is>
          <t>Gloom  Lv 29-31  (15%)</t>
        </is>
      </c>
      <c r="I226" s="30" t="inlineStr">
        <is>
          <t>Dodrio  Lv 29-31  (5%)</t>
        </is>
      </c>
      <c r="J226" s="30" t="inlineStr">
        <is>
          <t>Pinsir  Lv 27-29  (5%)</t>
        </is>
      </c>
    </row>
    <row r="227">
      <c r="A227" s="7" t="n"/>
      <c r="B227" s="6" t="n"/>
      <c r="C227" s="73" t="inlineStr">
        <is>
          <t>Water</t>
        </is>
      </c>
      <c r="D227" s="6" t="n">
        <v>9</v>
      </c>
      <c r="E227" s="30" t="inlineStr">
        <is>
          <t>Psyduck  Lv 20-35  (95%)</t>
        </is>
      </c>
      <c r="F227" s="30" t="inlineStr">
        <is>
          <t>Golduck  Lv 25-40  (5%)</t>
        </is>
      </c>
    </row>
    <row r="228">
      <c r="A228" s="7" t="n"/>
      <c r="B228" s="6" t="n"/>
      <c r="C228" s="72" t="inlineStr">
        <is>
          <t>Old Rod</t>
        </is>
      </c>
      <c r="D228" s="6" t="n">
        <v>35</v>
      </c>
      <c r="E228" s="30" t="inlineStr">
        <is>
          <t>Magikarp  Lv 5-10  (70%)</t>
        </is>
      </c>
      <c r="F228" s="30" t="inlineStr">
        <is>
          <t>Goldeen  Lv 5-10  (30%)</t>
        </is>
      </c>
    </row>
    <row r="229">
      <c r="A229" s="7" t="n"/>
      <c r="B229" s="6" t="n"/>
      <c r="C229" s="73" t="inlineStr">
        <is>
          <t>Good Rod</t>
        </is>
      </c>
      <c r="D229" s="6" t="n">
        <v>35</v>
      </c>
      <c r="E229" s="30" t="inlineStr">
        <is>
          <t>Magikarp  Lv 10-30  (60%)</t>
        </is>
      </c>
      <c r="F229" s="30" t="inlineStr">
        <is>
          <t>Goldeen  Lv 10-30  (40%)</t>
        </is>
      </c>
    </row>
    <row r="230">
      <c r="A230" s="7" t="n"/>
      <c r="B230" s="6" t="n"/>
      <c r="C230" s="74" t="inlineStr">
        <is>
          <t>Super Rod</t>
        </is>
      </c>
      <c r="D230" s="6" t="n">
        <v>35</v>
      </c>
      <c r="E230" s="30" t="inlineStr">
        <is>
          <t>Goldeen  Lv 25-35  (80%)</t>
        </is>
      </c>
      <c r="F230" s="30" t="inlineStr">
        <is>
          <t>Seaking  Lv 25-40  (20%)</t>
        </is>
      </c>
    </row>
    <row r="231">
      <c r="A231" s="7" t="inlineStr">
        <is>
          <t>Victory Road B1F</t>
        </is>
      </c>
      <c r="B231" s="6" t="inlineStr">
        <is>
          <t>Elite Four &amp; Champion</t>
        </is>
      </c>
      <c r="C231" s="75" t="inlineStr">
        <is>
          <t>Land</t>
        </is>
      </c>
      <c r="D231" s="6" t="n">
        <v>10</v>
      </c>
      <c r="E231" s="30" t="inlineStr">
        <is>
          <t>Golbat  Lv 38-42  (35%)</t>
        </is>
      </c>
      <c r="F231" s="30" t="inlineStr">
        <is>
          <t>Hariyama  Lv 38-42  (35%)</t>
        </is>
      </c>
      <c r="G231" s="30" t="inlineStr">
        <is>
          <t>Lairon  Lv 40-42  (25%)</t>
        </is>
      </c>
      <c r="H231" s="30" t="inlineStr">
        <is>
          <t>Mawile  Lv 38  (5%)</t>
        </is>
      </c>
    </row>
    <row r="232">
      <c r="A232" s="7" t="n"/>
      <c r="B232" s="6" t="n"/>
      <c r="C232" s="76" t="inlineStr">
        <is>
          <t>Rock Smash</t>
        </is>
      </c>
      <c r="D232" s="6" t="n">
        <v>20</v>
      </c>
      <c r="E232" s="30" t="inlineStr">
        <is>
          <t>Graveler  Lv 30-40  (70%)</t>
        </is>
      </c>
      <c r="F232" s="30" t="inlineStr">
        <is>
          <t>Geodude  Lv 30-40  (30%)</t>
        </is>
      </c>
    </row>
    <row r="233">
      <c r="A233" s="7" t="inlineStr">
        <is>
          <t>Victory Road B2F</t>
        </is>
      </c>
      <c r="B233" s="6" t="inlineStr">
        <is>
          <t>Elite Four &amp; Champion</t>
        </is>
      </c>
      <c r="C233" s="75" t="inlineStr">
        <is>
          <t>Land</t>
        </is>
      </c>
      <c r="D233" s="6" t="n">
        <v>10</v>
      </c>
      <c r="E233" s="30" t="inlineStr">
        <is>
          <t>Golbat  Lv 40-44  (35%)</t>
        </is>
      </c>
      <c r="F233" s="30" t="inlineStr">
        <is>
          <t>Sableye  Lv 40-44  (35%)</t>
        </is>
      </c>
      <c r="G233" s="30" t="inlineStr">
        <is>
          <t>Lairon  Lv 40-44  (25%)</t>
        </is>
      </c>
      <c r="H233" s="30" t="inlineStr">
        <is>
          <t>Mawile  Lv 42-44  (5%)</t>
        </is>
      </c>
    </row>
    <row r="234">
      <c r="A234" s="7" t="n"/>
      <c r="B234" s="6" t="n"/>
      <c r="C234" s="73" t="inlineStr">
        <is>
          <t>Water</t>
        </is>
      </c>
      <c r="D234" s="6" t="n">
        <v>4</v>
      </c>
      <c r="E234" s="30" t="inlineStr">
        <is>
          <t>Golbat  Lv 25-40  (100%)</t>
        </is>
      </c>
    </row>
    <row r="235">
      <c r="A235" s="7" t="n"/>
      <c r="B235" s="6" t="n"/>
      <c r="C235" s="72" t="inlineStr">
        <is>
          <t>Old Rod</t>
        </is>
      </c>
      <c r="D235" s="6" t="n">
        <v>30</v>
      </c>
      <c r="E235" s="30" t="inlineStr">
        <is>
          <t>Magikarp  Lv 5-10  (70%)</t>
        </is>
      </c>
      <c r="F235" s="30" t="inlineStr">
        <is>
          <t>Goldeen  Lv 5-10  (30%)</t>
        </is>
      </c>
    </row>
    <row r="236">
      <c r="A236" s="7" t="n"/>
      <c r="B236" s="6" t="n"/>
      <c r="C236" s="73" t="inlineStr">
        <is>
          <t>Good Rod</t>
        </is>
      </c>
      <c r="D236" s="6" t="n">
        <v>30</v>
      </c>
      <c r="E236" s="30" t="inlineStr">
        <is>
          <t>Magikarp  Lv 10-30  (60%)</t>
        </is>
      </c>
      <c r="F236" s="30" t="inlineStr">
        <is>
          <t>Goldeen  Lv 10-30  (20%)</t>
        </is>
      </c>
      <c r="G236" s="30" t="inlineStr">
        <is>
          <t>Barboach  Lv 10-30  (20%)</t>
        </is>
      </c>
    </row>
    <row r="237">
      <c r="A237" s="7" t="n"/>
      <c r="B237" s="6" t="n"/>
      <c r="C237" s="74" t="inlineStr">
        <is>
          <t>Super Rod</t>
        </is>
      </c>
      <c r="D237" s="6" t="n">
        <v>30</v>
      </c>
      <c r="E237" s="30" t="inlineStr">
        <is>
          <t>Barboach  Lv 25-35  (80%)</t>
        </is>
      </c>
      <c r="F237" s="30" t="inlineStr">
        <is>
          <t>Whiscash  Lv 30-45  (20%)</t>
        </is>
      </c>
    </row>
    <row r="238">
      <c r="A238" s="7" t="inlineStr">
        <is>
          <t>Meteor Falls 1 F1R</t>
        </is>
      </c>
      <c r="B238" s="6" t="inlineStr">
        <is>
          <t>Unassigned</t>
        </is>
      </c>
      <c r="C238" s="75" t="inlineStr">
        <is>
          <t>Land</t>
        </is>
      </c>
      <c r="D238" s="6" t="n">
        <v>10</v>
      </c>
      <c r="E238" s="30" t="inlineStr">
        <is>
          <t>Zubat  Lv 14-20  (80%)</t>
        </is>
      </c>
      <c r="F238" s="30" t="inlineStr">
        <is>
          <t>Solrock  Lv 14-18  (20%)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Zubat  Lv 5-35  (90%)</t>
        </is>
      </c>
      <c r="F239" s="30" t="inlineStr">
        <is>
          <t>Solrock  Lv 5-35  (10%)</t>
        </is>
      </c>
    </row>
    <row r="240">
      <c r="A240" s="7" t="n"/>
      <c r="B240" s="6" t="n"/>
      <c r="C240" s="72" t="inlineStr">
        <is>
          <t>Old Rod</t>
        </is>
      </c>
      <c r="D240" s="6" t="n">
        <v>30</v>
      </c>
      <c r="E240" s="30" t="inlineStr">
        <is>
          <t>Magikarp  Lv 5-10  (70%)</t>
        </is>
      </c>
      <c r="F240" s="30" t="inlineStr">
        <is>
          <t>Goldeen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30</v>
      </c>
      <c r="E241" s="30" t="inlineStr">
        <is>
          <t>Magikarp  Lv 10-30  (60%)</t>
        </is>
      </c>
      <c r="F241" s="30" t="inlineStr">
        <is>
          <t>Goldeen  Lv 10-30  (20%)</t>
        </is>
      </c>
      <c r="G241" s="30" t="inlineStr">
        <is>
          <t>Barboach  Lv 10-30  (20%)</t>
        </is>
      </c>
    </row>
    <row r="242">
      <c r="A242" s="7" t="n"/>
      <c r="B242" s="6" t="n"/>
      <c r="C242" s="74" t="inlineStr">
        <is>
          <t>Super Rod</t>
        </is>
      </c>
      <c r="D242" s="6" t="n">
        <v>30</v>
      </c>
      <c r="E242" s="30" t="inlineStr">
        <is>
          <t>Barboach  Lv 20-45  (100%)</t>
        </is>
      </c>
    </row>
    <row r="243">
      <c r="A243" s="7" t="inlineStr">
        <is>
          <t>Meteor Falls 1 F2R</t>
        </is>
      </c>
      <c r="B243" s="6" t="inlineStr">
        <is>
          <t>Unassigned</t>
        </is>
      </c>
      <c r="C243" s="75" t="inlineStr">
        <is>
          <t>Land</t>
        </is>
      </c>
      <c r="D243" s="6" t="n">
        <v>10</v>
      </c>
      <c r="E243" s="30" t="inlineStr">
        <is>
          <t>Golbat  Lv 33-40  (65%)</t>
        </is>
      </c>
      <c r="F243" s="30" t="inlineStr">
        <is>
          <t>Solrock  Lv 33-39  (35%)</t>
        </is>
      </c>
    </row>
    <row r="244">
      <c r="A244" s="7" t="n"/>
      <c r="B244" s="6" t="n"/>
      <c r="C244" s="73" t="inlineStr">
        <is>
          <t>Water</t>
        </is>
      </c>
      <c r="D244" s="6" t="n">
        <v>4</v>
      </c>
      <c r="E244" s="30" t="inlineStr">
        <is>
          <t>Golbat  Lv 30-35  (90%)</t>
        </is>
      </c>
      <c r="F244" s="30" t="inlineStr">
        <is>
          <t>Solrock  Lv 5-35  (10%)</t>
        </is>
      </c>
    </row>
    <row r="245">
      <c r="A245" s="7" t="n"/>
      <c r="B245" s="6" t="n"/>
      <c r="C245" s="72" t="inlineStr">
        <is>
          <t>Old Rod</t>
        </is>
      </c>
      <c r="D245" s="6" t="n">
        <v>30</v>
      </c>
      <c r="E245" s="30" t="inlineStr">
        <is>
          <t>Magikarp  Lv 5-10  (70%)</t>
        </is>
      </c>
      <c r="F245" s="30" t="inlineStr">
        <is>
          <t>Goldeen  Lv 5-10  (30%)</t>
        </is>
      </c>
    </row>
    <row r="246">
      <c r="A246" s="7" t="n"/>
      <c r="B246" s="6" t="n"/>
      <c r="C246" s="73" t="inlineStr">
        <is>
          <t>Good Rod</t>
        </is>
      </c>
      <c r="D246" s="6" t="n">
        <v>30</v>
      </c>
      <c r="E246" s="30" t="inlineStr">
        <is>
          <t>Magikarp  Lv 10-30  (60%)</t>
        </is>
      </c>
      <c r="F246" s="30" t="inlineStr">
        <is>
          <t>Goldeen  Lv 10-30  (20%)</t>
        </is>
      </c>
      <c r="G246" s="30" t="inlineStr">
        <is>
          <t>Barboach  Lv 10-30  (20%)</t>
        </is>
      </c>
    </row>
    <row r="247">
      <c r="A247" s="7" t="n"/>
      <c r="B247" s="6" t="n"/>
      <c r="C247" s="74" t="inlineStr">
        <is>
          <t>Super Rod</t>
        </is>
      </c>
      <c r="D247" s="6" t="n">
        <v>30</v>
      </c>
      <c r="E247" s="30" t="inlineStr">
        <is>
          <t>Barboach  Lv 25-35  (80%)</t>
        </is>
      </c>
      <c r="F247" s="30" t="inlineStr">
        <is>
          <t>Whiscash  Lv 30-45  (20%)</t>
        </is>
      </c>
    </row>
    <row r="248">
      <c r="A248" s="7" t="inlineStr">
        <is>
          <t>Meteor Falls B1 F1R</t>
        </is>
      </c>
      <c r="B248" s="6" t="inlineStr">
        <is>
          <t>Unassigned</t>
        </is>
      </c>
      <c r="C248" s="75" t="inlineStr">
        <is>
          <t>Land</t>
        </is>
      </c>
      <c r="D248" s="6" t="n">
        <v>10</v>
      </c>
      <c r="E248" s="30" t="inlineStr">
        <is>
          <t>Golbat  Lv 33-40  (65%)</t>
        </is>
      </c>
      <c r="F248" s="30" t="inlineStr">
        <is>
          <t>Solrock  Lv 33-39  (35%)</t>
        </is>
      </c>
    </row>
    <row r="249">
      <c r="A249" s="7" t="n"/>
      <c r="B249" s="6" t="n"/>
      <c r="C249" s="73" t="inlineStr">
        <is>
          <t>Water</t>
        </is>
      </c>
      <c r="D249" s="6" t="n">
        <v>4</v>
      </c>
      <c r="E249" s="30" t="inlineStr">
        <is>
          <t>Golbat  Lv 30-35  (90%)</t>
        </is>
      </c>
      <c r="F249" s="30" t="inlineStr">
        <is>
          <t>Solrock  Lv 5-35  (10%)</t>
        </is>
      </c>
    </row>
    <row r="250">
      <c r="A250" s="7" t="n"/>
      <c r="B250" s="6" t="n"/>
      <c r="C250" s="72" t="inlineStr">
        <is>
          <t>Old Rod</t>
        </is>
      </c>
      <c r="D250" s="6" t="n">
        <v>30</v>
      </c>
      <c r="E250" s="30" t="inlineStr">
        <is>
          <t>Magikarp  Lv 5-10  (70%)</t>
        </is>
      </c>
      <c r="F250" s="30" t="inlineStr">
        <is>
          <t>Goldeen  Lv 5-10  (30%)</t>
        </is>
      </c>
    </row>
    <row r="251">
      <c r="A251" s="7" t="n"/>
      <c r="B251" s="6" t="n"/>
      <c r="C251" s="73" t="inlineStr">
        <is>
          <t>Good Rod</t>
        </is>
      </c>
      <c r="D251" s="6" t="n">
        <v>30</v>
      </c>
      <c r="E251" s="30" t="inlineStr">
        <is>
          <t>Magikarp  Lv 10-30  (60%)</t>
        </is>
      </c>
      <c r="F251" s="30" t="inlineStr">
        <is>
          <t>Goldeen  Lv 10-30  (20%)</t>
        </is>
      </c>
      <c r="G251" s="30" t="inlineStr">
        <is>
          <t>Barboach  Lv 10-30  (20%)</t>
        </is>
      </c>
    </row>
    <row r="252">
      <c r="A252" s="7" t="n"/>
      <c r="B252" s="6" t="n"/>
      <c r="C252" s="74" t="inlineStr">
        <is>
          <t>Super Rod</t>
        </is>
      </c>
      <c r="D252" s="6" t="n">
        <v>30</v>
      </c>
      <c r="E252" s="30" t="inlineStr">
        <is>
          <t>Barboach  Lv 25-35  (80%)</t>
        </is>
      </c>
      <c r="F252" s="30" t="inlineStr">
        <is>
          <t>Whiscash  Lv 30-45  (20%)</t>
        </is>
      </c>
    </row>
    <row r="253">
      <c r="A253" s="7" t="inlineStr">
        <is>
          <t>Shoal Cave Low Tide Stairs Room</t>
        </is>
      </c>
      <c r="B253" s="6" t="inlineStr">
        <is>
          <t>Split 7</t>
        </is>
      </c>
      <c r="C253" s="75" t="inlineStr">
        <is>
          <t>Land</t>
        </is>
      </c>
      <c r="D253" s="6" t="n">
        <v>10</v>
      </c>
      <c r="E253" s="30" t="inlineStr">
        <is>
          <t>Spheal  Lv 26-32  (50%)</t>
        </is>
      </c>
      <c r="F253" s="30" t="inlineStr">
        <is>
          <t>Zubat  Lv 26-32  (45%)</t>
        </is>
      </c>
      <c r="G253" s="30" t="inlineStr">
        <is>
          <t>Golbat  Lv 32  (5%)</t>
        </is>
      </c>
    </row>
    <row r="254">
      <c r="A254" s="7" t="inlineStr">
        <is>
          <t>Shoal Cave Low Tide Lower Room</t>
        </is>
      </c>
      <c r="B254" s="6" t="inlineStr">
        <is>
          <t>Split 7</t>
        </is>
      </c>
      <c r="C254" s="75" t="inlineStr">
        <is>
          <t>Land</t>
        </is>
      </c>
      <c r="D254" s="6" t="n">
        <v>10</v>
      </c>
      <c r="E254" s="30" t="inlineStr">
        <is>
          <t>Spheal  Lv 26-32  (50%)</t>
        </is>
      </c>
      <c r="F254" s="30" t="inlineStr">
        <is>
          <t>Zubat  Lv 26-32  (45%)</t>
        </is>
      </c>
      <c r="G254" s="30" t="inlineStr">
        <is>
          <t>Golbat  Lv 32  (5%)</t>
        </is>
      </c>
    </row>
    <row r="255">
      <c r="A255" s="7" t="inlineStr">
        <is>
          <t>Shoal Cave Low Tide Inner Room</t>
        </is>
      </c>
      <c r="B255" s="6" t="inlineStr">
        <is>
          <t>Split 7</t>
        </is>
      </c>
      <c r="C255" s="75" t="inlineStr">
        <is>
          <t>Land</t>
        </is>
      </c>
      <c r="D255" s="6" t="n">
        <v>10</v>
      </c>
      <c r="E255" s="30" t="inlineStr">
        <is>
          <t>Spheal  Lv 26-32  (50%)</t>
        </is>
      </c>
      <c r="F255" s="30" t="inlineStr">
        <is>
          <t>Zubat  Lv 26-32  (45%)</t>
        </is>
      </c>
      <c r="G255" s="30" t="inlineStr">
        <is>
          <t>Golbat  Lv 32  (5%)</t>
        </is>
      </c>
    </row>
    <row r="256">
      <c r="A256" s="7" t="n"/>
      <c r="B256" s="6" t="n"/>
      <c r="C256" s="73" t="inlineStr">
        <is>
          <t>Water</t>
        </is>
      </c>
      <c r="D256" s="6" t="n">
        <v>4</v>
      </c>
      <c r="E256" s="30" t="inlineStr">
        <is>
          <t>Tentacool  Lv 5-35  (60%)</t>
        </is>
      </c>
      <c r="F256" s="30" t="inlineStr">
        <is>
          <t>Zubat  Lv 5-35  (30%)</t>
        </is>
      </c>
      <c r="G256" s="30" t="inlineStr">
        <is>
          <t>Spheal  Lv 25-35  (10%)</t>
        </is>
      </c>
    </row>
    <row r="257">
      <c r="A257" s="7" t="n"/>
      <c r="B257" s="6" t="n"/>
      <c r="C257" s="72" t="inlineStr">
        <is>
          <t>Old Rod</t>
        </is>
      </c>
      <c r="D257" s="6" t="n">
        <v>10</v>
      </c>
      <c r="E257" s="30" t="inlineStr">
        <is>
          <t>Magikarp  Lv 5-10  (70%)</t>
        </is>
      </c>
      <c r="F257" s="30" t="inlineStr">
        <is>
          <t>Tentacool  Lv 5-10  (30%)</t>
        </is>
      </c>
    </row>
    <row r="258">
      <c r="A258" s="7" t="n"/>
      <c r="B258" s="6" t="n"/>
      <c r="C258" s="73" t="inlineStr">
        <is>
          <t>Good Rod</t>
        </is>
      </c>
      <c r="D258" s="6" t="n">
        <v>10</v>
      </c>
      <c r="E258" s="30" t="inlineStr">
        <is>
          <t>Magikarp  Lv 10-30  (60%)</t>
        </is>
      </c>
      <c r="F258" s="30" t="inlineStr">
        <is>
          <t>Tentacool  Lv 10-30  (20%)</t>
        </is>
      </c>
      <c r="G258" s="30" t="inlineStr">
        <is>
          <t>Wailmer  Lv 10-30  (20%)</t>
        </is>
      </c>
    </row>
    <row r="259">
      <c r="A259" s="7" t="n"/>
      <c r="B259" s="6" t="n"/>
      <c r="C259" s="74" t="inlineStr">
        <is>
          <t>Super Rod</t>
        </is>
      </c>
      <c r="D259" s="6" t="n">
        <v>10</v>
      </c>
      <c r="E259" s="30" t="inlineStr">
        <is>
          <t>Wailmer  Lv 20-45  (100%)</t>
        </is>
      </c>
    </row>
    <row r="260">
      <c r="A260" s="7" t="inlineStr">
        <is>
          <t>Shoal Cave Low Tide Entrance Room</t>
        </is>
      </c>
      <c r="B260" s="6" t="inlineStr">
        <is>
          <t>Split 7</t>
        </is>
      </c>
      <c r="C260" s="75" t="inlineStr">
        <is>
          <t>Land</t>
        </is>
      </c>
      <c r="D260" s="6" t="n">
        <v>10</v>
      </c>
      <c r="E260" s="30" t="inlineStr">
        <is>
          <t>Spheal  Lv 26-32  (50%)</t>
        </is>
      </c>
      <c r="F260" s="30" t="inlineStr">
        <is>
          <t>Zubat  Lv 26-32  (45%)</t>
        </is>
      </c>
      <c r="G260" s="30" t="inlineStr">
        <is>
          <t>Golbat  Lv 32  (5%)</t>
        </is>
      </c>
    </row>
    <row r="261">
      <c r="A261" s="7" t="n"/>
      <c r="B261" s="6" t="n"/>
      <c r="C261" s="73" t="inlineStr">
        <is>
          <t>Water</t>
        </is>
      </c>
      <c r="D261" s="6" t="n">
        <v>4</v>
      </c>
      <c r="E261" s="30" t="inlineStr">
        <is>
          <t>Tentacool  Lv 5-35  (60%)</t>
        </is>
      </c>
      <c r="F261" s="30" t="inlineStr">
        <is>
          <t>Zubat  Lv 5-35  (30%)</t>
        </is>
      </c>
      <c r="G261" s="30" t="inlineStr">
        <is>
          <t>Spheal  Lv 25-35  (10%)</t>
        </is>
      </c>
    </row>
    <row r="262">
      <c r="A262" s="7" t="n"/>
      <c r="B262" s="6" t="n"/>
      <c r="C262" s="72" t="inlineStr">
        <is>
          <t>Old Rod</t>
        </is>
      </c>
      <c r="D262" s="6" t="n">
        <v>10</v>
      </c>
      <c r="E262" s="30" t="inlineStr">
        <is>
          <t>Magikarp  Lv 5-10  (70%)</t>
        </is>
      </c>
      <c r="F262" s="30" t="inlineStr">
        <is>
          <t>Tentacool  Lv 5-10  (30%)</t>
        </is>
      </c>
    </row>
    <row r="263">
      <c r="A263" s="7" t="n"/>
      <c r="B263" s="6" t="n"/>
      <c r="C263" s="73" t="inlineStr">
        <is>
          <t>Good Rod</t>
        </is>
      </c>
      <c r="D263" s="6" t="n">
        <v>10</v>
      </c>
      <c r="E263" s="30" t="inlineStr">
        <is>
          <t>Magikarp  Lv 10-30  (60%)</t>
        </is>
      </c>
      <c r="F263" s="30" t="inlineStr">
        <is>
          <t>Tentacool  Lv 10-30  (20%)</t>
        </is>
      </c>
      <c r="G263" s="30" t="inlineStr">
        <is>
          <t>Wailmer  Lv 10-30  (20%)</t>
        </is>
      </c>
    </row>
    <row r="264">
      <c r="A264" s="7" t="n"/>
      <c r="B264" s="6" t="n"/>
      <c r="C264" s="74" t="inlineStr">
        <is>
          <t>Super Rod</t>
        </is>
      </c>
      <c r="D264" s="6" t="n">
        <v>10</v>
      </c>
      <c r="E264" s="30" t="inlineStr">
        <is>
          <t>Wailmer  Lv 20-45  (100%)</t>
        </is>
      </c>
    </row>
    <row r="265">
      <c r="A265" s="7" t="inlineStr">
        <is>
          <t>Lilycove City</t>
        </is>
      </c>
      <c r="B265" s="6" t="inlineStr">
        <is>
          <t>Split 7</t>
        </is>
      </c>
      <c r="C265" s="73" t="inlineStr">
        <is>
          <t>Water</t>
        </is>
      </c>
      <c r="D265" s="6" t="n">
        <v>4</v>
      </c>
      <c r="E265" s="30" t="inlineStr">
        <is>
          <t>Tentacool  Lv 5-35  (60%)</t>
        </is>
      </c>
      <c r="F265" s="30" t="inlineStr">
        <is>
          <t>Wingull  Lv 10-30  (35%)</t>
        </is>
      </c>
      <c r="G265" s="30" t="inlineStr">
        <is>
          <t>Pelipper  Lv 25-30  (5%)</t>
        </is>
      </c>
    </row>
    <row r="266">
      <c r="A266" s="7" t="n"/>
      <c r="B266" s="6" t="n"/>
      <c r="C266" s="72" t="inlineStr">
        <is>
          <t>Old Rod</t>
        </is>
      </c>
      <c r="D266" s="6" t="n">
        <v>10</v>
      </c>
      <c r="E266" s="30" t="inlineStr">
        <is>
          <t>Magikarp  Lv 5-10  (70%)</t>
        </is>
      </c>
      <c r="F266" s="30" t="inlineStr">
        <is>
          <t>Tentacool  Lv 5-10  (30%)</t>
        </is>
      </c>
    </row>
    <row r="267">
      <c r="A267" s="7" t="n"/>
      <c r="B267" s="6" t="n"/>
      <c r="C267" s="73" t="inlineStr">
        <is>
          <t>Good Rod</t>
        </is>
      </c>
      <c r="D267" s="6" t="n">
        <v>10</v>
      </c>
      <c r="E267" s="30" t="inlineStr">
        <is>
          <t>Magikarp  Lv 10-30  (60%)</t>
        </is>
      </c>
      <c r="F267" s="30" t="inlineStr">
        <is>
          <t>Tentacool  Lv 10-30  (20%)</t>
        </is>
      </c>
      <c r="G267" s="30" t="inlineStr">
        <is>
          <t>Wailmer  Lv 10-30  (20%)</t>
        </is>
      </c>
    </row>
    <row r="268">
      <c r="A268" s="7" t="n"/>
      <c r="B268" s="6" t="n"/>
      <c r="C268" s="74" t="inlineStr">
        <is>
          <t>Super Rod</t>
        </is>
      </c>
      <c r="D268" s="6" t="n">
        <v>10</v>
      </c>
      <c r="E268" s="30" t="inlineStr">
        <is>
          <t>Wailmer  Lv 25-45  (85%)</t>
        </is>
      </c>
      <c r="F268" s="30" t="inlineStr">
        <is>
          <t>Staryu  Lv 25-30  (15%)</t>
        </is>
      </c>
    </row>
    <row r="269">
      <c r="A269" s="7" t="inlineStr">
        <is>
          <t>Dewford Town</t>
        </is>
      </c>
      <c r="B269" s="6" t="inlineStr">
        <is>
          <t>Split 3</t>
        </is>
      </c>
      <c r="C269" s="73" t="inlineStr">
        <is>
          <t>Water</t>
        </is>
      </c>
      <c r="D269" s="6" t="n">
        <v>4</v>
      </c>
      <c r="E269" s="30" t="inlineStr">
        <is>
          <t>Tentacool  Lv 5-35  (60%)</t>
        </is>
      </c>
      <c r="F269" s="30" t="inlineStr">
        <is>
          <t>Wingull  Lv 10-30  (35%)</t>
        </is>
      </c>
      <c r="G269" s="30" t="inlineStr">
        <is>
          <t>Pelipper  Lv 25-30  (5%)</t>
        </is>
      </c>
    </row>
    <row r="270">
      <c r="A270" s="7" t="n"/>
      <c r="B270" s="6" t="n"/>
      <c r="C270" s="72" t="inlineStr">
        <is>
          <t>Old Rod</t>
        </is>
      </c>
      <c r="D270" s="6" t="n">
        <v>10</v>
      </c>
      <c r="E270" s="30" t="inlineStr">
        <is>
          <t>Magikarp  Lv 5-10  (70%)</t>
        </is>
      </c>
      <c r="F270" s="30" t="inlineStr">
        <is>
          <t>Tentacool  Lv 5-10  (30%)</t>
        </is>
      </c>
    </row>
    <row r="271">
      <c r="A271" s="7" t="n"/>
      <c r="B271" s="6" t="n"/>
      <c r="C271" s="73" t="inlineStr">
        <is>
          <t>Good Rod</t>
        </is>
      </c>
      <c r="D271" s="6" t="n">
        <v>10</v>
      </c>
      <c r="E271" s="30" t="inlineStr">
        <is>
          <t>Magikarp  Lv 10-30  (60%)</t>
        </is>
      </c>
      <c r="F271" s="30" t="inlineStr">
        <is>
          <t>Tentacool  Lv 10-30  (20%)</t>
        </is>
      </c>
      <c r="G271" s="30" t="inlineStr">
        <is>
          <t>Wailmer  Lv 10-30  (20%)</t>
        </is>
      </c>
    </row>
    <row r="272">
      <c r="A272" s="7" t="n"/>
      <c r="B272" s="6" t="n"/>
      <c r="C272" s="74" t="inlineStr">
        <is>
          <t>Super Rod</t>
        </is>
      </c>
      <c r="D272" s="6" t="n">
        <v>10</v>
      </c>
      <c r="E272" s="30" t="inlineStr">
        <is>
          <t>Wailmer  Lv 20-45  (100%)</t>
        </is>
      </c>
    </row>
    <row r="273">
      <c r="A273" s="7" t="inlineStr">
        <is>
          <t>Slateport City</t>
        </is>
      </c>
      <c r="B273" s="6" t="inlineStr">
        <is>
          <t>Split 4</t>
        </is>
      </c>
      <c r="C273" s="73" t="inlineStr">
        <is>
          <t>Water</t>
        </is>
      </c>
      <c r="D273" s="6" t="n">
        <v>4</v>
      </c>
      <c r="E273" s="30" t="inlineStr">
        <is>
          <t>Tentacool  Lv 5-35  (60%)</t>
        </is>
      </c>
      <c r="F273" s="30" t="inlineStr">
        <is>
          <t>Wingull  Lv 10-30  (35%)</t>
        </is>
      </c>
      <c r="G273" s="30" t="inlineStr">
        <is>
          <t>Pelipper  Lv 25-30  (5%)</t>
        </is>
      </c>
    </row>
    <row r="274">
      <c r="A274" s="7" t="n"/>
      <c r="B274" s="6" t="n"/>
      <c r="C274" s="72" t="inlineStr">
        <is>
          <t>Old Rod</t>
        </is>
      </c>
      <c r="D274" s="6" t="n">
        <v>10</v>
      </c>
      <c r="E274" s="30" t="inlineStr">
        <is>
          <t>Magikarp  Lv 5-10  (70%)</t>
        </is>
      </c>
      <c r="F274" s="30" t="inlineStr">
        <is>
          <t>Tentacool  Lv 5-10  (30%)</t>
        </is>
      </c>
    </row>
    <row r="275">
      <c r="A275" s="7" t="n"/>
      <c r="B275" s="6" t="n"/>
      <c r="C275" s="73" t="inlineStr">
        <is>
          <t>Good Rod</t>
        </is>
      </c>
      <c r="D275" s="6" t="n">
        <v>10</v>
      </c>
      <c r="E275" s="30" t="inlineStr">
        <is>
          <t>Magikarp  Lv 10-30  (60%)</t>
        </is>
      </c>
      <c r="F275" s="30" t="inlineStr">
        <is>
          <t>Tentacool  Lv 10-30  (20%)</t>
        </is>
      </c>
      <c r="G275" s="30" t="inlineStr">
        <is>
          <t>Wailmer  Lv 10-30  (20%)</t>
        </is>
      </c>
    </row>
    <row r="276">
      <c r="A276" s="7" t="n"/>
      <c r="B276" s="6" t="n"/>
      <c r="C276" s="74" t="inlineStr">
        <is>
          <t>Super Rod</t>
        </is>
      </c>
      <c r="D276" s="6" t="n">
        <v>10</v>
      </c>
      <c r="E276" s="30" t="inlineStr">
        <is>
          <t>Wailmer  Lv 20-45  (100%)</t>
        </is>
      </c>
    </row>
    <row r="277">
      <c r="A277" s="7" t="inlineStr">
        <is>
          <t>Mossdeep City</t>
        </is>
      </c>
      <c r="B277" s="6" t="inlineStr">
        <is>
          <t>Split 7</t>
        </is>
      </c>
      <c r="C277" s="73" t="inlineStr">
        <is>
          <t>Water</t>
        </is>
      </c>
      <c r="D277" s="6" t="n">
        <v>4</v>
      </c>
      <c r="E277" s="30" t="inlineStr">
        <is>
          <t>Tentacool  Lv 5-35  (60%)</t>
        </is>
      </c>
      <c r="F277" s="30" t="inlineStr">
        <is>
          <t>Wingull  Lv 10-30  (35%)</t>
        </is>
      </c>
      <c r="G277" s="30" t="inlineStr">
        <is>
          <t>Pelipper  Lv 25-30  (5%)</t>
        </is>
      </c>
    </row>
    <row r="278">
      <c r="A278" s="7" t="n"/>
      <c r="B278" s="6" t="n"/>
      <c r="C278" s="72" t="inlineStr">
        <is>
          <t>Old Rod</t>
        </is>
      </c>
      <c r="D278" s="6" t="n">
        <v>10</v>
      </c>
      <c r="E278" s="30" t="inlineStr">
        <is>
          <t>Magikarp  Lv 5-10  (70%)</t>
        </is>
      </c>
      <c r="F278" s="30" t="inlineStr">
        <is>
          <t>Tentacool  Lv 5-10  (30%)</t>
        </is>
      </c>
    </row>
    <row r="279">
      <c r="A279" s="7" t="n"/>
      <c r="B279" s="6" t="n"/>
      <c r="C279" s="73" t="inlineStr">
        <is>
          <t>Good Rod</t>
        </is>
      </c>
      <c r="D279" s="6" t="n">
        <v>10</v>
      </c>
      <c r="E279" s="30" t="inlineStr">
        <is>
          <t>Magikarp  Lv 10-30  (60%)</t>
        </is>
      </c>
      <c r="F279" s="30" t="inlineStr">
        <is>
          <t>Tentacool  Lv 10-30  (20%)</t>
        </is>
      </c>
      <c r="G279" s="30" t="inlineStr">
        <is>
          <t>Wailmer  Lv 10-30  (20%)</t>
        </is>
      </c>
    </row>
    <row r="280">
      <c r="A280" s="7" t="n"/>
      <c r="B280" s="6" t="n"/>
      <c r="C280" s="74" t="inlineStr">
        <is>
          <t>Super Rod</t>
        </is>
      </c>
      <c r="D280" s="6" t="n">
        <v>10</v>
      </c>
      <c r="E280" s="30" t="inlineStr">
        <is>
          <t>Wailmer  Lv 25-45  (60%)</t>
        </is>
      </c>
      <c r="F280" s="30" t="inlineStr">
        <is>
          <t>Sharpedo  Lv 30-35  (40%)</t>
        </is>
      </c>
    </row>
    <row r="281">
      <c r="A281" s="7" t="inlineStr">
        <is>
          <t>Pacifidlog Town</t>
        </is>
      </c>
      <c r="B281" s="6" t="inlineStr">
        <is>
          <t>Unassigned</t>
        </is>
      </c>
      <c r="C281" s="73" t="inlineStr">
        <is>
          <t>Water</t>
        </is>
      </c>
      <c r="D281" s="6" t="n">
        <v>4</v>
      </c>
      <c r="E281" s="30" t="inlineStr">
        <is>
          <t>Tentacool  Lv 5-35  (60%)</t>
        </is>
      </c>
      <c r="F281" s="30" t="inlineStr">
        <is>
          <t>Wingull  Lv 10-30  (35%)</t>
        </is>
      </c>
      <c r="G281" s="30" t="inlineStr">
        <is>
          <t>Pelipper  Lv 25-30  (5%)</t>
        </is>
      </c>
    </row>
    <row r="282">
      <c r="A282" s="7" t="n"/>
      <c r="B282" s="6" t="n"/>
      <c r="C282" s="72" t="inlineStr">
        <is>
          <t>Old Rod</t>
        </is>
      </c>
      <c r="D282" s="6" t="n">
        <v>10</v>
      </c>
      <c r="E282" s="30" t="inlineStr">
        <is>
          <t>Magikarp  Lv 5-10  (70%)</t>
        </is>
      </c>
      <c r="F282" s="30" t="inlineStr">
        <is>
          <t>Tentacool  Lv 5-10  (30%)</t>
        </is>
      </c>
    </row>
    <row r="283">
      <c r="A283" s="7" t="n"/>
      <c r="B283" s="6" t="n"/>
      <c r="C283" s="73" t="inlineStr">
        <is>
          <t>Good Rod</t>
        </is>
      </c>
      <c r="D283" s="6" t="n">
        <v>10</v>
      </c>
      <c r="E283" s="30" t="inlineStr">
        <is>
          <t>Magikarp  Lv 10-30  (60%)</t>
        </is>
      </c>
      <c r="F283" s="30" t="inlineStr">
        <is>
          <t>Tentacool  Lv 10-30  (20%)</t>
        </is>
      </c>
      <c r="G283" s="30" t="inlineStr">
        <is>
          <t>Wailmer  Lv 10-30  (20%)</t>
        </is>
      </c>
    </row>
    <row r="284">
      <c r="A284" s="7" t="n"/>
      <c r="B284" s="6" t="n"/>
      <c r="C284" s="74" t="inlineStr">
        <is>
          <t>Super Rod</t>
        </is>
      </c>
      <c r="D284" s="6" t="n">
        <v>10</v>
      </c>
      <c r="E284" s="30" t="inlineStr">
        <is>
          <t>Wailmer  Lv 25-45  (60%)</t>
        </is>
      </c>
      <c r="F284" s="30" t="inlineStr">
        <is>
          <t>Sharpedo  Lv 30-35  (40%)</t>
        </is>
      </c>
    </row>
    <row r="285">
      <c r="A285" s="7" t="inlineStr">
        <is>
          <t>Ever Grande City</t>
        </is>
      </c>
      <c r="B285" s="6" t="inlineStr">
        <is>
          <t>Elite Four &amp; Champion</t>
        </is>
      </c>
      <c r="C285" s="73" t="inlineStr">
        <is>
          <t>Water</t>
        </is>
      </c>
      <c r="D285" s="6" t="n">
        <v>4</v>
      </c>
      <c r="E285" s="30" t="inlineStr">
        <is>
          <t>Tentacool  Lv 5-35  (60%)</t>
        </is>
      </c>
      <c r="F285" s="30" t="inlineStr">
        <is>
          <t>Wingull  Lv 10-30  (35%)</t>
        </is>
      </c>
      <c r="G285" s="30" t="inlineStr">
        <is>
          <t>Pelipper  Lv 25-30  (5%)</t>
        </is>
      </c>
    </row>
    <row r="286">
      <c r="A286" s="7" t="n"/>
      <c r="B286" s="6" t="n"/>
      <c r="C286" s="72" t="inlineStr">
        <is>
          <t>Old Rod</t>
        </is>
      </c>
      <c r="D286" s="6" t="n">
        <v>10</v>
      </c>
      <c r="E286" s="30" t="inlineStr">
        <is>
          <t>Magikarp  Lv 5-10  (70%)</t>
        </is>
      </c>
      <c r="F286" s="30" t="inlineStr">
        <is>
          <t>Tentacool  Lv 5-10  (30%)</t>
        </is>
      </c>
    </row>
    <row r="287">
      <c r="A287" s="7" t="n"/>
      <c r="B287" s="6" t="n"/>
      <c r="C287" s="73" t="inlineStr">
        <is>
          <t>Good Rod</t>
        </is>
      </c>
      <c r="D287" s="6" t="n">
        <v>10</v>
      </c>
      <c r="E287" s="30" t="inlineStr">
        <is>
          <t>Magikarp  Lv 10-30  (60%)</t>
        </is>
      </c>
      <c r="F287" s="30" t="inlineStr">
        <is>
          <t>Luvdisc  Lv 10-30  (20%)</t>
        </is>
      </c>
      <c r="G287" s="30" t="inlineStr">
        <is>
          <t>Wailmer  Lv 10-30  (20%)</t>
        </is>
      </c>
    </row>
    <row r="288">
      <c r="A288" s="7" t="n"/>
      <c r="B288" s="6" t="n"/>
      <c r="C288" s="74" t="inlineStr">
        <is>
          <t>Super Rod</t>
        </is>
      </c>
      <c r="D288" s="6" t="n">
        <v>10</v>
      </c>
      <c r="E288" s="30" t="inlineStr">
        <is>
          <t>Wailmer  Lv 30-45  (45%)</t>
        </is>
      </c>
      <c r="F288" s="30" t="inlineStr">
        <is>
          <t>Luvdisc  Lv 30-35  (40%)</t>
        </is>
      </c>
      <c r="G288" s="30" t="inlineStr">
        <is>
          <t>Corsola  Lv 30-35  (15%)</t>
        </is>
      </c>
    </row>
    <row r="289">
      <c r="A289" s="7" t="inlineStr">
        <is>
          <t>Petalburg City</t>
        </is>
      </c>
      <c r="B289" s="6" t="inlineStr">
        <is>
          <t>Split 1</t>
        </is>
      </c>
      <c r="C289" s="73" t="inlineStr">
        <is>
          <t>Water</t>
        </is>
      </c>
      <c r="D289" s="6" t="n">
        <v>1</v>
      </c>
      <c r="E289" s="30" t="inlineStr">
        <is>
          <t>Marill  Lv 5-35  (100%)</t>
        </is>
      </c>
    </row>
    <row r="290">
      <c r="A290" s="7" t="n"/>
      <c r="B290" s="6" t="n"/>
      <c r="C290" s="72" t="inlineStr">
        <is>
          <t>Old Rod</t>
        </is>
      </c>
      <c r="D290" s="6" t="n">
        <v>10</v>
      </c>
      <c r="E290" s="30" t="inlineStr">
        <is>
          <t>Magikarp  Lv 5-10  (70%)</t>
        </is>
      </c>
      <c r="F290" s="30" t="inlineStr">
        <is>
          <t>Goldeen  Lv 5-10  (30%)</t>
        </is>
      </c>
    </row>
    <row r="291">
      <c r="A291" s="7" t="n"/>
      <c r="B291" s="6" t="n"/>
      <c r="C291" s="73" t="inlineStr">
        <is>
          <t>Good Rod</t>
        </is>
      </c>
      <c r="D291" s="6" t="n">
        <v>10</v>
      </c>
      <c r="E291" s="30" t="inlineStr">
        <is>
          <t>Marill  Lv 5  (100%)</t>
        </is>
      </c>
    </row>
    <row r="292">
      <c r="A292" s="7" t="n"/>
      <c r="B292" s="6" t="n"/>
      <c r="C292" s="74" t="inlineStr">
        <is>
          <t>Super Rod</t>
        </is>
      </c>
      <c r="D292" s="6" t="n">
        <v>10</v>
      </c>
      <c r="E292" s="30" t="inlineStr">
        <is>
          <t>Corphish  Lv 20-45  (100%)</t>
        </is>
      </c>
    </row>
    <row r="293">
      <c r="A293" s="7" t="n"/>
      <c r="B293" s="6" t="n"/>
      <c r="C293" s="75" t="inlineStr">
        <is>
          <t>Land</t>
        </is>
      </c>
      <c r="D293" s="6" t="n">
        <v>20</v>
      </c>
      <c r="E293" s="30" t="inlineStr">
        <is>
          <t>Spheal  Lv 5  (24%)</t>
        </is>
      </c>
      <c r="F293" s="30" t="inlineStr">
        <is>
          <t>Shellos  Lv 5  (20%)</t>
        </is>
      </c>
      <c r="G293" s="30" t="inlineStr">
        <is>
          <t>Bibarel  Lv 5  (15%)</t>
        </is>
      </c>
      <c r="H293" s="30" t="inlineStr">
        <is>
          <t>Froakie  Lv 6  (15%)</t>
        </is>
      </c>
      <c r="I293" s="30" t="inlineStr">
        <is>
          <t>Croagunk  Lv 5  (10%)</t>
        </is>
      </c>
      <c r="J293" s="30" t="inlineStr">
        <is>
          <t>Stunfisk  Lv 6  (10%)</t>
        </is>
      </c>
      <c r="K293" s="30" t="inlineStr">
        <is>
          <t>Oshawott  Lv 6  (6%)</t>
        </is>
      </c>
    </row>
    <row r="294">
      <c r="A294" s="7" t="inlineStr">
        <is>
          <t>Petalburg Coast</t>
        </is>
      </c>
      <c r="B294" s="6" t="inlineStr">
        <is>
          <t>Split 1</t>
        </is>
      </c>
      <c r="C294" s="75" t="inlineStr">
        <is>
          <t>Land</t>
        </is>
      </c>
      <c r="D294" s="6" t="n">
        <v>20</v>
      </c>
      <c r="E294" s="30" t="inlineStr">
        <is>
          <t>Roggenrola  Lv 7  (20%)</t>
        </is>
      </c>
      <c r="F294" s="30" t="inlineStr">
        <is>
          <t>Binacle  Lv 8  (20%)</t>
        </is>
      </c>
      <c r="G294" s="30" t="inlineStr">
        <is>
          <t>Nosepass  Lv 8  (15%)</t>
        </is>
      </c>
      <c r="H294" s="30" t="inlineStr">
        <is>
          <t>Sandile  Lv 7  (10%)</t>
        </is>
      </c>
      <c r="I294" s="30" t="inlineStr">
        <is>
          <t>Helioptile  Lv 7  (10%)</t>
        </is>
      </c>
      <c r="J294" s="30" t="inlineStr">
        <is>
          <t>Aron  Lv 8  (10%)</t>
        </is>
      </c>
      <c r="K294" s="30" t="inlineStr">
        <is>
          <t>Inkay  Lv 7  (5%)</t>
        </is>
      </c>
      <c r="L294" s="30" t="inlineStr">
        <is>
          <t>Onix  Lv 8  (5%)</t>
        </is>
      </c>
    </row>
    <row r="295">
      <c r="E295" s="30" t="inlineStr">
        <is>
          <t>Gligar  Lv 7  (4%)</t>
        </is>
      </c>
      <c r="F295" s="30" t="inlineStr">
        <is>
          <t>Absol  Lv 7  (1%)</t>
        </is>
      </c>
    </row>
    <row r="296">
      <c r="A296" s="7" t="n"/>
      <c r="B296" s="6" t="n"/>
      <c r="C296" s="73" t="inlineStr">
        <is>
          <t>Water</t>
        </is>
      </c>
      <c r="D296" s="6" t="n">
        <v>4</v>
      </c>
      <c r="E296" s="30" t="inlineStr">
        <is>
          <t>Wingull  Lv 30-34  (60%)</t>
        </is>
      </c>
      <c r="F296" s="30" t="inlineStr">
        <is>
          <t>Tentacool  Lv 30-34  (30%)</t>
        </is>
      </c>
      <c r="G296" s="30" t="inlineStr">
        <is>
          <t>Shellder  Lv 30-34  (5%)</t>
        </is>
      </c>
      <c r="H296" s="30" t="inlineStr">
        <is>
          <t>Clauncher  Lv 30-34  (4%)</t>
        </is>
      </c>
      <c r="I296" s="30" t="inlineStr">
        <is>
          <t>Skrelp  Lv 30-34  (1%)</t>
        </is>
      </c>
    </row>
    <row r="297">
      <c r="A297" s="7" t="n"/>
      <c r="B297" s="6" t="n"/>
      <c r="C297" s="72" t="inlineStr">
        <is>
          <t>Old Rod</t>
        </is>
      </c>
      <c r="D297" s="6" t="n">
        <v>30</v>
      </c>
      <c r="E297" s="30" t="inlineStr">
        <is>
          <t>Magikarp  Lv 5-10  (100%)</t>
        </is>
      </c>
    </row>
    <row r="298">
      <c r="A298" s="7" t="n"/>
      <c r="B298" s="6" t="n"/>
      <c r="C298" s="73" t="inlineStr">
        <is>
          <t>Good Rod</t>
        </is>
      </c>
      <c r="D298" s="6" t="n">
        <v>30</v>
      </c>
      <c r="E298" s="30" t="inlineStr">
        <is>
          <t>Shellder  Lv 10-12  (60%)</t>
        </is>
      </c>
      <c r="F298" s="30" t="inlineStr">
        <is>
          <t>Skrelp  Lv 10-12  (20%)</t>
        </is>
      </c>
      <c r="G298" s="30" t="inlineStr">
        <is>
          <t>Clauncher  Lv 10-12  (20%)</t>
        </is>
      </c>
    </row>
    <row r="299">
      <c r="A299" s="7" t="n"/>
      <c r="B299" s="6" t="n"/>
      <c r="C299" s="74" t="inlineStr">
        <is>
          <t>Super Rod</t>
        </is>
      </c>
      <c r="D299" s="6" t="n">
        <v>30</v>
      </c>
      <c r="E299" s="30" t="inlineStr">
        <is>
          <t>Cloyster  Lv 42-48  (40%)</t>
        </is>
      </c>
      <c r="F299" s="30" t="inlineStr">
        <is>
          <t>Clawitzer  Lv 42-48  (40%)</t>
        </is>
      </c>
      <c r="G299" s="30" t="inlineStr">
        <is>
          <t>Dragalge  Lv 42-48  (15%)</t>
        </is>
      </c>
      <c r="H299" s="30" t="inlineStr">
        <is>
          <t>Staryu  Lv 42-48  (4%)</t>
        </is>
      </c>
      <c r="I299" s="30" t="inlineStr">
        <is>
          <t>Clamperl  Lv 42-48  (1%)</t>
        </is>
      </c>
    </row>
    <row r="300">
      <c r="A300" s="7" t="inlineStr">
        <is>
          <t>Trainer Grove</t>
        </is>
      </c>
      <c r="B300" s="6" t="inlineStr">
        <is>
          <t>Split 1</t>
        </is>
      </c>
      <c r="C300" s="75" t="inlineStr">
        <is>
          <t>Land</t>
        </is>
      </c>
      <c r="D300" s="6" t="n">
        <v>20</v>
      </c>
      <c r="E300" s="30" t="inlineStr">
        <is>
          <t>Sandshrew  Lv 8  (20%)</t>
        </is>
      </c>
      <c r="F300" s="30" t="inlineStr">
        <is>
          <t>Bidoof  Lv 8  (20%)</t>
        </is>
      </c>
      <c r="G300" s="30" t="inlineStr">
        <is>
          <t>Natu  Lv 9  (15%)</t>
        </is>
      </c>
      <c r="H300" s="30" t="inlineStr">
        <is>
          <t>Mienfoo  Lv 8  (10%)</t>
        </is>
      </c>
      <c r="I300" s="30" t="inlineStr">
        <is>
          <t>Phanpy  Lv 9  (10%)</t>
        </is>
      </c>
      <c r="J300" s="30" t="inlineStr">
        <is>
          <t>Minccino  Lv 8  (10%)</t>
        </is>
      </c>
      <c r="K300" s="30" t="inlineStr">
        <is>
          <t>Makuhita  Lv 9  (5%)</t>
        </is>
      </c>
      <c r="L300" s="30" t="inlineStr">
        <is>
          <t>Pancham  Lv 8  (5%)</t>
        </is>
      </c>
    </row>
    <row r="301">
      <c r="E301" s="30" t="inlineStr">
        <is>
          <t>Espurr  Lv 9  (4%)</t>
        </is>
      </c>
      <c r="F301" s="30" t="inlineStr">
        <is>
          <t>Zorua  Lv 8  (1%)</t>
        </is>
      </c>
    </row>
    <row r="302">
      <c r="A302" s="7" t="inlineStr">
        <is>
          <t>Underwater Route 124</t>
        </is>
      </c>
      <c r="B302" s="6" t="inlineStr">
        <is>
          <t>Unassigned</t>
        </is>
      </c>
      <c r="C302" s="73" t="inlineStr">
        <is>
          <t>Water</t>
        </is>
      </c>
      <c r="D302" s="6" t="n">
        <v>4</v>
      </c>
      <c r="E302" s="30" t="inlineStr">
        <is>
          <t>Clamperl  Lv 20-35  (65%)</t>
        </is>
      </c>
      <c r="F302" s="30" t="inlineStr">
        <is>
          <t>Chinchou  Lv 20-30  (30%)</t>
        </is>
      </c>
      <c r="G302" s="30" t="inlineStr">
        <is>
          <t>Relicanth  Lv 30-35  (5%)</t>
        </is>
      </c>
    </row>
    <row r="303">
      <c r="A303" s="7" t="inlineStr">
        <is>
          <t>Shoal Cave Low Tide Ice Room</t>
        </is>
      </c>
      <c r="B303" s="6" t="inlineStr">
        <is>
          <t>Split 7</t>
        </is>
      </c>
      <c r="C303" s="75" t="inlineStr">
        <is>
          <t>Land</t>
        </is>
      </c>
      <c r="D303" s="6" t="n">
        <v>10</v>
      </c>
      <c r="E303" s="30" t="inlineStr">
        <is>
          <t>Spheal  Lv 26-32  (45%)</t>
        </is>
      </c>
      <c r="F303" s="30" t="inlineStr">
        <is>
          <t>Zubat  Lv 26-30  (40%)</t>
        </is>
      </c>
      <c r="G303" s="30" t="inlineStr">
        <is>
          <t>Snorunt  Lv 26-30  (10%)</t>
        </is>
      </c>
      <c r="H303" s="30" t="inlineStr">
        <is>
          <t>Golbat  Lv 30-32  (5%)</t>
        </is>
      </c>
    </row>
    <row r="304">
      <c r="A304" s="7" t="inlineStr">
        <is>
          <t>Sky Pillar 1F</t>
        </is>
      </c>
      <c r="B304" s="6" t="inlineStr">
        <is>
          <t>Unassigned</t>
        </is>
      </c>
      <c r="C304" s="75" t="inlineStr">
        <is>
          <t>Land</t>
        </is>
      </c>
      <c r="D304" s="6" t="n">
        <v>10</v>
      </c>
      <c r="E304" s="30" t="inlineStr">
        <is>
          <t>Sableye  Lv 33-34  (30%)</t>
        </is>
      </c>
      <c r="F304" s="30" t="inlineStr">
        <is>
          <t>Golbat  Lv 34-35  (30%)</t>
        </is>
      </c>
      <c r="G304" s="30" t="inlineStr">
        <is>
          <t>Claydol  Lv 36-38  (25%)</t>
        </is>
      </c>
      <c r="H304" s="30" t="inlineStr">
        <is>
          <t>Banette  Lv 37-38  (15%)</t>
        </is>
      </c>
    </row>
    <row r="305">
      <c r="A305" s="7" t="inlineStr">
        <is>
          <t>Sootopolis City</t>
        </is>
      </c>
      <c r="B305" s="6" t="inlineStr">
        <is>
          <t>Split 8</t>
        </is>
      </c>
      <c r="C305" s="73" t="inlineStr">
        <is>
          <t>Water</t>
        </is>
      </c>
      <c r="D305" s="6" t="n">
        <v>1</v>
      </c>
      <c r="E305" s="30" t="inlineStr">
        <is>
          <t>Magikarp  Lv 5-35  (100%)</t>
        </is>
      </c>
    </row>
    <row r="306">
      <c r="A306" s="7" t="n"/>
      <c r="B306" s="6" t="n"/>
      <c r="C306" s="72" t="inlineStr">
        <is>
          <t>Old Rod</t>
        </is>
      </c>
      <c r="D306" s="6" t="n">
        <v>10</v>
      </c>
      <c r="E306" s="30" t="inlineStr">
        <is>
          <t>Magikarp  Lv 5-10  (70%)</t>
        </is>
      </c>
      <c r="F306" s="30" t="inlineStr">
        <is>
          <t>Tentacool  Lv 5-10  (30%)</t>
        </is>
      </c>
    </row>
    <row r="307">
      <c r="A307" s="7" t="n"/>
      <c r="B307" s="6" t="n"/>
      <c r="C307" s="73" t="inlineStr">
        <is>
          <t>Good Rod</t>
        </is>
      </c>
      <c r="D307" s="6" t="n">
        <v>10</v>
      </c>
      <c r="E307" s="30" t="inlineStr">
        <is>
          <t>Magikarp  Lv 10-30  (100%)</t>
        </is>
      </c>
    </row>
    <row r="308">
      <c r="A308" s="7" t="n"/>
      <c r="B308" s="6" t="n"/>
      <c r="C308" s="74" t="inlineStr">
        <is>
          <t>Super Rod</t>
        </is>
      </c>
      <c r="D308" s="6" t="n">
        <v>10</v>
      </c>
      <c r="E308" s="30" t="inlineStr">
        <is>
          <t>Magikarp  Lv 30-35  (80%)</t>
        </is>
      </c>
      <c r="F308" s="30" t="inlineStr">
        <is>
          <t>Gyarados  Lv 5-45  (20%)</t>
        </is>
      </c>
    </row>
    <row r="309">
      <c r="A309" s="7" t="inlineStr">
        <is>
          <t>Sky Pillar 3F</t>
        </is>
      </c>
      <c r="B309" s="6" t="inlineStr">
        <is>
          <t>Unassigned</t>
        </is>
      </c>
      <c r="C309" s="75" t="inlineStr">
        <is>
          <t>Land</t>
        </is>
      </c>
      <c r="D309" s="6" t="n">
        <v>10</v>
      </c>
      <c r="E309" s="30" t="inlineStr">
        <is>
          <t>Sableye  Lv 33-34  (30%)</t>
        </is>
      </c>
      <c r="F309" s="30" t="inlineStr">
        <is>
          <t>Golbat  Lv 34-35  (30%)</t>
        </is>
      </c>
      <c r="G309" s="30" t="inlineStr">
        <is>
          <t>Claydol  Lv 36-38  (25%)</t>
        </is>
      </c>
      <c r="H309" s="30" t="inlineStr">
        <is>
          <t>Banette  Lv 37-38  (15%)</t>
        </is>
      </c>
    </row>
    <row r="310">
      <c r="A310" s="7" t="inlineStr">
        <is>
          <t>Sky Pillar 5F</t>
        </is>
      </c>
      <c r="B310" s="6" t="inlineStr">
        <is>
          <t>Unassigned</t>
        </is>
      </c>
      <c r="C310" s="75" t="inlineStr">
        <is>
          <t>Land</t>
        </is>
      </c>
      <c r="D310" s="6" t="n">
        <v>10</v>
      </c>
      <c r="E310" s="30" t="inlineStr">
        <is>
          <t>Sableye  Lv 33-34  (30%)</t>
        </is>
      </c>
      <c r="F310" s="30" t="inlineStr">
        <is>
          <t>Golbat  Lv 34-35  (30%)</t>
        </is>
      </c>
      <c r="G310" s="30" t="inlineStr">
        <is>
          <t>Claydol  Lv 36-37  (19%)</t>
        </is>
      </c>
      <c r="H310" s="30" t="inlineStr">
        <is>
          <t>Banette  Lv 37-38  (15%)</t>
        </is>
      </c>
      <c r="I310" s="30" t="inlineStr">
        <is>
          <t>Altaria  Lv 38-39  (6%)</t>
        </is>
      </c>
    </row>
    <row r="311">
      <c r="A311" s="7" t="inlineStr">
        <is>
          <t>Safari Zone Southeast</t>
        </is>
      </c>
      <c r="B311" s="6" t="inlineStr">
        <is>
          <t>Postgame</t>
        </is>
      </c>
      <c r="C311" s="75" t="inlineStr">
        <is>
          <t>Land</t>
        </is>
      </c>
      <c r="D311" s="6" t="n">
        <v>25</v>
      </c>
      <c r="E311" s="30" t="inlineStr">
        <is>
          <t>Sunkern  Lv 33-35  (30%)</t>
        </is>
      </c>
      <c r="F311" s="30" t="inlineStr">
        <is>
          <t>Mareep  Lv 34-36  (30%)</t>
        </is>
      </c>
      <c r="G311" s="30" t="inlineStr">
        <is>
          <t>Aipom  Lv 34  (10%)</t>
        </is>
      </c>
      <c r="H311" s="30" t="inlineStr">
        <is>
          <t>Spinarak  Lv 33  (10%)</t>
        </is>
      </c>
      <c r="I311" s="30" t="inlineStr">
        <is>
          <t>Hoothoot  Lv 35  (5%)</t>
        </is>
      </c>
      <c r="J311" s="30" t="inlineStr">
        <is>
          <t>Snubbull  Lv 34  (5%)</t>
        </is>
      </c>
      <c r="K311" s="30" t="inlineStr">
        <is>
          <t>Stantler  Lv 36-39  (5%)</t>
        </is>
      </c>
      <c r="L311" s="30" t="inlineStr">
        <is>
          <t>Gligar  Lv 37-40  (5%)</t>
        </is>
      </c>
    </row>
    <row r="312">
      <c r="A312" s="7" t="n"/>
      <c r="B312" s="6" t="n"/>
      <c r="C312" s="73" t="inlineStr">
        <is>
          <t>Water</t>
        </is>
      </c>
      <c r="D312" s="6" t="n">
        <v>9</v>
      </c>
      <c r="E312" s="30" t="inlineStr">
        <is>
          <t>Wooper  Lv 25-30  (60%)</t>
        </is>
      </c>
      <c r="F312" s="30" t="inlineStr">
        <is>
          <t>Marill  Lv 25-35  (39%)</t>
        </is>
      </c>
      <c r="G312" s="30" t="inlineStr">
        <is>
          <t>Quagsire  Lv 35-40  (1%)</t>
        </is>
      </c>
    </row>
    <row r="313">
      <c r="A313" s="7" t="n"/>
      <c r="B313" s="6" t="n"/>
      <c r="C313" s="72" t="inlineStr">
        <is>
          <t>Old Rod</t>
        </is>
      </c>
      <c r="D313" s="6" t="n">
        <v>35</v>
      </c>
      <c r="E313" s="30" t="inlineStr">
        <is>
          <t>Magikarp  Lv 25-30  (70%)</t>
        </is>
      </c>
      <c r="F313" s="30" t="inlineStr">
        <is>
          <t>Goldeen  Lv 25-30  (30%)</t>
        </is>
      </c>
    </row>
    <row r="314">
      <c r="A314" s="7" t="n"/>
      <c r="B314" s="6" t="n"/>
      <c r="C314" s="73" t="inlineStr">
        <is>
          <t>Good Rod</t>
        </is>
      </c>
      <c r="D314" s="6" t="n">
        <v>35</v>
      </c>
      <c r="E314" s="30" t="inlineStr">
        <is>
          <t>Magikarp  Lv 25-30  (60%)</t>
        </is>
      </c>
      <c r="F314" s="30" t="inlineStr">
        <is>
          <t>Goldeen  Lv 25-30  (20%)</t>
        </is>
      </c>
      <c r="G314" s="30" t="inlineStr">
        <is>
          <t>Remoraid  Lv 30-35  (20%)</t>
        </is>
      </c>
    </row>
    <row r="315">
      <c r="A315" s="7" t="n"/>
      <c r="B315" s="6" t="n"/>
      <c r="C315" s="74" t="inlineStr">
        <is>
          <t>Super Rod</t>
        </is>
      </c>
      <c r="D315" s="6" t="n">
        <v>35</v>
      </c>
      <c r="E315" s="30" t="inlineStr">
        <is>
          <t>Remoraid  Lv 25-35  (59%)</t>
        </is>
      </c>
      <c r="F315" s="30" t="inlineStr">
        <is>
          <t>Goldeen  Lv 25-30  (40%)</t>
        </is>
      </c>
      <c r="G315" s="30" t="inlineStr">
        <is>
          <t>Octillery  Lv 35-40  (1%)</t>
        </is>
      </c>
    </row>
    <row r="316">
      <c r="A316" s="7" t="inlineStr">
        <is>
          <t>Safari Zone Northeast</t>
        </is>
      </c>
      <c r="B316" s="6" t="inlineStr">
        <is>
          <t>Postgame</t>
        </is>
      </c>
      <c r="C316" s="75" t="inlineStr">
        <is>
          <t>Land</t>
        </is>
      </c>
      <c r="D316" s="6" t="n">
        <v>25</v>
      </c>
      <c r="E316" s="30" t="inlineStr">
        <is>
          <t>Aipom  Lv 33-35  (30%)</t>
        </is>
      </c>
      <c r="F316" s="30" t="inlineStr">
        <is>
          <t>Teddiursa  Lv 34-36  (30%)</t>
        </is>
      </c>
      <c r="G316" s="30" t="inlineStr">
        <is>
          <t>Sunkern  Lv 34  (10%)</t>
        </is>
      </c>
      <c r="H316" s="30" t="inlineStr">
        <is>
          <t>Ledyba  Lv 33  (10%)</t>
        </is>
      </c>
      <c r="I316" s="30" t="inlineStr">
        <is>
          <t>Hoothoot  Lv 35  (5%)</t>
        </is>
      </c>
      <c r="J316" s="30" t="inlineStr">
        <is>
          <t>Pineco  Lv 34  (5%)</t>
        </is>
      </c>
      <c r="K316" s="30" t="inlineStr">
        <is>
          <t>Houndour  Lv 36-39  (5%)</t>
        </is>
      </c>
      <c r="L316" s="30" t="inlineStr">
        <is>
          <t>Miltank  Lv 37-40  (5%)</t>
        </is>
      </c>
    </row>
    <row r="317">
      <c r="A317" s="7" t="n"/>
      <c r="B317" s="6" t="n"/>
      <c r="C317" s="76" t="inlineStr">
        <is>
          <t>Rock Smash</t>
        </is>
      </c>
      <c r="D317" s="6" t="n">
        <v>25</v>
      </c>
      <c r="E317" s="30" t="inlineStr">
        <is>
          <t>Shuckle  Lv 20-40  (100%)</t>
        </is>
      </c>
    </row>
    <row r="318">
      <c r="A318" s="7" t="inlineStr">
        <is>
          <t>Magma Hideout 1F</t>
        </is>
      </c>
      <c r="B318" s="6" t="inlineStr">
        <is>
          <t>Split 5</t>
        </is>
      </c>
      <c r="C318" s="75" t="inlineStr">
        <is>
          <t>Land</t>
        </is>
      </c>
      <c r="D318" s="6" t="n">
        <v>10</v>
      </c>
      <c r="E318" s="30" t="inlineStr">
        <is>
          <t>Geodude  Lv 27-30  (55%)</t>
        </is>
      </c>
      <c r="F318" s="30" t="inlineStr">
        <is>
          <t>Torkoal  Lv 28-30  (30%)</t>
        </is>
      </c>
      <c r="G318" s="30" t="inlineStr">
        <is>
          <t>Graveler  Lv 30-33  (15%)</t>
        </is>
      </c>
    </row>
    <row r="319">
      <c r="A319" s="7" t="inlineStr">
        <is>
          <t>Magma Hideout 2 F1R</t>
        </is>
      </c>
      <c r="B319" s="6" t="inlineStr">
        <is>
          <t>Split 5</t>
        </is>
      </c>
      <c r="C319" s="75" t="inlineStr">
        <is>
          <t>Land</t>
        </is>
      </c>
      <c r="D319" s="6" t="n">
        <v>10</v>
      </c>
      <c r="E319" s="30" t="inlineStr">
        <is>
          <t>Geodude  Lv 27-30  (55%)</t>
        </is>
      </c>
      <c r="F319" s="30" t="inlineStr">
        <is>
          <t>Torkoal  Lv 28-30  (30%)</t>
        </is>
      </c>
      <c r="G319" s="30" t="inlineStr">
        <is>
          <t>Graveler  Lv 30-33  (15%)</t>
        </is>
      </c>
    </row>
    <row r="320">
      <c r="A320" s="7" t="inlineStr">
        <is>
          <t>Magma Hideout 2 F2R</t>
        </is>
      </c>
      <c r="B320" s="6" t="inlineStr">
        <is>
          <t>Split 5</t>
        </is>
      </c>
      <c r="C320" s="75" t="inlineStr">
        <is>
          <t>Land</t>
        </is>
      </c>
      <c r="D320" s="6" t="n">
        <v>10</v>
      </c>
      <c r="E320" s="30" t="inlineStr">
        <is>
          <t>Geodude  Lv 27-30  (55%)</t>
        </is>
      </c>
      <c r="F320" s="30" t="inlineStr">
        <is>
          <t>Torkoal  Lv 28-30  (30%)</t>
        </is>
      </c>
      <c r="G320" s="30" t="inlineStr">
        <is>
          <t>Graveler  Lv 30-33  (15%)</t>
        </is>
      </c>
    </row>
    <row r="321">
      <c r="A321" s="7" t="inlineStr">
        <is>
          <t>Magma Hideout 3 F1R</t>
        </is>
      </c>
      <c r="B321" s="6" t="inlineStr">
        <is>
          <t>Split 5</t>
        </is>
      </c>
      <c r="C321" s="75" t="inlineStr">
        <is>
          <t>Land</t>
        </is>
      </c>
      <c r="D321" s="6" t="n">
        <v>10</v>
      </c>
      <c r="E321" s="30" t="inlineStr">
        <is>
          <t>Geodude  Lv 27-30  (55%)</t>
        </is>
      </c>
      <c r="F321" s="30" t="inlineStr">
        <is>
          <t>Torkoal  Lv 28-30  (30%)</t>
        </is>
      </c>
      <c r="G321" s="30" t="inlineStr">
        <is>
          <t>Graveler  Lv 30-33  (15%)</t>
        </is>
      </c>
    </row>
    <row r="322">
      <c r="A322" s="7" t="inlineStr">
        <is>
          <t>Magma Hideout 3 F2R</t>
        </is>
      </c>
      <c r="B322" s="6" t="inlineStr">
        <is>
          <t>Split 5</t>
        </is>
      </c>
      <c r="C322" s="75" t="inlineStr">
        <is>
          <t>Land</t>
        </is>
      </c>
      <c r="D322" s="6" t="n">
        <v>10</v>
      </c>
      <c r="E322" s="30" t="inlineStr">
        <is>
          <t>Geodude  Lv 27-30  (55%)</t>
        </is>
      </c>
      <c r="F322" s="30" t="inlineStr">
        <is>
          <t>Torkoal  Lv 28-30  (30%)</t>
        </is>
      </c>
      <c r="G322" s="30" t="inlineStr">
        <is>
          <t>Graveler  Lv 30-33  (15%)</t>
        </is>
      </c>
    </row>
    <row r="323">
      <c r="A323" s="7" t="inlineStr">
        <is>
          <t>Magma Hideout 4F</t>
        </is>
      </c>
      <c r="B323" s="6" t="inlineStr">
        <is>
          <t>Split 5</t>
        </is>
      </c>
      <c r="C323" s="75" t="inlineStr">
        <is>
          <t>Land</t>
        </is>
      </c>
      <c r="D323" s="6" t="n">
        <v>10</v>
      </c>
      <c r="E323" s="30" t="inlineStr">
        <is>
          <t>Geodude  Lv 27-30  (55%)</t>
        </is>
      </c>
      <c r="F323" s="30" t="inlineStr">
        <is>
          <t>Torkoal  Lv 28-30  (30%)</t>
        </is>
      </c>
      <c r="G323" s="30" t="inlineStr">
        <is>
          <t>Graveler  Lv 30-33  (15%)</t>
        </is>
      </c>
    </row>
    <row r="324">
      <c r="A324" s="7" t="inlineStr">
        <is>
          <t>Magma Hideout 3 F3R</t>
        </is>
      </c>
      <c r="B324" s="6" t="inlineStr">
        <is>
          <t>Split 5</t>
        </is>
      </c>
      <c r="C324" s="75" t="inlineStr">
        <is>
          <t>Land</t>
        </is>
      </c>
      <c r="D324" s="6" t="n">
        <v>10</v>
      </c>
      <c r="E324" s="30" t="inlineStr">
        <is>
          <t>Geodude  Lv 27-30  (55%)</t>
        </is>
      </c>
      <c r="F324" s="30" t="inlineStr">
        <is>
          <t>Torkoal  Lv 28-30  (30%)</t>
        </is>
      </c>
      <c r="G324" s="30" t="inlineStr">
        <is>
          <t>Graveler  Lv 30-33  (15%)</t>
        </is>
      </c>
    </row>
    <row r="325">
      <c r="A325" s="7" t="inlineStr">
        <is>
          <t>Magma Hideout 2 F3R</t>
        </is>
      </c>
      <c r="B325" s="6" t="inlineStr">
        <is>
          <t>Split 5</t>
        </is>
      </c>
      <c r="C325" s="75" t="inlineStr">
        <is>
          <t>Land</t>
        </is>
      </c>
      <c r="D325" s="6" t="n">
        <v>10</v>
      </c>
      <c r="E325" s="30" t="inlineStr">
        <is>
          <t>Geodude  Lv 27-30  (55%)</t>
        </is>
      </c>
      <c r="F325" s="30" t="inlineStr">
        <is>
          <t>Torkoal  Lv 28-30  (30%)</t>
        </is>
      </c>
      <c r="G325" s="30" t="inlineStr">
        <is>
          <t>Graveler  Lv 30-33  (15%)</t>
        </is>
      </c>
    </row>
    <row r="326">
      <c r="A326" s="7" t="inlineStr">
        <is>
          <t>Mirage Tower 1F</t>
        </is>
      </c>
      <c r="B326" s="6" t="inlineStr">
        <is>
          <t>Split 5</t>
        </is>
      </c>
      <c r="C326" s="75" t="inlineStr">
        <is>
          <t>Land</t>
        </is>
      </c>
      <c r="D326" s="6" t="n">
        <v>10</v>
      </c>
      <c r="E326" s="30" t="inlineStr">
        <is>
          <t>Sandshrew  Lv 20-24  (50%)</t>
        </is>
      </c>
      <c r="F326" s="30" t="inlineStr">
        <is>
          <t>Trapinch  Lv 20-24  (50%)</t>
        </is>
      </c>
    </row>
    <row r="327">
      <c r="A327" s="7" t="inlineStr">
        <is>
          <t>Mirage Tower 2F</t>
        </is>
      </c>
      <c r="B327" s="6" t="inlineStr">
        <is>
          <t>Split 5</t>
        </is>
      </c>
      <c r="C327" s="75" t="inlineStr">
        <is>
          <t>Land</t>
        </is>
      </c>
      <c r="D327" s="6" t="n">
        <v>10</v>
      </c>
      <c r="E327" s="30" t="inlineStr">
        <is>
          <t>Sandshrew  Lv 20-24  (50%)</t>
        </is>
      </c>
      <c r="F327" s="30" t="inlineStr">
        <is>
          <t>Trapinch  Lv 20-24  (50%)</t>
        </is>
      </c>
    </row>
    <row r="328">
      <c r="A328" s="7" t="inlineStr">
        <is>
          <t>Mirage Tower 3F</t>
        </is>
      </c>
      <c r="B328" s="6" t="inlineStr">
        <is>
          <t>Split 5</t>
        </is>
      </c>
      <c r="C328" s="75" t="inlineStr">
        <is>
          <t>Land</t>
        </is>
      </c>
      <c r="D328" s="6" t="n">
        <v>10</v>
      </c>
      <c r="E328" s="30" t="inlineStr">
        <is>
          <t>Sandshrew  Lv 20-24  (50%)</t>
        </is>
      </c>
      <c r="F328" s="30" t="inlineStr">
        <is>
          <t>Trapinch  Lv 20-24  (50%)</t>
        </is>
      </c>
    </row>
    <row r="329">
      <c r="A329" s="7" t="inlineStr">
        <is>
          <t>Mirage Tower 4F</t>
        </is>
      </c>
      <c r="B329" s="6" t="inlineStr">
        <is>
          <t>Split 5</t>
        </is>
      </c>
      <c r="C329" s="75" t="inlineStr">
        <is>
          <t>Land</t>
        </is>
      </c>
      <c r="D329" s="6" t="n">
        <v>10</v>
      </c>
      <c r="E329" s="30" t="inlineStr">
        <is>
          <t>Sandshrew  Lv 20-24  (50%)</t>
        </is>
      </c>
      <c r="F329" s="30" t="inlineStr">
        <is>
          <t>Trapinch  Lv 20-24  (50%)</t>
        </is>
      </c>
    </row>
    <row r="330">
      <c r="A330" s="7" t="inlineStr">
        <is>
          <t>Desert Underpass</t>
        </is>
      </c>
      <c r="B330" s="6" t="inlineStr">
        <is>
          <t>Postgame</t>
        </is>
      </c>
      <c r="C330" s="75" t="inlineStr">
        <is>
          <t>Land</t>
        </is>
      </c>
      <c r="D330" s="6" t="n">
        <v>10</v>
      </c>
      <c r="E330" s="30" t="inlineStr">
        <is>
          <t>Ditto  Lv 38-45  (50%)</t>
        </is>
      </c>
      <c r="F330" s="30" t="inlineStr">
        <is>
          <t>Whismur  Lv 35-38  (34%)</t>
        </is>
      </c>
      <c r="G330" s="30" t="inlineStr">
        <is>
          <t>Loudred  Lv 38-44  (16%)</t>
        </is>
      </c>
    </row>
    <row r="331">
      <c r="A331" s="7" t="inlineStr">
        <is>
          <t>Artisan Cave B1F</t>
        </is>
      </c>
      <c r="B331" s="6" t="inlineStr">
        <is>
          <t>Unassigned</t>
        </is>
      </c>
      <c r="C331" s="75" t="inlineStr">
        <is>
          <t>Land</t>
        </is>
      </c>
      <c r="D331" s="6" t="n">
        <v>10</v>
      </c>
      <c r="E331" s="30" t="inlineStr">
        <is>
          <t>Smeargle  Lv 40-50  (100%)</t>
        </is>
      </c>
    </row>
    <row r="332">
      <c r="A332" s="7" t="inlineStr">
        <is>
          <t>Artisan Cave 1F</t>
        </is>
      </c>
      <c r="B332" s="6" t="inlineStr">
        <is>
          <t>Unassigned</t>
        </is>
      </c>
      <c r="C332" s="75" t="inlineStr">
        <is>
          <t>Land</t>
        </is>
      </c>
      <c r="D332" s="6" t="n">
        <v>10</v>
      </c>
      <c r="E332" s="30" t="inlineStr">
        <is>
          <t>Smeargle  Lv 40-50  (100%)</t>
        </is>
      </c>
    </row>
    <row r="333">
      <c r="A333" s="7" t="inlineStr">
        <is>
          <t>Altering Cave</t>
        </is>
      </c>
      <c r="B333" s="6" t="inlineStr">
        <is>
          <t>Postgame</t>
        </is>
      </c>
      <c r="C333" s="75" t="inlineStr">
        <is>
          <t>Land</t>
        </is>
      </c>
      <c r="D333" s="6" t="n">
        <v>7</v>
      </c>
      <c r="E333" s="30" t="inlineStr">
        <is>
          <t>Zubat  Lv 6-16  (100%)</t>
        </is>
      </c>
      <c r="F333" s="30" t="inlineStr">
        <is>
          <t>Mareep  Lv 3-13  (100%)</t>
        </is>
      </c>
      <c r="G333" s="30" t="inlineStr">
        <is>
          <t>Pineco  Lv 19-29  (100%)</t>
        </is>
      </c>
      <c r="H333" s="30" t="inlineStr">
        <is>
          <t>Houndour  Lv 12-22  (100%)</t>
        </is>
      </c>
      <c r="I333" s="30" t="inlineStr">
        <is>
          <t>Teddiursa  Lv 6-16  (100%)</t>
        </is>
      </c>
      <c r="J333" s="30" t="inlineStr">
        <is>
          <t>Aipom  Lv 18-28  (100%)</t>
        </is>
      </c>
      <c r="K333" s="30" t="inlineStr">
        <is>
          <t>Shuckle  Lv 18-28  (100%)</t>
        </is>
      </c>
      <c r="L333" s="30" t="inlineStr">
        <is>
          <t>Stantler  Lv 18-28  (100%)</t>
        </is>
      </c>
    </row>
    <row r="334">
      <c r="E334" s="30" t="inlineStr">
        <is>
          <t>Smeargle  Lv 18-28  (100%)</t>
        </is>
      </c>
    </row>
    <row r="335">
      <c r="A335" s="7" t="inlineStr">
        <is>
          <t>Meteor Falls Stevens Cave</t>
        </is>
      </c>
      <c r="B335" s="6" t="inlineStr">
        <is>
          <t>Unassigned</t>
        </is>
      </c>
      <c r="C335" s="75" t="inlineStr">
        <is>
          <t>Land</t>
        </is>
      </c>
      <c r="D335" s="6" t="n">
        <v>10</v>
      </c>
      <c r="E335" s="30" t="inlineStr">
        <is>
          <t>Golbat  Lv 33-40  (65%)</t>
        </is>
      </c>
      <c r="F335" s="30" t="inlineStr">
        <is>
          <t>Solrock  Lv 33-39  (35%)</t>
        </is>
      </c>
    </row>
    <row r="336">
      <c r="A336" s="7" t="inlineStr">
        <is>
          <t>No map assigned (unused table)</t>
        </is>
      </c>
      <c r="B336" s="6" t="inlineStr">
        <is>
          <t>Unassigned</t>
        </is>
      </c>
      <c r="C336" s="75" t="inlineStr">
        <is>
          <t>Land</t>
        </is>
      </c>
      <c r="D336" s="6" t="n">
        <v>4</v>
      </c>
      <c r="E336" s="30" t="inlineStr">
        <is>
          <t>Charmeleon  Lv 5  (110%)</t>
        </is>
      </c>
      <c r="F336" s="30" t="inlineStr">
        <is>
          <t>Charmander  Lv 5  (100%)</t>
        </is>
      </c>
      <c r="G336" s="30" t="inlineStr">
        <is>
          <t>Venusaur  Lv 5  (95%)</t>
        </is>
      </c>
      <c r="H336" s="30" t="inlineStr">
        <is>
          <t>Charizard  Lv 5  (90%)</t>
        </is>
      </c>
      <c r="I336" s="30" t="inlineStr">
        <is>
          <t>Ivysaur  Lv 5  (80%)</t>
        </is>
      </c>
      <c r="J336" s="30" t="inlineStr">
        <is>
          <t>Bulbasaur  Lv 5  (60%)</t>
        </is>
      </c>
      <c r="K336" s="30" t="inlineStr">
        <is>
          <t>Squirtle  Lv 5  (40%)</t>
        </is>
      </c>
      <c r="L336" s="30" t="inlineStr">
        <is>
          <t>Wartortle  Lv 5  (25%)</t>
        </is>
      </c>
    </row>
    <row r="337">
      <c r="A337" s="7" t="n"/>
      <c r="B337" s="6" t="n"/>
      <c r="C337" s="75" t="inlineStr">
        <is>
          <t>Land</t>
        </is>
      </c>
      <c r="D337" s="6" t="n">
        <v>8</v>
      </c>
      <c r="E337" s="30" t="inlineStr">
        <is>
          <t>Wartortle  Lv 5  (40%)</t>
        </is>
      </c>
      <c r="F337" s="30" t="inlineStr">
        <is>
          <t>Squirtle  Lv 5  (30%)</t>
        </is>
      </c>
      <c r="G337" s="30" t="inlineStr">
        <is>
          <t>Charizard  Lv 5  (20%)</t>
        </is>
      </c>
      <c r="H337" s="30" t="inlineStr">
        <is>
          <t>Charmeleon  Lv 5  (10%)</t>
        </is>
      </c>
    </row>
    <row r="338">
      <c r="A338" s="7" t="n"/>
      <c r="B338" s="6" t="n"/>
      <c r="C338" s="75" t="inlineStr">
        <is>
          <t>Land</t>
        </is>
      </c>
      <c r="D338" s="6" t="n">
        <v>10</v>
      </c>
      <c r="E338" s="30" t="inlineStr">
        <is>
          <t>Seviper  Lv 5  (104%)</t>
        </is>
      </c>
      <c r="F338" s="30" t="inlineStr">
        <is>
          <t>Milotic  Lv 5  (104%)</t>
        </is>
      </c>
      <c r="G338" s="30" t="inlineStr">
        <is>
          <t>Dusclops  Lv 5  (48%)</t>
        </is>
      </c>
      <c r="H338" s="30" t="inlineStr">
        <is>
          <t>Electrode  Lv 5  (48%)</t>
        </is>
      </c>
      <c r="I338" s="30" t="inlineStr">
        <is>
          <t>Breloom  Lv 5  (48%)</t>
        </is>
      </c>
      <c r="J338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ball, one-time Corphish Lv11, fisherman points to Viridian Forest once you have the stone</t>
        </is>
      </c>
      <c r="D9" s="77" t="inlineStr">
        <is>
          <t>None (Ronnie removed)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the rival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Petalburg Woods</t>
        </is>
      </c>
      <c r="C3" s="77" t="inlineStr">
        <is>
          <t>4 mandatory battles in path order; Team Aqua's worldview introduced</t>
        </is>
      </c>
      <c r="D3" s="77" t="inlineStr">
        <is>
          <t>Bug Catcher James, Aqua Grunt 1 (idealist), Grunt 2 (pragmatist), Grunt 3 (ends justify the means)</t>
        </is>
      </c>
      <c r="E3" s="77" t="inlineStr">
        <is>
          <t>Sight lines verified unavoidable; Devon researcher ambush removed; Lyle removed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Rustboro City</t>
        </is>
      </c>
      <c r="C5" s="77" t="inlineStr">
        <is>
          <t>NPC blocks the gym door (27,19): Roxanne went to Route 116</t>
        </is>
      </c>
      <c r="D5" s="77" t="inlineStr">
        <is>
          <t>-</t>
        </is>
      </c>
      <c r="E5" s="77" t="inlineStr">
        <is>
          <t>Blocker steps aside to (28,20) once FLAG_ROUTE116_ROXANNE_FOUND is set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Route 116</t>
        </is>
      </c>
      <c r="C6" s="32" t="inlineStr">
        <is>
          <t>Four double battles, each against two trainers, on unavoidable trigger lines</t>
        </is>
      </c>
      <c r="D6" s="32" t="inlineStr">
        <is>
          <t>Clark &amp; Ethan (x=9), Diana &amp; Chloe (x=21), Preston &amp; Tasha (x=31), Cole &amp; Maya (x=37); all Lv20</t>
        </is>
      </c>
      <c r="E6" s="32" t="inlineStr">
        <is>
          <t>Old Route 116 trainers removed</t>
        </is>
      </c>
      <c r="F6" s="32" t="inlineStr">
        <is>
          <t>In ROM, not playtested yet</t>
        </is>
      </c>
    </row>
    <row r="7">
      <c r="A7" s="77" t="n">
        <v>5.5</v>
      </c>
      <c r="B7" s="77" t="inlineStr">
        <is>
          <t>Route 116 (east end)</t>
        </is>
      </c>
      <c r="C7" s="77" t="inlineStr">
        <is>
          <t>Roxanne and Sidney talking; Roxanne heads back, Sidney battles</t>
        </is>
      </c>
      <c r="D7" s="77" t="inlineStr">
        <is>
          <t>Sidney (Lv22, Lunatone Lv24)</t>
        </is>
      </c>
      <c r="E7" s="77" t="inlineStr">
        <is>
          <t>Beating Sidney (line x=43) sets FLAG_ROUTE116_ROXANNE_FOUND; Rusturf Tunnel stays optional</t>
        </is>
      </c>
      <c r="F7" s="77" t="inlineStr">
        <is>
          <t>In ROM, not playtested yet</t>
        </is>
      </c>
    </row>
    <row r="8">
      <c r="A8" s="32" t="n">
        <v>6</v>
      </c>
      <c r="B8" s="32" t="inlineStr">
        <is>
          <t>Rustboro Gym</t>
        </is>
      </c>
      <c r="C8" s="32" t="inlineStr">
        <is>
          <t>Gym trainers + Roxanne -&gt; Badge 2</t>
        </is>
      </c>
      <c r="D8" s="32" t="inlineStr">
        <is>
          <t>Existing (unchanged)</t>
        </is>
      </c>
      <c r="E8" s="32" t="inlineStr">
        <is>
          <t>FLAG_BADGE02_GET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52" customWidth="1" min="4" max="4"/>
    <col width="56" customWidth="1" min="5" max="5"/>
    <col width="40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Rusturf Tunnel</t>
        </is>
      </c>
      <c r="C2" s="32" t="inlineStr">
        <is>
          <t>Opening Aqua battle; grunt escapes through the doorway, Briney collects Peeko</t>
        </is>
      </c>
      <c r="D2" s="32" t="inlineStr">
        <is>
          <t>1 Team Aqua Grunt</t>
        </is>
      </c>
      <c r="E2" s="32" t="inlineStr">
        <is>
          <t>Doorway at (4,0) opens once the grunt is beaten</t>
        </is>
      </c>
      <c r="F2" s="32" t="inlineStr">
        <is>
          <t>Route in ROM; team TBD</t>
        </is>
      </c>
    </row>
    <row r="3">
      <c r="A3" s="77" t="n">
        <v>2</v>
      </c>
      <c r="B3" s="77" t="inlineStr">
        <is>
          <t>Wraithwood Forest</t>
        </is>
      </c>
      <c r="C3" s="77" t="inlineStr">
        <is>
          <t>Major Team Aqua section and mid-split boss; wild Ghost types start here</t>
        </is>
      </c>
      <c r="D3" s="77" t="inlineStr">
        <is>
          <t>5 Team Aqua Grunts + Archie</t>
        </is>
      </c>
      <c r="E3" s="77" t="inlineStr">
        <is>
          <t>Entering sets FLAG_CLEARED_WRAITHWOOD_ROUTE (Briney can sail)</t>
        </is>
      </c>
      <c r="F3" s="77" t="inlineStr">
        <is>
          <t>Planned; ROM still has Desmond/Ottoline/Rufus</t>
        </is>
      </c>
    </row>
    <row r="4">
      <c r="A4" s="32" t="n">
        <v>3</v>
      </c>
      <c r="B4" s="32" t="inlineStr">
        <is>
          <t>Hollowbrook</t>
        </is>
      </c>
      <c r="C4" s="32" t="inlineStr">
        <is>
          <t>Safe town/breather: NPCs, lore, healing, items, trades/gifts, exploration</t>
        </is>
      </c>
      <c r="D4" s="32" t="inlineStr">
        <is>
          <t>None</t>
        </is>
      </c>
      <c r="E4" s="32" t="inlineStr">
        <is>
          <t>Cave door (9,1) leads into Granite Cave B2F</t>
        </is>
      </c>
      <c r="F4" s="32" t="inlineStr">
        <is>
          <t>Planned; ROM still has Mortimer/Prudence</t>
        </is>
      </c>
    </row>
    <row r="5">
      <c r="A5" s="77" t="n">
        <v>4</v>
      </c>
      <c r="B5" s="77" t="inlineStr">
        <is>
          <t>Granite Cave</t>
        </is>
      </c>
      <c r="C5" s="77" t="inlineStr">
        <is>
          <t>Two distinctive battles; no Team Aqua</t>
        </is>
      </c>
      <c r="D5" s="77" t="inlineStr">
        <is>
          <t>Fossil Expert (singles), Cave Researcher (doubles, real doubles synergy)</t>
        </is>
      </c>
      <c r="E5" s="77" t="inlineStr">
        <is>
          <t>B2F ladder from Hollowbrook; exit 1F to Route 106</t>
        </is>
      </c>
      <c r="F5" s="77" t="inlineStr">
        <is>
          <t>Planned; ROM still has Percy/Dalton/Ansel</t>
        </is>
      </c>
    </row>
    <row r="6">
      <c r="A6" s="32" t="n">
        <v>5</v>
      </c>
      <c r="B6" s="32" t="inlineStr">
        <is>
          <t>Route 106 (path into Dewford)</t>
        </is>
      </c>
      <c r="C6" s="32" t="inlineStr">
        <is>
          <t>Final overworld checkpoint before Dewford</t>
        </is>
      </c>
      <c r="D6" s="32" t="inlineStr">
        <is>
          <t>1 regular trainer, diverse non-monotype team</t>
        </is>
      </c>
      <c r="E6" s="32" t="inlineStr">
        <is>
          <t>-</t>
        </is>
      </c>
      <c r="F6" s="32" t="inlineStr">
        <is>
          <t>Planned; ROM still has Elliot/Milo + swimmers</t>
        </is>
      </c>
    </row>
    <row r="7">
      <c r="A7" s="77" t="n">
        <v>6</v>
      </c>
      <c r="B7" s="77" t="inlineStr">
        <is>
          <t>Dewford Town</t>
        </is>
      </c>
      <c r="C7" s="77" t="inlineStr">
        <is>
          <t>Safe hub</t>
        </is>
      </c>
      <c r="D7" s="77" t="inlineStr">
        <is>
          <t>None</t>
        </is>
      </c>
      <c r="E7" s="77" t="inlineStr">
        <is>
          <t>-</t>
        </is>
      </c>
      <c r="F7" s="77" t="inlineStr">
        <is>
          <t>In ROM</t>
        </is>
      </c>
    </row>
    <row r="8">
      <c r="A8" s="32" t="n">
        <v>7</v>
      </c>
      <c r="B8" s="32" t="inlineStr">
        <is>
          <t>Dewford Gym</t>
        </is>
      </c>
      <c r="C8" s="32" t="inlineStr">
        <is>
          <t>Gym gauntlet; four mechanically distinct trainers</t>
        </is>
      </c>
      <c r="D8" s="32" t="inlineStr">
        <is>
          <t>4 Gym trainers + Brawly (final boss, cap Lv34)</t>
        </is>
      </c>
      <c r="E8" s="32" t="inlineStr">
        <is>
          <t>FLAG_BADGE03_GET</t>
        </is>
      </c>
      <c r="F8" s="32" t="inlineStr">
        <is>
          <t>Planned; ROM has 6 Gym trainers</t>
        </is>
      </c>
    </row>
  </sheetData>
  <autoFilter ref="A1:F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Bug Catcher Sammy,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8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8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8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8" t="inlineStr">
        <is>
          <t>Everstone added at Petalburg Coast (replaces Oval Stone); HM06 Rock Smash added at Viridian Forest</t>
        </is>
      </c>
    </row>
    <row r="13">
      <c r="A13" s="79" t="inlineStr">
        <is>
          <t>FLAG: Not playtested</t>
        </is>
      </c>
      <c r="B13" s="78" t="inlineStr">
        <is>
          <t>Everything builds, but the Split 1 scripts and teams have not been played through yet.</t>
        </is>
      </c>
    </row>
    <row r="14">
      <c r="A14" s="79" t="inlineStr">
        <is>
          <t>FLAG: Trainer-only abilities</t>
        </is>
      </c>
      <c r="B14" s="78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9" t="inlineStr">
        <is>
          <t>FLAG: Weather setters</t>
        </is>
      </c>
      <c r="B15" s="78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9" t="inlineStr">
        <is>
          <t>FLAG: Level cap 16</t>
        </is>
      </c>
      <c r="B16" s="78" t="inlineStr">
        <is>
          <t>No level cap exists in the ROM (B_LEVEL_CAP_TYPE = LEVEL_CAP_NONE). Not implemented.</t>
        </is>
      </c>
    </row>
    <row r="17">
      <c r="A17" s="79" t="inlineStr">
        <is>
          <t>FLAG: Viridian Forest</t>
        </is>
      </c>
      <c r="B17" s="78" t="inlineStr">
        <is>
          <t>Now exactly two trainers. Bug Catcher Doug was removed from the map (his trainer data is unused).</t>
        </is>
      </c>
    </row>
    <row r="18">
      <c r="A18" s="79" t="inlineStr">
        <is>
          <t>FLAG: Everstone location</t>
        </is>
      </c>
      <c r="B18" s="78" t="inlineStr">
        <is>
          <t>Your plan says Shoal Cave; you confirmed Petalburg Coast.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3</t>
        </is>
      </c>
      <c r="D2" s="32" t="inlineStr">
        <is>
          <t>Split 3</t>
        </is>
      </c>
      <c r="E2" s="32" t="inlineStr">
        <is>
          <t>MAP_GRANITE_CAVE_1F, MAP_GRANITE_CAVE_B1F, MAP_GRANITE_CAVE_B2F, MAP_GRANITE_CAVE_STEVENS_ROOM</t>
        </is>
      </c>
      <c r="F2" s="32" t="n">
        <v>16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1</t>
        </is>
      </c>
      <c r="D3" s="77" t="inlineStr">
        <is>
          <t>Split 1, Split 7</t>
        </is>
      </c>
      <c r="E3" s="77" t="inlineStr">
        <is>
          <t>MAP_PETALBURG_COAST, MAP_ROUTE120</t>
        </is>
      </c>
      <c r="F3" s="77" t="n">
        <v>7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1</t>
        </is>
      </c>
      <c r="D7" s="77" t="inlineStr">
        <is>
          <t>Split 1, Elite Four &amp; Champion</t>
        </is>
      </c>
      <c r="E7" s="77" t="inlineStr">
        <is>
          <t>MAP_PETALBURG_COAST, MAP_VICTORY_ROAD_1F</t>
        </is>
      </c>
      <c r="F7" s="77" t="n">
        <v>8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4</t>
        </is>
      </c>
      <c r="D11" s="77" t="inlineStr">
        <is>
          <t>Split 4, 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MAP_ROUTE117,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Bellsprout</t>
        </is>
      </c>
      <c r="B13" s="77" t="inlineStr">
        <is>
          <t>Wild</t>
        </is>
      </c>
      <c r="C13" s="77" t="inlineStr">
        <is>
          <t>Split 2</t>
        </is>
      </c>
      <c r="D13" s="77" t="inlineStr">
        <is>
          <t>Split 2</t>
        </is>
      </c>
      <c r="E13" s="77" t="inlineStr">
        <is>
          <t>MAP_RUSTBORO_CITY</t>
        </is>
      </c>
      <c r="F13" s="77" t="n">
        <v>12</v>
      </c>
      <c r="G13" s="77" t="inlineStr">
        <is>
          <t>Lv 21 -&gt; Weepinbell</t>
        </is>
      </c>
      <c r="H13" s="77" t="inlineStr">
        <is>
          <t>see Evolution Changes sheet</t>
        </is>
      </c>
    </row>
    <row r="14">
      <c r="A14" s="32" t="inlineStr">
        <is>
          <t>Bibarel</t>
        </is>
      </c>
      <c r="B14" s="32" t="inlineStr">
        <is>
          <t>Wild</t>
        </is>
      </c>
      <c r="C14" s="32" t="inlineStr">
        <is>
          <t>Split 1</t>
        </is>
      </c>
      <c r="D14" s="32" t="inlineStr">
        <is>
          <t>Split 1</t>
        </is>
      </c>
      <c r="E14" s="32" t="inlineStr">
        <is>
          <t>MAP_PETALBURG_CITY</t>
        </is>
      </c>
      <c r="F14" s="32" t="n">
        <v>5</v>
      </c>
      <c r="G14" s="32" t="n"/>
      <c r="H14" s="32" t="inlineStr">
        <is>
          <t>see Evolution Changes sheet</t>
        </is>
      </c>
    </row>
    <row r="15">
      <c r="A15" s="77" t="inlineStr">
        <is>
          <t>Bidoof</t>
        </is>
      </c>
      <c r="B15" s="77" t="inlineStr">
        <is>
          <t>Wild</t>
        </is>
      </c>
      <c r="C15" s="77" t="inlineStr">
        <is>
          <t>Unassigned</t>
        </is>
      </c>
      <c r="D15" s="77" t="inlineStr">
        <is>
          <t>Unassigned</t>
        </is>
      </c>
      <c r="E15" s="77" t="inlineStr">
        <is>
          <t>MAP_TRAINER_GROVE</t>
        </is>
      </c>
      <c r="F15" s="77" t="n">
        <v>8</v>
      </c>
      <c r="G15" s="77" t="inlineStr">
        <is>
          <t>Lv 15 -&gt; Bibarel</t>
        </is>
      </c>
      <c r="H15" s="77" t="inlineStr">
        <is>
          <t>see Evolution Changes sheet</t>
        </is>
      </c>
    </row>
    <row r="16">
      <c r="A16" s="32" t="inlineStr">
        <is>
          <t>Binacle</t>
        </is>
      </c>
      <c r="B16" s="32" t="inlineStr">
        <is>
          <t>Wild</t>
        </is>
      </c>
      <c r="C16" s="32" t="inlineStr">
        <is>
          <t>Split 1</t>
        </is>
      </c>
      <c r="D16" s="32" t="inlineStr">
        <is>
          <t>Split 1</t>
        </is>
      </c>
      <c r="E16" s="32" t="inlineStr">
        <is>
          <t>MAP_PETALBURG_COAST</t>
        </is>
      </c>
      <c r="F16" s="32" t="n">
        <v>8</v>
      </c>
      <c r="G16" s="32" t="inlineStr">
        <is>
          <t>Lv 33 -&gt; Barbaracle</t>
        </is>
      </c>
      <c r="H16" s="32" t="inlineStr">
        <is>
          <t>see Evolution Changes sheet</t>
        </is>
      </c>
    </row>
    <row r="17">
      <c r="A17" s="77" t="inlineStr">
        <is>
          <t>Breloom</t>
        </is>
      </c>
      <c r="B17" s="77" t="inlineStr">
        <is>
          <t>Wild</t>
        </is>
      </c>
      <c r="C17" s="77" t="inlineStr">
        <is>
          <t>Unassigned</t>
        </is>
      </c>
      <c r="D17" s="77" t="inlineStr">
        <is>
          <t>Unassigned</t>
        </is>
      </c>
      <c r="E17" s="77" t="n"/>
      <c r="F17" s="77" t="n">
        <v>5</v>
      </c>
      <c r="G17" s="77" t="n"/>
      <c r="H17" s="77" t="inlineStr">
        <is>
          <t>see Evolution Changes sheet</t>
        </is>
      </c>
    </row>
    <row r="18">
      <c r="A18" s="32" t="inlineStr">
        <is>
          <t>Bronzor</t>
        </is>
      </c>
      <c r="B18" s="32" t="inlineStr">
        <is>
          <t>Wild</t>
        </is>
      </c>
      <c r="C18" s="32" t="inlineStr">
        <is>
          <t>Unassigned</t>
        </is>
      </c>
      <c r="D18" s="32" t="inlineStr">
        <is>
          <t>Unassigned</t>
        </is>
      </c>
      <c r="E18" s="32" t="inlineStr">
        <is>
          <t>MAP_LOST_CAVE</t>
        </is>
      </c>
      <c r="F18" s="32" t="n">
        <v>14</v>
      </c>
      <c r="G18" s="32" t="inlineStr">
        <is>
          <t>Lv 33 -&gt; Bronzong</t>
        </is>
      </c>
      <c r="H18" s="32" t="inlineStr">
        <is>
          <t>see Evolution Changes sheet</t>
        </is>
      </c>
    </row>
    <row r="19">
      <c r="A19" s="77" t="inlineStr">
        <is>
          <t>Budew</t>
        </is>
      </c>
      <c r="B19" s="77" t="inlineStr">
        <is>
          <t>Wild</t>
        </is>
      </c>
      <c r="C19" s="77" t="inlineStr">
        <is>
          <t>Split 2</t>
        </is>
      </c>
      <c r="D19" s="77" t="inlineStr">
        <is>
          <t>Split 2</t>
        </is>
      </c>
      <c r="E19" s="77" t="inlineStr">
        <is>
          <t>MAP_RUSTBORO_CITY</t>
        </is>
      </c>
      <c r="F19" s="77" t="n">
        <v>12</v>
      </c>
      <c r="G19" s="77" t="inlineStr">
        <is>
          <t>Lv 16 -&gt; Roselia</t>
        </is>
      </c>
      <c r="H19" s="77" t="inlineStr">
        <is>
          <t>see Evolution Changes sheet</t>
        </is>
      </c>
    </row>
    <row r="20">
      <c r="A20" s="32" t="inlineStr">
        <is>
          <t>Bulbasaur</t>
        </is>
      </c>
      <c r="B20" s="32" t="inlineStr">
        <is>
          <t>Wild</t>
        </is>
      </c>
      <c r="C20" s="32" t="inlineStr">
        <is>
          <t>Split 2</t>
        </is>
      </c>
      <c r="D20" s="32" t="inlineStr">
        <is>
          <t>Split 2, Unassigned</t>
        </is>
      </c>
      <c r="E20" s="32" t="inlineStr">
        <is>
          <t>MAP_RUSTBORO_CITY</t>
        </is>
      </c>
      <c r="F20" s="32" t="n">
        <v>5</v>
      </c>
      <c r="G20" s="32" t="inlineStr">
        <is>
          <t>Lv 16 -&gt; Ivysaur</t>
        </is>
      </c>
      <c r="H20" s="32" t="inlineStr">
        <is>
          <t>see Evolution Changes sheet</t>
        </is>
      </c>
    </row>
    <row r="21">
      <c r="A21" s="77" t="inlineStr">
        <is>
          <t>Cacnea</t>
        </is>
      </c>
      <c r="B21" s="77" t="inlineStr">
        <is>
          <t>Wild</t>
        </is>
      </c>
      <c r="C21" s="77" t="inlineStr">
        <is>
          <t>Split 2</t>
        </is>
      </c>
      <c r="D21" s="77" t="inlineStr">
        <is>
          <t>Split 2, Split 5</t>
        </is>
      </c>
      <c r="E21" s="77" t="inlineStr">
        <is>
          <t>MAP_ROUTE104, MAP_ROUTE111</t>
        </is>
      </c>
      <c r="F21" s="77" t="n">
        <v>6</v>
      </c>
      <c r="G21" s="77" t="inlineStr">
        <is>
          <t>Lv 32 -&gt; Cacturne</t>
        </is>
      </c>
      <c r="H21" s="77" t="inlineStr">
        <is>
          <t>see Evolution Changes sheet</t>
        </is>
      </c>
    </row>
    <row r="22">
      <c r="A22" s="32" t="inlineStr">
        <is>
          <t>Carnivine</t>
        </is>
      </c>
      <c r="B22" s="32" t="inlineStr">
        <is>
          <t>Wild</t>
        </is>
      </c>
      <c r="C22" s="32" t="inlineStr">
        <is>
          <t>Split 2</t>
        </is>
      </c>
      <c r="D22" s="32" t="inlineStr">
        <is>
          <t>Split 2</t>
        </is>
      </c>
      <c r="E22" s="32" t="inlineStr">
        <is>
          <t>MAP_RUSTBORO_CITY</t>
        </is>
      </c>
      <c r="F22" s="32" t="n">
        <v>13</v>
      </c>
      <c r="G22" s="32" t="n"/>
      <c r="H22" s="32" t="inlineStr">
        <is>
          <t>see Evolution Changes sheet</t>
        </is>
      </c>
    </row>
    <row r="23">
      <c r="A23" s="77" t="inlineStr">
        <is>
          <t>Carvanha</t>
        </is>
      </c>
      <c r="B23" s="77" t="inlineStr">
        <is>
          <t>Wild</t>
        </is>
      </c>
      <c r="C23" s="77" t="inlineStr">
        <is>
          <t>Split 1</t>
        </is>
      </c>
      <c r="D23" s="77" t="inlineStr">
        <is>
          <t>Split 1, Split 6</t>
        </is>
      </c>
      <c r="E23" s="77" t="inlineStr">
        <is>
          <t>MAP_ROUTE102, MAP_ROUTE118, MAP_ROUTE119</t>
        </is>
      </c>
      <c r="F23" s="77" t="n">
        <v>4</v>
      </c>
      <c r="G23" s="77" t="inlineStr">
        <is>
          <t>Lv 30 -&gt; Sharpedo</t>
        </is>
      </c>
      <c r="H23" s="77" t="inlineStr">
        <is>
          <t>see Evolution Changes sheet</t>
        </is>
      </c>
    </row>
    <row r="24">
      <c r="A24" s="32" t="inlineStr">
        <is>
          <t>Caterpie</t>
        </is>
      </c>
      <c r="B24" s="32" t="inlineStr">
        <is>
          <t>Wild</t>
        </is>
      </c>
      <c r="C24" s="32" t="inlineStr">
        <is>
          <t>Split 1</t>
        </is>
      </c>
      <c r="D24" s="32" t="inlineStr">
        <is>
          <t>Split 1</t>
        </is>
      </c>
      <c r="E24" s="32" t="inlineStr">
        <is>
          <t>MAP_VIRIDIAN_FOREST</t>
        </is>
      </c>
      <c r="F24" s="32" t="n">
        <v>9</v>
      </c>
      <c r="G24" s="32" t="inlineStr">
        <is>
          <t>Lv 7 -&gt; Metapod</t>
        </is>
      </c>
      <c r="H24" s="32" t="inlineStr">
        <is>
          <t>see Evolution Changes sheet</t>
        </is>
      </c>
    </row>
    <row r="25">
      <c r="A25" s="77" t="inlineStr">
        <is>
          <t>Charizard</t>
        </is>
      </c>
      <c r="B25" s="77" t="inlineStr">
        <is>
          <t>Wild</t>
        </is>
      </c>
      <c r="C25" s="77" t="inlineStr">
        <is>
          <t>Unassigned</t>
        </is>
      </c>
      <c r="D25" s="77" t="inlineStr">
        <is>
          <t>Unassigned</t>
        </is>
      </c>
      <c r="E25" s="77" t="n"/>
      <c r="F25" s="77" t="n">
        <v>5</v>
      </c>
      <c r="G25" s="77" t="n"/>
      <c r="H25" s="77" t="inlineStr">
        <is>
          <t>see Evolution Changes sheet</t>
        </is>
      </c>
    </row>
    <row r="26">
      <c r="A26" s="32" t="inlineStr">
        <is>
          <t>Charmander</t>
        </is>
      </c>
      <c r="B26" s="32" t="inlineStr">
        <is>
          <t>Wild</t>
        </is>
      </c>
      <c r="C26" s="32" t="inlineStr">
        <is>
          <t>Split 1</t>
        </is>
      </c>
      <c r="D26" s="32" t="inlineStr">
        <is>
          <t>Split 1, Unassigned</t>
        </is>
      </c>
      <c r="E26" s="32" t="inlineStr">
        <is>
          <t>MAP_OLDALE_TOWN</t>
        </is>
      </c>
      <c r="F26" s="32" t="n">
        <v>3</v>
      </c>
      <c r="G26" s="32" t="inlineStr">
        <is>
          <t>Lv 16 -&gt; Charmeleon</t>
        </is>
      </c>
      <c r="H26" s="32" t="inlineStr">
        <is>
          <t>see Evolution Changes sheet</t>
        </is>
      </c>
    </row>
    <row r="27">
      <c r="A27" s="77" t="inlineStr">
        <is>
          <t>Charmeleon</t>
        </is>
      </c>
      <c r="B27" s="77" t="inlineStr">
        <is>
          <t>Wild</t>
        </is>
      </c>
      <c r="C27" s="77" t="inlineStr">
        <is>
          <t>Unassigned</t>
        </is>
      </c>
      <c r="D27" s="77" t="inlineStr">
        <is>
          <t>Unassigned</t>
        </is>
      </c>
      <c r="E27" s="77" t="n"/>
      <c r="F27" s="77" t="n">
        <v>5</v>
      </c>
      <c r="G27" s="77" t="inlineStr">
        <is>
          <t>Lv 36 -&gt; Charizard</t>
        </is>
      </c>
      <c r="H27" s="77" t="inlineStr">
        <is>
          <t>see Evolution Changes sheet</t>
        </is>
      </c>
    </row>
    <row r="28">
      <c r="A28" s="32" t="inlineStr">
        <is>
          <t>Chikorita</t>
        </is>
      </c>
      <c r="B28" s="32" t="inlineStr">
        <is>
          <t>Gift, Trade, Wild</t>
        </is>
      </c>
      <c r="C28" s="32" t="inlineStr">
        <is>
          <t>Split 1</t>
        </is>
      </c>
      <c r="D28" s="32" t="inlineStr">
        <is>
          <t>Split 1, Split 2, Unassigned</t>
        </is>
      </c>
      <c r="E28" s="32" t="inlineStr">
        <is>
          <t>LittlerootTown_ProfessorBirchsLab, MAP_ROUTE104, StarterRoom</t>
        </is>
      </c>
      <c r="F28" s="32" t="n">
        <v>7</v>
      </c>
      <c r="G28" s="32" t="inlineStr">
        <is>
          <t>Lv 16 -&gt; Bayleef</t>
        </is>
      </c>
      <c r="H28" s="32" t="inlineStr">
        <is>
          <t>see Evolution Changes sheet</t>
        </is>
      </c>
    </row>
    <row r="29">
      <c r="A29" s="77" t="inlineStr">
        <is>
          <t>Chimecho</t>
        </is>
      </c>
      <c r="B29" s="77" t="inlineStr">
        <is>
          <t>Wild</t>
        </is>
      </c>
      <c r="C29" s="77" t="inlineStr">
        <is>
          <t>Split 7</t>
        </is>
      </c>
      <c r="D29" s="77" t="inlineStr">
        <is>
          <t>Split 7</t>
        </is>
      </c>
      <c r="E29" s="77" t="inlineStr">
        <is>
          <t>MAP_MT_PYRE_SUMMIT</t>
        </is>
      </c>
      <c r="F29" s="77" t="n">
        <v>28</v>
      </c>
      <c r="G29" s="77" t="n"/>
      <c r="H29" s="77" t="inlineStr">
        <is>
          <t>see Evolution Changes sheet</t>
        </is>
      </c>
    </row>
    <row r="30">
      <c r="A30" s="32" t="inlineStr">
        <is>
          <t>Chinchou</t>
        </is>
      </c>
      <c r="B30" s="32" t="inlineStr">
        <is>
          <t>Wild</t>
        </is>
      </c>
      <c r="C30" s="32" t="inlineStr">
        <is>
          <t>Split 1</t>
        </is>
      </c>
      <c r="D30" s="32" t="inlineStr">
        <is>
          <t>Split 1, Split 2, Unassigned</t>
        </is>
      </c>
      <c r="E30" s="32" t="inlineStr">
        <is>
          <t>MAP_ROUTE103, MAP_ROUTE104, MAP_UNDERWATER_ROUTE124, MAP_UNDERWATER_ROUTE126</t>
        </is>
      </c>
      <c r="F30" s="32" t="n">
        <v>3</v>
      </c>
      <c r="G30" s="32" t="inlineStr">
        <is>
          <t>Lv 27 -&gt; Lanturn</t>
        </is>
      </c>
      <c r="H30" s="32" t="inlineStr">
        <is>
          <t>see Evolution Changes sheet</t>
        </is>
      </c>
    </row>
    <row r="31">
      <c r="A31" s="77" t="inlineStr">
        <is>
          <t>Chingling</t>
        </is>
      </c>
      <c r="B31" s="77" t="inlineStr">
        <is>
          <t>Wild</t>
        </is>
      </c>
      <c r="C31" s="77" t="inlineStr">
        <is>
          <t>Split 2</t>
        </is>
      </c>
      <c r="D31" s="77" t="inlineStr">
        <is>
          <t>Split 2, Unassigned</t>
        </is>
      </c>
      <c r="E31" s="77" t="inlineStr">
        <is>
          <t>MAP_LOST_CAVE, MAP_ROUTE116</t>
        </is>
      </c>
      <c r="F31" s="77" t="n">
        <v>15</v>
      </c>
      <c r="G31" s="77" t="inlineStr">
        <is>
          <t>Lv 18 -&gt; Chimecho</t>
        </is>
      </c>
      <c r="H31" s="77" t="inlineStr">
        <is>
          <t>see Evolution Changes sheet</t>
        </is>
      </c>
    </row>
    <row r="32">
      <c r="A32" s="32" t="inlineStr">
        <is>
          <t>Clamperl</t>
        </is>
      </c>
      <c r="B32" s="32" t="inlineStr">
        <is>
          <t>Wild</t>
        </is>
      </c>
      <c r="C32" s="32" t="inlineStr">
        <is>
          <t>Split 1</t>
        </is>
      </c>
      <c r="D32" s="32" t="inlineStr">
        <is>
          <t>Split 1, Unassigned</t>
        </is>
      </c>
      <c r="E32" s="32" t="inlineStr">
        <is>
          <t>MAP_PETALBURG_COAST, MAP_UNDERWATER_ROUTE124, MAP_UNDERWATER_ROUTE126</t>
        </is>
      </c>
      <c r="F32" s="32" t="n">
        <v>20</v>
      </c>
      <c r="G32" s="32" t="inlineStr">
        <is>
          <t>Trade Item (Deep Sea Tooth) -&gt; Huntail; Trade Item (Deep Sea Scale) -&gt; Gorebyss; Item (Deep Sea Tooth) -&gt; Huntail; Item (Deep Sea Scale) -&gt; Gorebyss</t>
        </is>
      </c>
      <c r="H32" s="32" t="inlineStr">
        <is>
          <t>see Evolution Changes sheet</t>
        </is>
      </c>
    </row>
    <row r="33">
      <c r="A33" s="77" t="inlineStr">
        <is>
          <t>Clauncher</t>
        </is>
      </c>
      <c r="B33" s="77" t="inlineStr">
        <is>
          <t>Wild</t>
        </is>
      </c>
      <c r="C33" s="77" t="inlineStr">
        <is>
          <t>Split 1</t>
        </is>
      </c>
      <c r="D33" s="77" t="inlineStr">
        <is>
          <t>Split 1</t>
        </is>
      </c>
      <c r="E33" s="77" t="inlineStr">
        <is>
          <t>MAP_PETALBURG_COAST</t>
        </is>
      </c>
      <c r="F33" s="77" t="n">
        <v>10</v>
      </c>
      <c r="G33" s="77" t="inlineStr">
        <is>
          <t>Lv 37 -&gt; Clawitzer</t>
        </is>
      </c>
      <c r="H33" s="77" t="inlineStr">
        <is>
          <t>see Evolution Changes sheet</t>
        </is>
      </c>
    </row>
    <row r="34">
      <c r="A34" s="32" t="inlineStr">
        <is>
          <t>Clawitzer</t>
        </is>
      </c>
      <c r="B34" s="32" t="inlineStr">
        <is>
          <t>Wild</t>
        </is>
      </c>
      <c r="C34" s="32" t="inlineStr">
        <is>
          <t>Split 1</t>
        </is>
      </c>
      <c r="D34" s="32" t="inlineStr">
        <is>
          <t>Split 1</t>
        </is>
      </c>
      <c r="E34" s="32" t="inlineStr">
        <is>
          <t>MAP_PETALBURG_COAST</t>
        </is>
      </c>
      <c r="F34" s="32" t="n">
        <v>42</v>
      </c>
      <c r="G34" s="32" t="n"/>
      <c r="H34" s="32" t="inlineStr">
        <is>
          <t>see Evolution Changes sheet</t>
        </is>
      </c>
    </row>
    <row r="35">
      <c r="A35" s="77" t="inlineStr">
        <is>
          <t>Claydol</t>
        </is>
      </c>
      <c r="B35" s="77" t="inlineStr">
        <is>
          <t>Wild</t>
        </is>
      </c>
      <c r="C35" s="77" t="inlineStr">
        <is>
          <t>Unassigned</t>
        </is>
      </c>
      <c r="D35" s="77" t="inlineStr">
        <is>
          <t>Unassigned</t>
        </is>
      </c>
      <c r="E35" s="77" t="inlineStr">
        <is>
          <t>MAP_SKY_PILLAR_1F, MAP_SKY_PILLAR_3F, MAP_SKY_PILLAR_5F</t>
        </is>
      </c>
      <c r="F35" s="77" t="n">
        <v>36</v>
      </c>
      <c r="G35" s="77" t="n"/>
      <c r="H35" s="77" t="inlineStr">
        <is>
          <t>see Evolution Changes sheet</t>
        </is>
      </c>
    </row>
    <row r="36">
      <c r="A36" s="32" t="inlineStr">
        <is>
          <t>Cloyster</t>
        </is>
      </c>
      <c r="B36" s="32" t="inlineStr">
        <is>
          <t>Wild</t>
        </is>
      </c>
      <c r="C36" s="32" t="inlineStr">
        <is>
          <t>Split 1</t>
        </is>
      </c>
      <c r="D36" s="32" t="inlineStr">
        <is>
          <t>Split 1</t>
        </is>
      </c>
      <c r="E36" s="32" t="inlineStr">
        <is>
          <t>MAP_PETALBURG_COAST</t>
        </is>
      </c>
      <c r="F36" s="32" t="n">
        <v>42</v>
      </c>
      <c r="G36" s="32" t="n"/>
      <c r="H36" s="32" t="inlineStr">
        <is>
          <t>see Evolution Changes sheet</t>
        </is>
      </c>
    </row>
    <row r="37">
      <c r="A37" s="77" t="inlineStr">
        <is>
          <t>Combee</t>
        </is>
      </c>
      <c r="B37" s="77" t="inlineStr">
        <is>
          <t>Wild</t>
        </is>
      </c>
      <c r="C37" s="77" t="inlineStr">
        <is>
          <t>Split 2</t>
        </is>
      </c>
      <c r="D37" s="77" t="inlineStr">
        <is>
          <t>Split 2</t>
        </is>
      </c>
      <c r="E37" s="77" t="inlineStr">
        <is>
          <t>MAP_PETALBURG_WOODS</t>
        </is>
      </c>
      <c r="F37" s="77" t="n">
        <v>11</v>
      </c>
      <c r="G37" s="77" t="inlineStr">
        <is>
          <t>Level Female 21 -&gt; Vespiquen</t>
        </is>
      </c>
      <c r="H37" s="77" t="inlineStr">
        <is>
          <t>see Evolution Changes sheet</t>
        </is>
      </c>
    </row>
    <row r="38">
      <c r="A38" s="32" t="inlineStr">
        <is>
          <t>Corphish</t>
        </is>
      </c>
      <c r="B38" s="32" t="inlineStr">
        <is>
          <t>Wild</t>
        </is>
      </c>
      <c r="C38" s="32" t="inlineStr">
        <is>
          <t>Split 1</t>
        </is>
      </c>
      <c r="D38" s="32" t="inlineStr">
        <is>
          <t>Split 1, Split 4</t>
        </is>
      </c>
      <c r="E38" s="32" t="inlineStr">
        <is>
          <t>MAP_PETALBURG_CITY, MAP_ROUTE102, MAP_ROUTE117</t>
        </is>
      </c>
      <c r="F38" s="32" t="n">
        <v>20</v>
      </c>
      <c r="G38" s="32" t="inlineStr">
        <is>
          <t>Lv 30 -&gt; Crawdaunt</t>
        </is>
      </c>
      <c r="H38" s="32" t="inlineStr">
        <is>
          <t>see Evolution Changes sheet</t>
        </is>
      </c>
    </row>
    <row r="39">
      <c r="A39" s="77" t="inlineStr">
        <is>
          <t>Corsola</t>
        </is>
      </c>
      <c r="B39" s="77" t="inlineStr">
        <is>
          <t>Wild</t>
        </is>
      </c>
      <c r="C39" s="77" t="inlineStr">
        <is>
          <t>Split 8</t>
        </is>
      </c>
      <c r="D39" s="77" t="inlineStr">
        <is>
          <t>Split 8, Elite Four &amp; Champion</t>
        </is>
      </c>
      <c r="E39" s="77" t="inlineStr">
        <is>
          <t>MAP_EVER_GRANDE_CITY, MAP_ROUTE128</t>
        </is>
      </c>
      <c r="F39" s="77" t="n">
        <v>30</v>
      </c>
      <c r="G39" s="77" t="n"/>
      <c r="H39" s="77" t="inlineStr">
        <is>
          <t>see Evolution Changes sheet</t>
        </is>
      </c>
    </row>
    <row r="40">
      <c r="A40" s="32" t="inlineStr">
        <is>
          <t>Crawdaunt</t>
        </is>
      </c>
      <c r="B40" s="32" t="inlineStr">
        <is>
          <t>Wild</t>
        </is>
      </c>
      <c r="C40" s="32" t="inlineStr">
        <is>
          <t>Split 4</t>
        </is>
      </c>
      <c r="D40" s="32" t="inlineStr">
        <is>
          <t>Split 4</t>
        </is>
      </c>
      <c r="E40" s="32" t="inlineStr">
        <is>
          <t>MAP_ROUTE117</t>
        </is>
      </c>
      <c r="F40" s="32" t="n">
        <v>42</v>
      </c>
      <c r="G40" s="32" t="n"/>
      <c r="H40" s="32" t="inlineStr">
        <is>
          <t>see Evolution Changes sheet</t>
        </is>
      </c>
    </row>
    <row r="41">
      <c r="A41" s="77" t="inlineStr">
        <is>
          <t>Croagunk</t>
        </is>
      </c>
      <c r="B41" s="77" t="inlineStr">
        <is>
          <t>Wild</t>
        </is>
      </c>
      <c r="C41" s="77" t="inlineStr">
        <is>
          <t>Split 1</t>
        </is>
      </c>
      <c r="D41" s="77" t="inlineStr">
        <is>
          <t>Split 1</t>
        </is>
      </c>
      <c r="E41" s="77" t="inlineStr">
        <is>
          <t>MAP_PETALBURG_CITY</t>
        </is>
      </c>
      <c r="F41" s="77" t="n">
        <v>5</v>
      </c>
      <c r="G41" s="77" t="inlineStr">
        <is>
          <t>Lv 37 -&gt; Toxicroak</t>
        </is>
      </c>
      <c r="H41" s="77" t="inlineStr">
        <is>
          <t>see Evolution Changes sheet</t>
        </is>
      </c>
    </row>
    <row r="42">
      <c r="A42" s="32" t="inlineStr">
        <is>
          <t>Cyndaquil</t>
        </is>
      </c>
      <c r="B42" s="32" t="inlineStr">
        <is>
          <t>Gift, Trade</t>
        </is>
      </c>
      <c r="C42" s="32" t="inlineStr">
        <is>
          <t>Split 1</t>
        </is>
      </c>
      <c r="D42" s="32" t="inlineStr">
        <is>
          <t>Split 1, Unassigned</t>
        </is>
      </c>
      <c r="E42" s="32" t="inlineStr">
        <is>
          <t>LittlerootTown_ProfessorBirchsLab, StarterRoom</t>
        </is>
      </c>
      <c r="F42" s="32" t="n"/>
      <c r="G42" s="32" t="inlineStr">
        <is>
          <t>Lv 14 -&gt; Quilava</t>
        </is>
      </c>
      <c r="H42" s="32" t="inlineStr">
        <is>
          <t>see Evolution Changes sheet</t>
        </is>
      </c>
    </row>
    <row r="43">
      <c r="A43" s="77" t="inlineStr">
        <is>
          <t>Delibird</t>
        </is>
      </c>
      <c r="B43" s="77" t="inlineStr">
        <is>
          <t>Wild</t>
        </is>
      </c>
      <c r="C43" s="77" t="inlineStr">
        <is>
          <t>Split 1</t>
        </is>
      </c>
      <c r="D43" s="77" t="inlineStr">
        <is>
          <t>Split 1</t>
        </is>
      </c>
      <c r="E43" s="77" t="inlineStr">
        <is>
          <t>MAP_ROUTE101, MAP_ROUTE103</t>
        </is>
      </c>
      <c r="F43" s="77" t="n">
        <v>3</v>
      </c>
      <c r="G43" s="77" t="n"/>
      <c r="H43" s="77" t="inlineStr">
        <is>
          <t>see Evolution Changes sheet</t>
        </is>
      </c>
    </row>
    <row r="44">
      <c r="A44" s="32" t="inlineStr">
        <is>
          <t>Ditto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MAP_DESERT_UNDERPASS</t>
        </is>
      </c>
      <c r="F44" s="32" t="n">
        <v>38</v>
      </c>
      <c r="G44" s="32" t="n"/>
      <c r="H44" s="32" t="inlineStr">
        <is>
          <t>see Evolution Changes sheet</t>
        </is>
      </c>
    </row>
    <row r="45">
      <c r="A45" s="77" t="inlineStr">
        <is>
          <t>Dodrio</t>
        </is>
      </c>
      <c r="B45" s="77" t="inlineStr">
        <is>
          <t>Wild</t>
        </is>
      </c>
      <c r="C45" s="77" t="inlineStr">
        <is>
          <t>Postgame</t>
        </is>
      </c>
      <c r="D45" s="77" t="inlineStr">
        <is>
          <t>Postgame</t>
        </is>
      </c>
      <c r="E45" s="77" t="inlineStr">
        <is>
          <t>MAP_SAFARI_ZONE_NORTHWEST</t>
        </is>
      </c>
      <c r="F45" s="77" t="n">
        <v>29</v>
      </c>
      <c r="G45" s="77" t="n"/>
      <c r="H45" s="77" t="inlineStr">
        <is>
          <t>see Evolution Changes sheet</t>
        </is>
      </c>
    </row>
    <row r="46">
      <c r="A46" s="32" t="inlineStr">
        <is>
          <t>Doduo</t>
        </is>
      </c>
      <c r="B46" s="32" t="inlineStr">
        <is>
          <t>Wild</t>
        </is>
      </c>
      <c r="C46" s="32" t="inlineStr">
        <is>
          <t>Postgame</t>
        </is>
      </c>
      <c r="D46" s="32" t="inlineStr">
        <is>
          <t>Postgame</t>
        </is>
      </c>
      <c r="E46" s="32" t="inlineStr">
        <is>
          <t>MAP_SAFARI_ZONE_NORTHWEST, MAP_SAFARI_ZONE_SOUTH, MAP_SAFARI_ZONE_SOUTHWEST</t>
        </is>
      </c>
      <c r="F46" s="32" t="n">
        <v>25</v>
      </c>
      <c r="G46" s="32" t="inlineStr">
        <is>
          <t>Lv 31 -&gt; Dodrio</t>
        </is>
      </c>
      <c r="H46" s="32" t="inlineStr">
        <is>
          <t>see Evolution Changes sheet</t>
        </is>
      </c>
    </row>
    <row r="47">
      <c r="A47" s="77" t="inlineStr">
        <is>
          <t>Dragalge</t>
        </is>
      </c>
      <c r="B47" s="77" t="inlineStr">
        <is>
          <t>Wild</t>
        </is>
      </c>
      <c r="C47" s="77" t="inlineStr">
        <is>
          <t>Split 1</t>
        </is>
      </c>
      <c r="D47" s="77" t="inlineStr">
        <is>
          <t>Split 1</t>
        </is>
      </c>
      <c r="E47" s="77" t="inlineStr">
        <is>
          <t>MAP_PETALBURG_COAST</t>
        </is>
      </c>
      <c r="F47" s="77" t="n">
        <v>42</v>
      </c>
      <c r="G47" s="77" t="n"/>
      <c r="H47" s="77" t="inlineStr">
        <is>
          <t>see Evolution Changes sheet</t>
        </is>
      </c>
    </row>
    <row r="48">
      <c r="A48" s="32" t="inlineStr">
        <is>
          <t>Drilbur</t>
        </is>
      </c>
      <c r="B48" s="32" t="inlineStr">
        <is>
          <t>Wild</t>
        </is>
      </c>
      <c r="C48" s="32" t="inlineStr">
        <is>
          <t>Unassigned</t>
        </is>
      </c>
      <c r="D48" s="32" t="inlineStr">
        <is>
          <t>Unassigned</t>
        </is>
      </c>
      <c r="E48" s="32" t="inlineStr">
        <is>
          <t>MAP_LOST_CAVE</t>
        </is>
      </c>
      <c r="F48" s="32" t="n">
        <v>13</v>
      </c>
      <c r="G48" s="32" t="inlineStr">
        <is>
          <t>Lv 31 -&gt; Excadrill</t>
        </is>
      </c>
      <c r="H48" s="32" t="inlineStr">
        <is>
          <t>see Evolution Changes sheet</t>
        </is>
      </c>
    </row>
    <row r="49">
      <c r="A49" s="77" t="inlineStr">
        <is>
          <t>Dusclops</t>
        </is>
      </c>
      <c r="B49" s="77" t="inlineStr">
        <is>
          <t>Wild</t>
        </is>
      </c>
      <c r="C49" s="77" t="inlineStr">
        <is>
          <t>Unassigned</t>
        </is>
      </c>
      <c r="D49" s="77" t="inlineStr">
        <is>
          <t>Unassigned</t>
        </is>
      </c>
      <c r="E49" s="77" t="n"/>
      <c r="F49" s="77" t="n">
        <v>5</v>
      </c>
      <c r="G49" s="77" t="inlineStr">
        <is>
          <t>Trade Item (Reaper Cloth) -&gt; Dusknoir; Item (Reaper Cloth) -&gt; Dusknoir</t>
        </is>
      </c>
      <c r="H49" s="77" t="inlineStr">
        <is>
          <t>see Evolution Changes sheet</t>
        </is>
      </c>
    </row>
    <row r="50">
      <c r="A50" s="32" t="inlineStr">
        <is>
          <t>Duskull</t>
        </is>
      </c>
      <c r="B50" s="32" t="inlineStr">
        <is>
          <t>Wild</t>
        </is>
      </c>
      <c r="C50" s="32" t="inlineStr">
        <is>
          <t>Split 7</t>
        </is>
      </c>
      <c r="D50" s="32" t="inlineStr">
        <is>
          <t>Split 7</t>
        </is>
      </c>
      <c r="E50" s="32" t="inlineStr">
        <is>
          <t>MAP_MT_PYRE_4F, MAP_MT_PYRE_5F, MAP_MT_PYRE_6F, MAP_MT_PYRE_SUMMIT</t>
        </is>
      </c>
      <c r="F50" s="32" t="n">
        <v>25</v>
      </c>
      <c r="G50" s="32" t="inlineStr">
        <is>
          <t>Lv 37 -&gt; Dusclops</t>
        </is>
      </c>
      <c r="H50" s="32" t="inlineStr">
        <is>
          <t>see Evolution Changes sheet</t>
        </is>
      </c>
    </row>
    <row r="51">
      <c r="A51" s="77" t="inlineStr">
        <is>
          <t>Dustox</t>
        </is>
      </c>
      <c r="B51" s="77" t="inlineStr">
        <is>
          <t>Wild</t>
        </is>
      </c>
      <c r="C51" s="77" t="inlineStr">
        <is>
          <t>Split 2</t>
        </is>
      </c>
      <c r="D51" s="77" t="inlineStr">
        <is>
          <t>Split 2</t>
        </is>
      </c>
      <c r="E51" s="77" t="inlineStr">
        <is>
          <t>MAP_PETALBURG_WOODS</t>
        </is>
      </c>
      <c r="F51" s="77" t="n">
        <v>11</v>
      </c>
      <c r="G51" s="77" t="n"/>
      <c r="H51" s="77" t="inlineStr">
        <is>
          <t>see Evolution Changes sheet</t>
        </is>
      </c>
    </row>
    <row r="52">
      <c r="A52" s="32" t="inlineStr">
        <is>
          <t>Dwebble</t>
        </is>
      </c>
      <c r="B52" s="32" t="inlineStr">
        <is>
          <t>Gift</t>
        </is>
      </c>
      <c r="C52" s="32" t="inlineStr">
        <is>
          <t>Split 3</t>
        </is>
      </c>
      <c r="D52" s="32" t="inlineStr">
        <is>
          <t>Split 3</t>
        </is>
      </c>
      <c r="E52" s="32" t="inlineStr">
        <is>
          <t>GraniteShore</t>
        </is>
      </c>
      <c r="F52" s="32" t="n"/>
      <c r="G52" s="32" t="inlineStr">
        <is>
          <t>Lv 26 -&gt; Crustle</t>
        </is>
      </c>
      <c r="H52" s="32" t="inlineStr">
        <is>
          <t>see Evolution Changes sheet</t>
        </is>
      </c>
    </row>
    <row r="53">
      <c r="A53" s="77" t="inlineStr">
        <is>
          <t>Electrike</t>
        </is>
      </c>
      <c r="B53" s="77" t="inlineStr">
        <is>
          <t>Wild</t>
        </is>
      </c>
      <c r="C53" s="77" t="inlineStr">
        <is>
          <t>Split 2</t>
        </is>
      </c>
      <c r="D53" s="77" t="inlineStr">
        <is>
          <t>Split 2, Split 4, Split 6</t>
        </is>
      </c>
      <c r="E53" s="77" t="inlineStr">
        <is>
          <t>MAP_ROUTE110, MAP_ROUTE116, MAP_ROUTE118</t>
        </is>
      </c>
      <c r="F53" s="77" t="n">
        <v>12</v>
      </c>
      <c r="G53" s="77" t="inlineStr">
        <is>
          <t>Lv 26 -&gt; Manectric</t>
        </is>
      </c>
      <c r="H53" s="77" t="inlineStr">
        <is>
          <t>see Evolution Changes sheet</t>
        </is>
      </c>
    </row>
    <row r="54">
      <c r="A54" s="32" t="inlineStr">
        <is>
          <t>Electrode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4, Unassigned</t>
        </is>
      </c>
      <c r="E54" s="32" t="inlineStr">
        <is>
          <t>MAP_NEW_MAUVILLE_INSIDE</t>
        </is>
      </c>
      <c r="F54" s="32" t="n">
        <v>5</v>
      </c>
      <c r="G54" s="32" t="n"/>
      <c r="H54" s="32" t="inlineStr">
        <is>
          <t>see Evolution Changes sheet</t>
        </is>
      </c>
    </row>
    <row r="55">
      <c r="A55" s="77" t="inlineStr">
        <is>
          <t>Elgyem</t>
        </is>
      </c>
      <c r="B55" s="77" t="inlineStr">
        <is>
          <t>Wild</t>
        </is>
      </c>
      <c r="C55" s="77" t="inlineStr">
        <is>
          <t>Unassigned</t>
        </is>
      </c>
      <c r="D55" s="77" t="inlineStr">
        <is>
          <t>Unassigned</t>
        </is>
      </c>
      <c r="E55" s="77" t="inlineStr">
        <is>
          <t>MAP_LOST_CAVE</t>
        </is>
      </c>
      <c r="F55" s="77" t="n">
        <v>15</v>
      </c>
      <c r="G55" s="77" t="inlineStr">
        <is>
          <t>Lv 42 -&gt; Beheeyem</t>
        </is>
      </c>
      <c r="H55" s="77" t="inlineStr">
        <is>
          <t>see Evolution Changes sheet</t>
        </is>
      </c>
    </row>
    <row r="56">
      <c r="A56" s="32" t="inlineStr">
        <is>
          <t>Espurr</t>
        </is>
      </c>
      <c r="B56" s="32" t="inlineStr">
        <is>
          <t>Wild</t>
        </is>
      </c>
      <c r="C56" s="32" t="inlineStr">
        <is>
          <t>Unassigned</t>
        </is>
      </c>
      <c r="D56" s="32" t="inlineStr">
        <is>
          <t>Unassigned</t>
        </is>
      </c>
      <c r="E56" s="32" t="inlineStr">
        <is>
          <t>MAP_TRAINER_GROVE</t>
        </is>
      </c>
      <c r="F56" s="32" t="n">
        <v>9</v>
      </c>
      <c r="G56" s="32" t="inlineStr">
        <is>
          <t>Level Male 25 -&gt; Meowstic M; Level Female 25 -&gt; Meowstic F</t>
        </is>
      </c>
      <c r="H56" s="32" t="inlineStr">
        <is>
          <t>see Evolution Changes sheet</t>
        </is>
      </c>
    </row>
    <row r="57">
      <c r="A57" s="77" t="inlineStr">
        <is>
          <t>Exeggcute</t>
        </is>
      </c>
      <c r="B57" s="77" t="inlineStr">
        <is>
          <t>Wild</t>
        </is>
      </c>
      <c r="C57" s="77" t="inlineStr">
        <is>
          <t>Split 2</t>
        </is>
      </c>
      <c r="D57" s="77" t="inlineStr">
        <is>
          <t>Split 2</t>
        </is>
      </c>
      <c r="E57" s="77" t="inlineStr">
        <is>
          <t>MAP_RUSTBORO_CITY</t>
        </is>
      </c>
      <c r="F57" s="77" t="n">
        <v>12</v>
      </c>
      <c r="G57" s="77" t="inlineStr">
        <is>
          <t>Item (Leaf Stone) -&gt; Exeggutor; None -&gt; Exeggutor Alola</t>
        </is>
      </c>
      <c r="H57" s="77" t="inlineStr">
        <is>
          <t>see Evolution Changes sheet</t>
        </is>
      </c>
    </row>
    <row r="58">
      <c r="A58" s="32" t="inlineStr">
        <is>
          <t>Feebas</t>
        </is>
      </c>
      <c r="B58" s="32" t="inlineStr">
        <is>
          <t>Wild</t>
        </is>
      </c>
      <c r="C58" s="32" t="inlineStr">
        <is>
          <t>Split 4</t>
        </is>
      </c>
      <c r="D58" s="32" t="inlineStr">
        <is>
          <t>Split 4</t>
        </is>
      </c>
      <c r="E58" s="32" t="inlineStr">
        <is>
          <t>MAP_ROUTE117</t>
        </is>
      </c>
      <c r="F58" s="32" t="n">
        <v>42</v>
      </c>
      <c r="G58" s="32" t="inlineStr">
        <is>
          <t>Beauty 170 -&gt; Milotic; Trade Item (Prism Scale) -&gt; Milotic; Item (Prism Scale) -&gt; Milotic</t>
        </is>
      </c>
      <c r="H58" s="32" t="inlineStr">
        <is>
          <t>see Evolution Changes sheet</t>
        </is>
      </c>
    </row>
    <row r="59">
      <c r="A59" s="77" t="inlineStr">
        <is>
          <t>Ferroseed</t>
        </is>
      </c>
      <c r="B59" s="77" t="inlineStr">
        <is>
          <t>Wild</t>
        </is>
      </c>
      <c r="C59" s="77" t="inlineStr">
        <is>
          <t>Split 2</t>
        </is>
      </c>
      <c r="D59" s="77" t="inlineStr">
        <is>
          <t>Split 2, Unassigned</t>
        </is>
      </c>
      <c r="E59" s="77" t="inlineStr">
        <is>
          <t>MAP_LOST_CAVE, MAP_RUSTBORO_CITY</t>
        </is>
      </c>
      <c r="F59" s="77" t="n">
        <v>12</v>
      </c>
      <c r="G59" s="77" t="inlineStr">
        <is>
          <t>Lv 40 -&gt; Ferrothorn</t>
        </is>
      </c>
      <c r="H59" s="77" t="inlineStr">
        <is>
          <t>see Evolution Changes sheet</t>
        </is>
      </c>
    </row>
    <row r="60">
      <c r="A60" s="32" t="inlineStr">
        <is>
          <t>Fletchling</t>
        </is>
      </c>
      <c r="B60" s="32" t="inlineStr">
        <is>
          <t>Wild</t>
        </is>
      </c>
      <c r="C60" s="32" t="inlineStr">
        <is>
          <t>Split 1</t>
        </is>
      </c>
      <c r="D60" s="32" t="inlineStr">
        <is>
          <t>Split 1</t>
        </is>
      </c>
      <c r="E60" s="32" t="inlineStr">
        <is>
          <t>MAP_ROUTE101, MAP_ROUTE103</t>
        </is>
      </c>
      <c r="F60" s="32" t="n">
        <v>4</v>
      </c>
      <c r="G60" s="32" t="inlineStr">
        <is>
          <t>Lv 17 -&gt; Fletchinder</t>
        </is>
      </c>
      <c r="H60" s="32" t="inlineStr">
        <is>
          <t>see Evolution Changes sheet</t>
        </is>
      </c>
    </row>
    <row r="61">
      <c r="A61" s="77" t="inlineStr">
        <is>
          <t>Foongus</t>
        </is>
      </c>
      <c r="B61" s="77" t="inlineStr">
        <is>
          <t>Wild</t>
        </is>
      </c>
      <c r="C61" s="77" t="inlineStr">
        <is>
          <t>Split 2</t>
        </is>
      </c>
      <c r="D61" s="77" t="inlineStr">
        <is>
          <t>Split 2</t>
        </is>
      </c>
      <c r="E61" s="77" t="inlineStr">
        <is>
          <t>MAP_PETALBURG_WOODS, MAP_RUSTBORO_CITY</t>
        </is>
      </c>
      <c r="F61" s="77" t="n">
        <v>12</v>
      </c>
      <c r="G61" s="77" t="inlineStr">
        <is>
          <t>Lv 39 -&gt; Amoonguss</t>
        </is>
      </c>
      <c r="H61" s="77" t="inlineStr">
        <is>
          <t>see Evolution Changes sheet</t>
        </is>
      </c>
    </row>
    <row r="62">
      <c r="A62" s="32" t="inlineStr">
        <is>
          <t>Froakie</t>
        </is>
      </c>
      <c r="B62" s="32" t="inlineStr">
        <is>
          <t>Wild</t>
        </is>
      </c>
      <c r="C62" s="32" t="inlineStr">
        <is>
          <t>Split 1</t>
        </is>
      </c>
      <c r="D62" s="32" t="inlineStr">
        <is>
          <t>Split 1</t>
        </is>
      </c>
      <c r="E62" s="32" t="inlineStr">
        <is>
          <t>MAP_PETALBURG_CITY</t>
        </is>
      </c>
      <c r="F62" s="32" t="n">
        <v>6</v>
      </c>
      <c r="G62" s="32" t="inlineStr">
        <is>
          <t>Lv 16 -&gt; Frogadier</t>
        </is>
      </c>
      <c r="H62" s="32" t="inlineStr">
        <is>
          <t>see Evolution Changes sheet</t>
        </is>
      </c>
    </row>
    <row r="63">
      <c r="A63" s="77" t="inlineStr">
        <is>
          <t>Geodude</t>
        </is>
      </c>
      <c r="B63" s="77" t="inlineStr">
        <is>
          <t>Trade, Wild</t>
        </is>
      </c>
      <c r="C63" s="77" t="inlineStr">
        <is>
          <t>Split 1</t>
        </is>
      </c>
      <c r="D63" s="77" t="inlineStr">
        <is>
          <t>Split 1, Split 3, Split 5, Elite Four &amp; Champion, Postgame</t>
        </is>
      </c>
      <c r="E63" s="77" t="inlineStr">
        <is>
          <t>MAP_GRANITE_CAVE_1F, MAP_GRANITE_CAVE_B1F, MAP_GRANITE_CAVE_B2F, MAP_GRANITE_CAVE_STEVENS_ROOM, MAP_MAGMA_HIDEOUT_1F, MAP_MAGMA_HIDEOUT_2F_1R, MAP_MAGMA_HIDEOUT_2F_2R, MAP_MAGMA_HIDEOUT_2F_3R, MAP_MAGMA_HIDEOUT_3F_1R, MAP_MAGMA_HIDEOUT_3F_2R, MAP_MAG</t>
        </is>
      </c>
      <c r="F63" s="77" t="n">
        <v>5</v>
      </c>
      <c r="G63" s="77" t="inlineStr">
        <is>
          <t>Lv 25 -&gt; Graveler</t>
        </is>
      </c>
      <c r="H63" s="77" t="inlineStr">
        <is>
          <t>see Evolution Changes sheet</t>
        </is>
      </c>
    </row>
    <row r="64">
      <c r="A64" s="32" t="inlineStr">
        <is>
          <t>Girafarig</t>
        </is>
      </c>
      <c r="B64" s="32" t="inlineStr">
        <is>
          <t>Wild</t>
        </is>
      </c>
      <c r="C64" s="32" t="inlineStr">
        <is>
          <t>Postgame</t>
        </is>
      </c>
      <c r="D64" s="32" t="inlineStr">
        <is>
          <t>Postgame</t>
        </is>
      </c>
      <c r="E64" s="32" t="inlineStr">
        <is>
          <t>MAP_SAFARI_ZONE_SOUTH, MAP_SAFARI_ZONE_SOUTHWEST</t>
        </is>
      </c>
      <c r="F64" s="32" t="n">
        <v>25</v>
      </c>
      <c r="G64" s="32" t="inlineStr">
        <is>
          <t>Move MOVE_TWIN_BEAM -&gt; Farigiraf</t>
        </is>
      </c>
      <c r="H64" s="32" t="inlineStr">
        <is>
          <t>see Evolution Changes sheet</t>
        </is>
      </c>
    </row>
    <row r="65">
      <c r="A65" s="77" t="inlineStr">
        <is>
          <t>Glameow</t>
        </is>
      </c>
      <c r="B65" s="77" t="inlineStr">
        <is>
          <t>Wild</t>
        </is>
      </c>
      <c r="C65" s="77" t="inlineStr">
        <is>
          <t>Split 1</t>
        </is>
      </c>
      <c r="D65" s="77" t="inlineStr">
        <is>
          <t>Split 1</t>
        </is>
      </c>
      <c r="E65" s="77" t="inlineStr">
        <is>
          <t>MAP_ROUTE102</t>
        </is>
      </c>
      <c r="F65" s="77" t="n">
        <v>4</v>
      </c>
      <c r="G65" s="77" t="inlineStr">
        <is>
          <t>Lv 38 -&gt; Purugly</t>
        </is>
      </c>
      <c r="H65" s="77" t="inlineStr">
        <is>
          <t>see Evolution Changes sheet</t>
        </is>
      </c>
    </row>
    <row r="66">
      <c r="A66" s="32" t="inlineStr">
        <is>
          <t>Gligar</t>
        </is>
      </c>
      <c r="B66" s="32" t="inlineStr">
        <is>
          <t>Wild</t>
        </is>
      </c>
      <c r="C66" s="32" t="inlineStr">
        <is>
          <t>Split 1</t>
        </is>
      </c>
      <c r="D66" s="32" t="inlineStr">
        <is>
          <t>Split 1, Postgame</t>
        </is>
      </c>
      <c r="E66" s="32" t="inlineStr">
        <is>
          <t>MAP_PETALBURG_COAST, MAP_SAFARI_ZONE_SOUTHEAST</t>
        </is>
      </c>
      <c r="F66" s="32" t="n">
        <v>7</v>
      </c>
      <c r="G66" s="32" t="inlineStr">
        <is>
          <t>Item Hold Night (Razor Fang) -&gt; Gliscor; Item Night (Razor Fang) -&gt; Gliscor</t>
        </is>
      </c>
      <c r="H66" s="32" t="inlineStr">
        <is>
          <t>see Evolution Changes sheet</t>
        </is>
      </c>
    </row>
    <row r="67">
      <c r="A67" s="77" t="inlineStr">
        <is>
          <t>Gloom</t>
        </is>
      </c>
      <c r="B67" s="77" t="inlineStr">
        <is>
          <t>Wild</t>
        </is>
      </c>
      <c r="C67" s="77" t="inlineStr">
        <is>
          <t>Split 7</t>
        </is>
      </c>
      <c r="D67" s="77" t="inlineStr">
        <is>
          <t>Split 7, Postgame</t>
        </is>
      </c>
      <c r="E67" s="77" t="inlineStr">
        <is>
          <t>MAP_ROUTE121, MAP_ROUTE123, MAP_SAFARI_ZONE_NORTH, MAP_SAFARI_ZONE_NORTHWEST, MAP_SAFARI_ZONE_SOUTH, MAP_SAFARI_ZONE_SOUTHWEST</t>
        </is>
      </c>
      <c r="F67" s="77" t="n">
        <v>25</v>
      </c>
      <c r="G67" s="77" t="inlineStr">
        <is>
          <t>Item (Leaf Stone) -&gt; Vileplume; Item (Sun Stone) -&gt; Bellossom</t>
        </is>
      </c>
      <c r="H67" s="77" t="inlineStr">
        <is>
          <t>see Evolution Changes sheet</t>
        </is>
      </c>
    </row>
    <row r="68">
      <c r="A68" s="32" t="inlineStr">
        <is>
          <t>Golbat</t>
        </is>
      </c>
      <c r="B68" s="32" t="inlineStr">
        <is>
          <t>Wild</t>
        </is>
      </c>
      <c r="C68" s="32" t="inlineStr">
        <is>
          <t>Split 7</t>
        </is>
      </c>
      <c r="D68" s="32" t="inlineStr">
        <is>
          <t>Split 7, Split 8, Elite Four &amp; Champion, Unassigned</t>
        </is>
      </c>
      <c r="E68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68" s="32" t="n">
        <v>25</v>
      </c>
      <c r="G68" s="32" t="inlineStr">
        <is>
          <t>Lv 48 -&gt; Crobat</t>
        </is>
      </c>
      <c r="H68" s="32" t="inlineStr">
        <is>
          <t>see Evolution Changes sheet</t>
        </is>
      </c>
    </row>
    <row r="69">
      <c r="A69" s="77" t="inlineStr">
        <is>
          <t>Goldeen</t>
        </is>
      </c>
      <c r="B69" s="77" t="inlineStr">
        <is>
          <t>Wild</t>
        </is>
      </c>
      <c r="C69" s="77" t="inlineStr">
        <is>
          <t>Split 1</t>
        </is>
      </c>
      <c r="D69" s="77" t="inlineStr">
        <is>
          <t>Split 1, Split 4, Split 5, Split 7, Elite Four &amp; Champion, Unassigned, Postgame</t>
        </is>
      </c>
      <c r="E69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69" s="77" t="n">
        <v>4</v>
      </c>
      <c r="G69" s="77" t="inlineStr">
        <is>
          <t>Lv 33 -&gt; Seaking</t>
        </is>
      </c>
      <c r="H69" s="77" t="inlineStr">
        <is>
          <t>see Evolution Changes sheet</t>
        </is>
      </c>
    </row>
    <row r="70">
      <c r="A70" s="32" t="inlineStr">
        <is>
          <t>Golduck</t>
        </is>
      </c>
      <c r="B70" s="32" t="inlineStr">
        <is>
          <t>Wild</t>
        </is>
      </c>
      <c r="C70" s="32" t="inlineStr">
        <is>
          <t>Postgame</t>
        </is>
      </c>
      <c r="D70" s="32" t="inlineStr">
        <is>
          <t>Postgame</t>
        </is>
      </c>
      <c r="E70" s="32" t="inlineStr">
        <is>
          <t>MAP_SAFARI_ZONE_NORTHWEST</t>
        </is>
      </c>
      <c r="F70" s="32" t="n">
        <v>25</v>
      </c>
      <c r="G70" s="32" t="n"/>
      <c r="H70" s="32" t="inlineStr">
        <is>
          <t>see Evolution Changes sheet</t>
        </is>
      </c>
    </row>
    <row r="71">
      <c r="A71" s="77" t="inlineStr">
        <is>
          <t>Graveler</t>
        </is>
      </c>
      <c r="B71" s="77" t="inlineStr">
        <is>
          <t>Wild</t>
        </is>
      </c>
      <c r="C71" s="77" t="inlineStr">
        <is>
          <t>Split 5</t>
        </is>
      </c>
      <c r="D71" s="77" t="inlineStr">
        <is>
          <t>Split 5, Elite Four &amp; Champion</t>
        </is>
      </c>
      <c r="E71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71" s="77" t="n">
        <v>30</v>
      </c>
      <c r="G71" s="77" t="inlineStr">
        <is>
          <t>Trade -&gt; Golem; Item (Linking Cord) -&gt; Golem</t>
        </is>
      </c>
      <c r="H71" s="77" t="inlineStr">
        <is>
          <t>see Evolution Changes sheet</t>
        </is>
      </c>
    </row>
    <row r="72">
      <c r="A72" s="32" t="inlineStr">
        <is>
          <t>Grimer</t>
        </is>
      </c>
      <c r="B72" s="32" t="inlineStr">
        <is>
          <t>Wild</t>
        </is>
      </c>
      <c r="C72" s="32" t="inlineStr">
        <is>
          <t>Split 1</t>
        </is>
      </c>
      <c r="D72" s="32" t="inlineStr">
        <is>
          <t>Split 1, Split 5</t>
        </is>
      </c>
      <c r="E72" s="32" t="inlineStr">
        <is>
          <t>MAP_FIERY_PATH, MAP_OLDALE_TOWN</t>
        </is>
      </c>
      <c r="F72" s="32" t="n">
        <v>3</v>
      </c>
      <c r="G72" s="32" t="inlineStr">
        <is>
          <t>Lv 38 -&gt; Muk</t>
        </is>
      </c>
      <c r="H72" s="32" t="inlineStr">
        <is>
          <t>see Evolution Changes sheet</t>
        </is>
      </c>
    </row>
    <row r="73">
      <c r="A73" s="77" t="inlineStr">
        <is>
          <t>Growlithe</t>
        </is>
      </c>
      <c r="B73" s="77" t="inlineStr">
        <is>
          <t>Wild</t>
        </is>
      </c>
      <c r="C73" s="77" t="inlineStr">
        <is>
          <t>Split 1</t>
        </is>
      </c>
      <c r="D73" s="77" t="inlineStr">
        <is>
          <t>Split 1</t>
        </is>
      </c>
      <c r="E73" s="77" t="inlineStr">
        <is>
          <t>MAP_OLDALE_TOWN</t>
        </is>
      </c>
      <c r="F73" s="77" t="n">
        <v>4</v>
      </c>
      <c r="G73" s="77" t="inlineStr">
        <is>
          <t>Item (Fire Stone) -&gt; Arcanine</t>
        </is>
      </c>
      <c r="H73" s="77" t="inlineStr">
        <is>
          <t>see Evolution Changes sheet</t>
        </is>
      </c>
    </row>
    <row r="74">
      <c r="A74" s="32" t="inlineStr">
        <is>
          <t>Gulpin</t>
        </is>
      </c>
      <c r="B74" s="32" t="inlineStr">
        <is>
          <t>Wild</t>
        </is>
      </c>
      <c r="C74" s="32" t="inlineStr">
        <is>
          <t>Split 4</t>
        </is>
      </c>
      <c r="D74" s="32" t="inlineStr">
        <is>
          <t>Split 4</t>
        </is>
      </c>
      <c r="E74" s="32" t="inlineStr">
        <is>
          <t>MAP_ROUTE110</t>
        </is>
      </c>
      <c r="F74" s="32" t="n">
        <v>12</v>
      </c>
      <c r="G74" s="32" t="inlineStr">
        <is>
          <t>Lv 26 -&gt; Swalot</t>
        </is>
      </c>
      <c r="H74" s="32" t="inlineStr">
        <is>
          <t>see Evolution Changes sheet</t>
        </is>
      </c>
    </row>
    <row r="75">
      <c r="A75" s="77" t="inlineStr">
        <is>
          <t>Gyarados</t>
        </is>
      </c>
      <c r="B75" s="77" t="inlineStr">
        <is>
          <t>Wild</t>
        </is>
      </c>
      <c r="C75" s="77" t="inlineStr">
        <is>
          <t>Split 8</t>
        </is>
      </c>
      <c r="D75" s="77" t="inlineStr">
        <is>
          <t>Split 8</t>
        </is>
      </c>
      <c r="E75" s="77" t="inlineStr">
        <is>
          <t>MAP_SOOTOPOLIS_CITY</t>
        </is>
      </c>
      <c r="F75" s="77" t="n">
        <v>5</v>
      </c>
      <c r="G75" s="77" t="n"/>
      <c r="H75" s="77" t="inlineStr">
        <is>
          <t>see Evolution Changes sheet</t>
        </is>
      </c>
    </row>
    <row r="76">
      <c r="A76" s="32" t="inlineStr">
        <is>
          <t>Hariyama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</t>
        </is>
      </c>
      <c r="E76" s="32" t="inlineStr">
        <is>
          <t>MAP_VICTORY_ROAD_1F, MAP_VICTORY_ROAD_B1F</t>
        </is>
      </c>
      <c r="F76" s="32" t="n">
        <v>38</v>
      </c>
      <c r="G76" s="32" t="n"/>
      <c r="H76" s="32" t="inlineStr">
        <is>
          <t>see Evolution Changes sheet</t>
        </is>
      </c>
    </row>
    <row r="77">
      <c r="A77" s="77" t="inlineStr">
        <is>
          <t>Helioptile</t>
        </is>
      </c>
      <c r="B77" s="77" t="inlineStr">
        <is>
          <t>Wild</t>
        </is>
      </c>
      <c r="C77" s="77" t="inlineStr">
        <is>
          <t>Split 1</t>
        </is>
      </c>
      <c r="D77" s="77" t="inlineStr">
        <is>
          <t>Split 1</t>
        </is>
      </c>
      <c r="E77" s="77" t="inlineStr">
        <is>
          <t>MAP_PETALBURG_COAST</t>
        </is>
      </c>
      <c r="F77" s="77" t="n">
        <v>7</v>
      </c>
      <c r="G77" s="77" t="inlineStr">
        <is>
          <t>Item (Sun Stone) -&gt; Heliolisk</t>
        </is>
      </c>
      <c r="H77" s="77" t="inlineStr">
        <is>
          <t>see Evolution Changes sheet</t>
        </is>
      </c>
    </row>
    <row r="78">
      <c r="A78" s="32" t="inlineStr">
        <is>
          <t>Heracross</t>
        </is>
      </c>
      <c r="B78" s="32" t="inlineStr">
        <is>
          <t>Wild</t>
        </is>
      </c>
      <c r="C78" s="32" t="inlineStr">
        <is>
          <t>Postgame</t>
        </is>
      </c>
      <c r="D78" s="32" t="inlineStr">
        <is>
          <t>Postgame</t>
        </is>
      </c>
      <c r="E78" s="32" t="inlineStr">
        <is>
          <t>MAP_SAFARI_ZONE_NORTH</t>
        </is>
      </c>
      <c r="F78" s="32" t="n">
        <v>27</v>
      </c>
      <c r="G78" s="32" t="n"/>
      <c r="H78" s="32" t="inlineStr">
        <is>
          <t>see Evolution Changes sheet</t>
        </is>
      </c>
    </row>
    <row r="79">
      <c r="A79" s="77" t="inlineStr">
        <is>
          <t>Hoothoot</t>
        </is>
      </c>
      <c r="B79" s="77" t="inlineStr">
        <is>
          <t>Wild</t>
        </is>
      </c>
      <c r="C79" s="77" t="inlineStr">
        <is>
          <t>Postgame</t>
        </is>
      </c>
      <c r="D79" s="77" t="inlineStr">
        <is>
          <t>Postgame</t>
        </is>
      </c>
      <c r="E79" s="77" t="inlineStr">
        <is>
          <t>MAP_SAFARI_ZONE_NORTHEAST, MAP_SAFARI_ZONE_SOUTHEAST</t>
        </is>
      </c>
      <c r="F79" s="77" t="n">
        <v>35</v>
      </c>
      <c r="G79" s="77" t="inlineStr">
        <is>
          <t>Lv 20 -&gt; Noctowl</t>
        </is>
      </c>
      <c r="H79" s="77" t="inlineStr">
        <is>
          <t>see Evolution Changes sheet</t>
        </is>
      </c>
    </row>
    <row r="80">
      <c r="A80" s="32" t="inlineStr">
        <is>
          <t>Horsea</t>
        </is>
      </c>
      <c r="B80" s="32" t="inlineStr">
        <is>
          <t>Trade, Wild</t>
        </is>
      </c>
      <c r="C80" s="32" t="inlineStr">
        <is>
          <t>Unassigned</t>
        </is>
      </c>
      <c r="D80" s="32" t="inlineStr">
        <is>
          <t>Unassigned</t>
        </is>
      </c>
      <c r="E80" s="32" t="inlineStr">
        <is>
          <t>MAP_ROUTE115, MAP_ROUTE132, MAP_ROUTE133, MAP_ROUTE134, PacifidlogTown_House3</t>
        </is>
      </c>
      <c r="F80" s="32" t="n">
        <v>15</v>
      </c>
      <c r="G80" s="32" t="inlineStr">
        <is>
          <t>Lv 32 -&gt; Seadra</t>
        </is>
      </c>
      <c r="H80" s="32" t="inlineStr">
        <is>
          <t>see Evolution Changes sheet</t>
        </is>
      </c>
    </row>
    <row r="81">
      <c r="A81" s="77" t="inlineStr">
        <is>
          <t>Houndour</t>
        </is>
      </c>
      <c r="B81" s="77" t="inlineStr">
        <is>
          <t>Wild</t>
        </is>
      </c>
      <c r="C81" s="77" t="inlineStr">
        <is>
          <t>Postgame</t>
        </is>
      </c>
      <c r="D81" s="77" t="inlineStr">
        <is>
          <t>Postgame</t>
        </is>
      </c>
      <c r="E81" s="77" t="inlineStr">
        <is>
          <t>MAP_ALTERING_CAVE, MAP_SAFARI_ZONE_NORTHEAST</t>
        </is>
      </c>
      <c r="F81" s="77" t="n">
        <v>12</v>
      </c>
      <c r="G81" s="77" t="inlineStr">
        <is>
          <t>Lv 24 -&gt; Houndoom</t>
        </is>
      </c>
      <c r="H81" s="77" t="inlineStr">
        <is>
          <t>see Evolution Changes sheet</t>
        </is>
      </c>
    </row>
    <row r="82">
      <c r="A82" s="32" t="inlineStr">
        <is>
          <t>Igglybuff</t>
        </is>
      </c>
      <c r="B82" s="32" t="inlineStr">
        <is>
          <t>Wild</t>
        </is>
      </c>
      <c r="C82" s="32" t="inlineStr">
        <is>
          <t>Split 1</t>
        </is>
      </c>
      <c r="D82" s="32" t="inlineStr">
        <is>
          <t>Split 1</t>
        </is>
      </c>
      <c r="E82" s="32" t="inlineStr">
        <is>
          <t>MAP_ROUTE102</t>
        </is>
      </c>
      <c r="F82" s="32" t="n">
        <v>4</v>
      </c>
      <c r="G82" s="32" t="inlineStr">
        <is>
          <t>Lv 15 -&gt; Jigglypuff</t>
        </is>
      </c>
      <c r="H82" s="32" t="inlineStr">
        <is>
          <t>see Evolution Changes sheet</t>
        </is>
      </c>
    </row>
    <row r="83">
      <c r="A83" s="77" t="inlineStr">
        <is>
          <t>Illumise</t>
        </is>
      </c>
      <c r="B83" s="77" t="inlineStr">
        <is>
          <t>Wild</t>
        </is>
      </c>
      <c r="C83" s="77" t="inlineStr">
        <is>
          <t>Split 4</t>
        </is>
      </c>
      <c r="D83" s="77" t="inlineStr">
        <is>
          <t>Split 4</t>
        </is>
      </c>
      <c r="E83" s="77" t="inlineStr">
        <is>
          <t>MAP_ROUTE117</t>
        </is>
      </c>
      <c r="F83" s="77" t="n">
        <v>13</v>
      </c>
      <c r="G83" s="77" t="n"/>
      <c r="H83" s="77" t="inlineStr">
        <is>
          <t>see Evolution Changes sheet</t>
        </is>
      </c>
    </row>
    <row r="84">
      <c r="A84" s="32" t="inlineStr">
        <is>
          <t>Inkay</t>
        </is>
      </c>
      <c r="B84" s="32" t="inlineStr">
        <is>
          <t>Wild</t>
        </is>
      </c>
      <c r="C84" s="32" t="inlineStr">
        <is>
          <t>Split 1</t>
        </is>
      </c>
      <c r="D84" s="32" t="inlineStr">
        <is>
          <t>Split 1</t>
        </is>
      </c>
      <c r="E84" s="32" t="inlineStr">
        <is>
          <t>MAP_PETALBURG_COAST</t>
        </is>
      </c>
      <c r="F84" s="32" t="n">
        <v>7</v>
      </c>
      <c r="G84" s="32" t="inlineStr">
        <is>
          <t>Lv 30 -&gt; Malamar</t>
        </is>
      </c>
      <c r="H84" s="32" t="inlineStr">
        <is>
          <t>see Evolution Changes sheet</t>
        </is>
      </c>
    </row>
    <row r="85">
      <c r="A85" s="77" t="inlineStr">
        <is>
          <t>Ivysaur</t>
        </is>
      </c>
      <c r="B85" s="77" t="inlineStr">
        <is>
          <t>Wild</t>
        </is>
      </c>
      <c r="C85" s="77" t="inlineStr">
        <is>
          <t>Unassigned</t>
        </is>
      </c>
      <c r="D85" s="77" t="inlineStr">
        <is>
          <t>Unassigned</t>
        </is>
      </c>
      <c r="E85" s="77" t="n"/>
      <c r="F85" s="77" t="n">
        <v>5</v>
      </c>
      <c r="G85" s="77" t="inlineStr">
        <is>
          <t>Lv 32 -&gt; Venusaur</t>
        </is>
      </c>
      <c r="H85" s="77" t="inlineStr">
        <is>
          <t>see Evolution Changes sheet</t>
        </is>
      </c>
    </row>
    <row r="86">
      <c r="A86" s="32" t="inlineStr">
        <is>
          <t>Jigglypuff</t>
        </is>
      </c>
      <c r="B86" s="32" t="inlineStr">
        <is>
          <t>Wild</t>
        </is>
      </c>
      <c r="C86" s="32" t="inlineStr">
        <is>
          <t>Unassigned</t>
        </is>
      </c>
      <c r="D86" s="32" t="inlineStr">
        <is>
          <t>Unassigned</t>
        </is>
      </c>
      <c r="E86" s="32" t="inlineStr">
        <is>
          <t>MAP_ROUTE115</t>
        </is>
      </c>
      <c r="F86" s="32" t="n">
        <v>24</v>
      </c>
      <c r="G86" s="32" t="inlineStr">
        <is>
          <t>Item (Moon Stone) -&gt; Wigglytuff</t>
        </is>
      </c>
      <c r="H86" s="32" t="inlineStr">
        <is>
          <t>see Evolution Changes sheet</t>
        </is>
      </c>
    </row>
    <row r="87">
      <c r="A87" s="77" t="inlineStr">
        <is>
          <t>Kabuto</t>
        </is>
      </c>
      <c r="B87" s="77" t="inlineStr">
        <is>
          <t>Wild</t>
        </is>
      </c>
      <c r="C87" s="77" t="inlineStr">
        <is>
          <t>Split 1</t>
        </is>
      </c>
      <c r="D87" s="77" t="inlineStr">
        <is>
          <t>Split 1</t>
        </is>
      </c>
      <c r="E87" s="77" t="inlineStr">
        <is>
          <t>MAP_LITTLEROOT_TOWN</t>
        </is>
      </c>
      <c r="F87" s="77" t="n">
        <v>3</v>
      </c>
      <c r="G87" s="77" t="inlineStr">
        <is>
          <t>Lv 40 -&gt; Kabutops</t>
        </is>
      </c>
      <c r="H87" s="77" t="inlineStr">
        <is>
          <t>see Evolution Changes sheet</t>
        </is>
      </c>
    </row>
    <row r="88">
      <c r="A88" s="32" t="inlineStr">
        <is>
          <t>Kakuna</t>
        </is>
      </c>
      <c r="B88" s="32" t="inlineStr">
        <is>
          <t>Wild</t>
        </is>
      </c>
      <c r="C88" s="32" t="inlineStr">
        <is>
          <t>Split 1</t>
        </is>
      </c>
      <c r="D88" s="32" t="inlineStr">
        <is>
          <t>Split 1</t>
        </is>
      </c>
      <c r="E88" s="32" t="inlineStr">
        <is>
          <t>MAP_VIRIDIAN_FOREST</t>
        </is>
      </c>
      <c r="F88" s="32" t="n">
        <v>10</v>
      </c>
      <c r="G88" s="32" t="inlineStr">
        <is>
          <t>Lv 10 -&gt; Beedrill</t>
        </is>
      </c>
      <c r="H88" s="32" t="inlineStr">
        <is>
          <t>see Evolution Changes sheet</t>
        </is>
      </c>
    </row>
    <row r="89">
      <c r="A89" s="77" t="inlineStr">
        <is>
          <t>Karrablast</t>
        </is>
      </c>
      <c r="B89" s="77" t="inlineStr">
        <is>
          <t>Wild</t>
        </is>
      </c>
      <c r="C89" s="77" t="inlineStr">
        <is>
          <t>Split 2</t>
        </is>
      </c>
      <c r="D89" s="77" t="inlineStr">
        <is>
          <t>Split 2</t>
        </is>
      </c>
      <c r="E89" s="77" t="inlineStr">
        <is>
          <t>MAP_PETALBURG_WOODS, MAP_ROUTE116</t>
        </is>
      </c>
      <c r="F89" s="77" t="n">
        <v>12</v>
      </c>
      <c r="G89" s="77" t="inlineStr">
        <is>
          <t>Lv 34 -&gt; Escavalier</t>
        </is>
      </c>
      <c r="H89" s="77" t="inlineStr">
        <is>
          <t>see Evolution Changes sheet</t>
        </is>
      </c>
    </row>
    <row r="90">
      <c r="A90" s="32" t="inlineStr">
        <is>
          <t>Kecleon</t>
        </is>
      </c>
      <c r="B90" s="32" t="inlineStr">
        <is>
          <t>Wild</t>
        </is>
      </c>
      <c r="C90" s="32" t="inlineStr">
        <is>
          <t>Split 6</t>
        </is>
      </c>
      <c r="D90" s="32" t="inlineStr">
        <is>
          <t>Split 6, Split 7</t>
        </is>
      </c>
      <c r="E90" s="32" t="inlineStr">
        <is>
          <t>MAP_ROUTE118, MAP_ROUTE119, MAP_ROUTE120, MAP_ROUTE121, MAP_ROUTE123</t>
        </is>
      </c>
      <c r="F90" s="32" t="n">
        <v>25</v>
      </c>
      <c r="G90" s="32" t="n"/>
      <c r="H90" s="32" t="inlineStr">
        <is>
          <t>see Evolution Changes sheet</t>
        </is>
      </c>
    </row>
    <row r="91">
      <c r="A91" s="77" t="inlineStr">
        <is>
          <t>Klefki</t>
        </is>
      </c>
      <c r="B91" s="77" t="inlineStr">
        <is>
          <t>Wild</t>
        </is>
      </c>
      <c r="C91" s="77" t="inlineStr">
        <is>
          <t>Unassigned</t>
        </is>
      </c>
      <c r="D91" s="77" t="inlineStr">
        <is>
          <t>Unassigned</t>
        </is>
      </c>
      <c r="E91" s="77" t="inlineStr">
        <is>
          <t>MAP_LOST_CAVE</t>
        </is>
      </c>
      <c r="F91" s="77" t="n">
        <v>13</v>
      </c>
      <c r="G91" s="77" t="n"/>
      <c r="H91" s="77" t="inlineStr">
        <is>
          <t>see Evolution Changes sheet</t>
        </is>
      </c>
    </row>
    <row r="92">
      <c r="A92" s="32" t="inlineStr">
        <is>
          <t>Klink</t>
        </is>
      </c>
      <c r="B92" s="32" t="inlineStr">
        <is>
          <t>Wild</t>
        </is>
      </c>
      <c r="C92" s="32" t="inlineStr">
        <is>
          <t>Unassigned</t>
        </is>
      </c>
      <c r="D92" s="32" t="inlineStr">
        <is>
          <t>Unassigned</t>
        </is>
      </c>
      <c r="E92" s="32" t="inlineStr">
        <is>
          <t>MAP_LOST_CAVE</t>
        </is>
      </c>
      <c r="F92" s="32" t="n">
        <v>14</v>
      </c>
      <c r="G92" s="32" t="inlineStr">
        <is>
          <t>Lv 38 -&gt; Klang</t>
        </is>
      </c>
      <c r="H92" s="32" t="inlineStr">
        <is>
          <t>see Evolution Changes sheet</t>
        </is>
      </c>
    </row>
    <row r="93">
      <c r="A93" s="77" t="inlineStr">
        <is>
          <t>Koffing</t>
        </is>
      </c>
      <c r="B93" s="77" t="inlineStr">
        <is>
          <t>Wild</t>
        </is>
      </c>
      <c r="C93" s="77" t="inlineStr">
        <is>
          <t>Split 1</t>
        </is>
      </c>
      <c r="D93" s="77" t="inlineStr">
        <is>
          <t>Split 1, Split 5</t>
        </is>
      </c>
      <c r="E93" s="77" t="inlineStr">
        <is>
          <t>MAP_FIERY_PATH, MAP_OLDALE_TOWN</t>
        </is>
      </c>
      <c r="F93" s="77" t="n">
        <v>3</v>
      </c>
      <c r="G93" s="77" t="inlineStr">
        <is>
          <t>Lv 35 -&gt; Weezing; None -&gt; Weezing Galar</t>
        </is>
      </c>
      <c r="H93" s="77" t="inlineStr">
        <is>
          <t>see Evolution Changes sheet</t>
        </is>
      </c>
    </row>
    <row r="94">
      <c r="A94" s="32" t="inlineStr">
        <is>
          <t>Krabby</t>
        </is>
      </c>
      <c r="B94" s="32" t="inlineStr">
        <is>
          <t>Wild</t>
        </is>
      </c>
      <c r="C94" s="32" t="inlineStr">
        <is>
          <t>Split 1</t>
        </is>
      </c>
      <c r="D94" s="32" t="inlineStr">
        <is>
          <t>Split 1, Split 2</t>
        </is>
      </c>
      <c r="E94" s="32" t="inlineStr">
        <is>
          <t>MAP_ROUTE103, MAP_ROUTE104</t>
        </is>
      </c>
      <c r="F94" s="32" t="n">
        <v>3</v>
      </c>
      <c r="G94" s="32" t="inlineStr">
        <is>
          <t>Lv 28 -&gt; Kingler</t>
        </is>
      </c>
      <c r="H94" s="32" t="inlineStr">
        <is>
          <t>see Evolution Changes sheet</t>
        </is>
      </c>
    </row>
    <row r="95">
      <c r="A95" s="77" t="inlineStr">
        <is>
          <t>Lairon</t>
        </is>
      </c>
      <c r="B95" s="77" t="inlineStr">
        <is>
          <t>Wild</t>
        </is>
      </c>
      <c r="C95" s="77" t="inlineStr">
        <is>
          <t>Elite Four &amp; Champion</t>
        </is>
      </c>
      <c r="D95" s="77" t="inlineStr">
        <is>
          <t>Elite Four &amp; Champion</t>
        </is>
      </c>
      <c r="E95" s="77" t="inlineStr">
        <is>
          <t>MAP_VICTORY_ROAD_1F, MAP_VICTORY_ROAD_B1F, MAP_VICTORY_ROAD_B2F</t>
        </is>
      </c>
      <c r="F95" s="77" t="n">
        <v>40</v>
      </c>
      <c r="G95" s="77" t="inlineStr">
        <is>
          <t>Lv 42 -&gt; Aggron</t>
        </is>
      </c>
      <c r="H95" s="77" t="inlineStr">
        <is>
          <t>see Evolution Changes sheet</t>
        </is>
      </c>
    </row>
    <row r="96">
      <c r="A96" s="32" t="inlineStr">
        <is>
          <t>Ledyba</t>
        </is>
      </c>
      <c r="B96" s="32" t="inlineStr">
        <is>
          <t>Wild</t>
        </is>
      </c>
      <c r="C96" s="32" t="inlineStr">
        <is>
          <t>Postgame</t>
        </is>
      </c>
      <c r="D96" s="32" t="inlineStr">
        <is>
          <t>Postgame</t>
        </is>
      </c>
      <c r="E96" s="32" t="inlineStr">
        <is>
          <t>MAP_SAFARI_ZONE_NORTHEAST</t>
        </is>
      </c>
      <c r="F96" s="32" t="n">
        <v>33</v>
      </c>
      <c r="G96" s="32" t="inlineStr">
        <is>
          <t>Lv 18 -&gt; Ledian</t>
        </is>
      </c>
      <c r="H96" s="32" t="inlineStr">
        <is>
          <t>see Evolution Changes sheet</t>
        </is>
      </c>
    </row>
    <row r="97">
      <c r="A97" s="77" t="inlineStr">
        <is>
          <t>Lileep</t>
        </is>
      </c>
      <c r="B97" s="77" t="inlineStr">
        <is>
          <t>Gift</t>
        </is>
      </c>
      <c r="C97" s="77" t="inlineStr">
        <is>
          <t>Split 2</t>
        </is>
      </c>
      <c r="D97" s="77" t="inlineStr">
        <is>
          <t>Split 2</t>
        </is>
      </c>
      <c r="E97" s="77" t="inlineStr">
        <is>
          <t>RustboroCity_DevonCorp_2F</t>
        </is>
      </c>
      <c r="F97" s="77" t="n"/>
      <c r="G97" s="77" t="inlineStr">
        <is>
          <t>Lv 40 -&gt; Cradily</t>
        </is>
      </c>
      <c r="H97" s="77" t="inlineStr">
        <is>
          <t>see Evolution Changes sheet</t>
        </is>
      </c>
    </row>
    <row r="98">
      <c r="A98" s="32" t="inlineStr">
        <is>
          <t>Linoone</t>
        </is>
      </c>
      <c r="B98" s="32" t="inlineStr">
        <is>
          <t>Wild</t>
        </is>
      </c>
      <c r="C98" s="32" t="inlineStr">
        <is>
          <t>Split 6</t>
        </is>
      </c>
      <c r="D98" s="32" t="inlineStr">
        <is>
          <t>Split 6</t>
        </is>
      </c>
      <c r="E98" s="32" t="inlineStr">
        <is>
          <t>MAP_ROUTE118, MAP_ROUTE119</t>
        </is>
      </c>
      <c r="F98" s="32" t="n">
        <v>25</v>
      </c>
      <c r="G98" s="32" t="n"/>
      <c r="H98" s="32" t="inlineStr">
        <is>
          <t>see Evolution Changes sheet</t>
        </is>
      </c>
    </row>
    <row r="99">
      <c r="A99" s="77" t="inlineStr">
        <is>
          <t>Litleo</t>
        </is>
      </c>
      <c r="B99" s="77" t="inlineStr">
        <is>
          <t>Wild</t>
        </is>
      </c>
      <c r="C99" s="77" t="inlineStr">
        <is>
          <t>Split 2</t>
        </is>
      </c>
      <c r="D99" s="77" t="inlineStr">
        <is>
          <t>Split 2</t>
        </is>
      </c>
      <c r="E99" s="77" t="inlineStr">
        <is>
          <t>MAP_ROUTE116</t>
        </is>
      </c>
      <c r="F99" s="77" t="n">
        <v>14</v>
      </c>
      <c r="G99" s="77" t="inlineStr">
        <is>
          <t>Lv 35 -&gt; Pyroar</t>
        </is>
      </c>
      <c r="H99" s="77" t="inlineStr">
        <is>
          <t>see Evolution Changes sheet</t>
        </is>
      </c>
    </row>
    <row r="100">
      <c r="A100" s="32" t="inlineStr">
        <is>
          <t>Lombre</t>
        </is>
      </c>
      <c r="B100" s="32" t="inlineStr">
        <is>
          <t>Wild</t>
        </is>
      </c>
      <c r="C100" s="32" t="inlineStr">
        <is>
          <t>Split 5</t>
        </is>
      </c>
      <c r="D100" s="32" t="inlineStr">
        <is>
          <t>Split 5</t>
        </is>
      </c>
      <c r="E100" s="32" t="inlineStr">
        <is>
          <t>MAP_ROUTE114</t>
        </is>
      </c>
      <c r="F100" s="32" t="n">
        <v>16</v>
      </c>
      <c r="G100" s="32" t="inlineStr">
        <is>
          <t>Item (Water Stone) -&gt; Ludicolo</t>
        </is>
      </c>
      <c r="H100" s="32" t="inlineStr">
        <is>
          <t>see Evolution Changes sheet</t>
        </is>
      </c>
    </row>
    <row r="101">
      <c r="A101" s="77" t="inlineStr">
        <is>
          <t>Lotad</t>
        </is>
      </c>
      <c r="B101" s="77" t="inlineStr">
        <is>
          <t>Wild</t>
        </is>
      </c>
      <c r="C101" s="77" t="inlineStr">
        <is>
          <t>Split 5</t>
        </is>
      </c>
      <c r="D101" s="77" t="inlineStr">
        <is>
          <t>Split 5</t>
        </is>
      </c>
      <c r="E101" s="77" t="inlineStr">
        <is>
          <t>MAP_ROUTE114</t>
        </is>
      </c>
      <c r="F101" s="77" t="n">
        <v>15</v>
      </c>
      <c r="G101" s="77" t="inlineStr">
        <is>
          <t>Lv 14 -&gt; Lombre</t>
        </is>
      </c>
      <c r="H101" s="77" t="inlineStr">
        <is>
          <t>see Evolution Changes sheet</t>
        </is>
      </c>
    </row>
    <row r="102">
      <c r="A102" s="32" t="inlineStr">
        <is>
          <t>Loudred</t>
        </is>
      </c>
      <c r="B102" s="32" t="inlineStr">
        <is>
          <t>Wild</t>
        </is>
      </c>
      <c r="C102" s="32" t="inlineStr">
        <is>
          <t>Elite Four &amp; Champion</t>
        </is>
      </c>
      <c r="D102" s="32" t="inlineStr">
        <is>
          <t>Elite Four &amp; Champion, Postgame</t>
        </is>
      </c>
      <c r="E102" s="32" t="inlineStr">
        <is>
          <t>MAP_DESERT_UNDERPASS, MAP_VICTORY_ROAD_1F</t>
        </is>
      </c>
      <c r="F102" s="32" t="n">
        <v>38</v>
      </c>
      <c r="G102" s="32" t="inlineStr">
        <is>
          <t>Lv 40 -&gt; Exploud</t>
        </is>
      </c>
      <c r="H102" s="32" t="inlineStr">
        <is>
          <t>see Evolution Changes sheet</t>
        </is>
      </c>
    </row>
    <row r="103">
      <c r="A103" s="77" t="inlineStr">
        <is>
          <t>Luvdisc</t>
        </is>
      </c>
      <c r="B103" s="77" t="inlineStr">
        <is>
          <t>Wild</t>
        </is>
      </c>
      <c r="C103" s="77" t="inlineStr">
        <is>
          <t>Split 8</t>
        </is>
      </c>
      <c r="D103" s="77" t="inlineStr">
        <is>
          <t>Split 8, Elite Four &amp; Champion</t>
        </is>
      </c>
      <c r="E103" s="77" t="inlineStr">
        <is>
          <t>MAP_EVER_GRANDE_CITY, MAP_ROUTE128</t>
        </is>
      </c>
      <c r="F103" s="77" t="n">
        <v>10</v>
      </c>
      <c r="G103" s="77" t="n"/>
      <c r="H103" s="77" t="inlineStr">
        <is>
          <t>see Evolution Changes sheet</t>
        </is>
      </c>
    </row>
    <row r="104">
      <c r="A104" s="32" t="inlineStr">
        <is>
          <t>Machop</t>
        </is>
      </c>
      <c r="B104" s="32" t="inlineStr">
        <is>
          <t>Wild</t>
        </is>
      </c>
      <c r="C104" s="32" t="inlineStr">
        <is>
          <t>Split 3</t>
        </is>
      </c>
      <c r="D104" s="32" t="inlineStr">
        <is>
          <t>Split 3, Split 5</t>
        </is>
      </c>
      <c r="E104" s="32" t="inlineStr">
        <is>
          <t>MAP_FIERY_PATH, MAP_GRANITE_CAVE_1F, MAP_GRANITE_CAVE_B1F, MAP_GRANITE_CAVE_B2F, MAP_GRANITE_CAVE_STEVENS_ROOM, MAP_JAGGED_PASS</t>
        </is>
      </c>
      <c r="F104" s="32" t="n">
        <v>15</v>
      </c>
      <c r="G104" s="32" t="inlineStr">
        <is>
          <t>Lv 28 -&gt; Machoke</t>
        </is>
      </c>
      <c r="H104" s="32" t="inlineStr">
        <is>
          <t>see Evolution Changes sheet</t>
        </is>
      </c>
    </row>
    <row r="105">
      <c r="A105" s="77" t="inlineStr">
        <is>
          <t>Magikarp</t>
        </is>
      </c>
      <c r="B105" s="77" t="inlineStr">
        <is>
          <t>Wild</t>
        </is>
      </c>
      <c r="C105" s="77" t="inlineStr">
        <is>
          <t>Split 1</t>
        </is>
      </c>
      <c r="D105" s="77" t="inlineStr">
        <is>
          <t>Split 1, Split 2, Split 3, Split 4, Split 5, Split 6, Split 7, Split 8, Elite Four &amp; Champion, Unassigned, Postgame</t>
        </is>
      </c>
      <c r="E105" s="77" t="inlineStr">
        <is>
          <t>MAP_ABANDONED_SHIP_HIDDEN_FLOOR_CORRIDORS, MAP_ABANDONED_SHIP_ROOMS_B1F, MAP_DEWFORD_TOWN, MAP_EVER_GRANDE_CITY, MAP_LILYCOVE_CITY, MAP_LITTLEROOT_TOWN, MAP_METEOR_FALLS_1F_1R, MAP_METEOR_FALLS_1F_2R, MAP_METEOR_FALLS_B1F_1R, MAP_METEOR_FALLS_B1F_2R,</t>
        </is>
      </c>
      <c r="F105" s="77" t="n">
        <v>5</v>
      </c>
      <c r="G105" s="77" t="inlineStr">
        <is>
          <t>Lv 20 -&gt; Gyarados</t>
        </is>
      </c>
      <c r="H105" s="77" t="inlineStr">
        <is>
          <t>see Evolution Changes sheet</t>
        </is>
      </c>
    </row>
    <row r="106">
      <c r="A106" s="32" t="inlineStr">
        <is>
          <t>Magnemite</t>
        </is>
      </c>
      <c r="B106" s="32" t="inlineStr">
        <is>
          <t>Wild</t>
        </is>
      </c>
      <c r="C106" s="32" t="inlineStr">
        <is>
          <t>Split 4</t>
        </is>
      </c>
      <c r="D106" s="32" t="inlineStr">
        <is>
          <t>Split 4, Unassigned</t>
        </is>
      </c>
      <c r="E106" s="32" t="inlineStr">
        <is>
          <t>MAP_LOST_CAVE, MAP_NEW_MAUVILLE_ENTRANCE, MAP_NEW_MAUVILLE_INSIDE</t>
        </is>
      </c>
      <c r="F106" s="32" t="n">
        <v>13</v>
      </c>
      <c r="G106" s="32" t="inlineStr">
        <is>
          <t>Lv 30 -&gt; Magneton</t>
        </is>
      </c>
      <c r="H106" s="32" t="inlineStr">
        <is>
          <t>see Evolution Changes sheet</t>
        </is>
      </c>
    </row>
    <row r="107">
      <c r="A107" s="77" t="inlineStr">
        <is>
          <t>Magneton</t>
        </is>
      </c>
      <c r="B107" s="77" t="inlineStr">
        <is>
          <t>Wild</t>
        </is>
      </c>
      <c r="C107" s="77" t="inlineStr">
        <is>
          <t>Split 4</t>
        </is>
      </c>
      <c r="D107" s="77" t="inlineStr">
        <is>
          <t>Split 4</t>
        </is>
      </c>
      <c r="E107" s="77" t="inlineStr">
        <is>
          <t>MAP_NEW_MAUVILLE_INSIDE</t>
        </is>
      </c>
      <c r="F107" s="77" t="n">
        <v>26</v>
      </c>
      <c r="G107" s="77" t="inlineStr">
        <is>
          <t>Mapsec MAPSEC_NEW_MAUVILLE -&gt; Magnezone; Item (Thunder Stone) -&gt; Magnezone</t>
        </is>
      </c>
      <c r="H107" s="77" t="inlineStr">
        <is>
          <t>see Evolution Changes sheet</t>
        </is>
      </c>
    </row>
    <row r="108">
      <c r="A108" s="32" t="inlineStr">
        <is>
          <t>Makuhita</t>
        </is>
      </c>
      <c r="B108" s="32" t="inlineStr">
        <is>
          <t>Wild</t>
        </is>
      </c>
      <c r="C108" s="32" t="inlineStr">
        <is>
          <t>Split 3</t>
        </is>
      </c>
      <c r="D108" s="32" t="inlineStr">
        <is>
          <t>Split 3, Elite Four &amp; Champion, Unassigned</t>
        </is>
      </c>
      <c r="E108" s="32" t="inlineStr">
        <is>
          <t>MAP_GRANITE_CAVE_1F, MAP_GRANITE_CAVE_B1F, MAP_GRANITE_CAVE_B2F, MAP_GRANITE_CAVE_STEVENS_ROOM, MAP_TRAINER_GROVE, MAP_VICTORY_ROAD_1F</t>
        </is>
      </c>
      <c r="F108" s="32" t="n">
        <v>9</v>
      </c>
      <c r="G108" s="32" t="inlineStr">
        <is>
          <t>Lv 24 -&gt; Hariyama</t>
        </is>
      </c>
      <c r="H108" s="32" t="inlineStr">
        <is>
          <t>see Evolution Changes sheet</t>
        </is>
      </c>
    </row>
    <row r="109">
      <c r="A109" s="77" t="inlineStr">
        <is>
          <t>Manectric</t>
        </is>
      </c>
      <c r="B109" s="77" t="inlineStr">
        <is>
          <t>Wild</t>
        </is>
      </c>
      <c r="C109" s="77" t="inlineStr">
        <is>
          <t>Split 6</t>
        </is>
      </c>
      <c r="D109" s="77" t="inlineStr">
        <is>
          <t>Split 6</t>
        </is>
      </c>
      <c r="E109" s="77" t="inlineStr">
        <is>
          <t>MAP_ROUTE118</t>
        </is>
      </c>
      <c r="F109" s="77" t="n">
        <v>26</v>
      </c>
      <c r="G109" s="77" t="n"/>
      <c r="H109" s="77" t="inlineStr">
        <is>
          <t>see Evolution Changes sheet</t>
        </is>
      </c>
    </row>
    <row r="110">
      <c r="A110" s="32" t="inlineStr">
        <is>
          <t>Maractus</t>
        </is>
      </c>
      <c r="B110" s="32" t="inlineStr">
        <is>
          <t>Wild</t>
        </is>
      </c>
      <c r="C110" s="32" t="inlineStr">
        <is>
          <t>Split 2</t>
        </is>
      </c>
      <c r="D110" s="32" t="inlineStr">
        <is>
          <t>Split 2</t>
        </is>
      </c>
      <c r="E110" s="32" t="inlineStr">
        <is>
          <t>MAP_RUSTBORO_CITY</t>
        </is>
      </c>
      <c r="F110" s="32" t="n">
        <v>13</v>
      </c>
      <c r="G110" s="32" t="n"/>
      <c r="H110" s="32" t="inlineStr">
        <is>
          <t>see Evolution Changes sheet</t>
        </is>
      </c>
    </row>
    <row r="111">
      <c r="A111" s="77" t="inlineStr">
        <is>
          <t>Mareep</t>
        </is>
      </c>
      <c r="B111" s="77" t="inlineStr">
        <is>
          <t>Wild</t>
        </is>
      </c>
      <c r="C111" s="77" t="inlineStr">
        <is>
          <t>Split 1</t>
        </is>
      </c>
      <c r="D111" s="77" t="inlineStr">
        <is>
          <t>Split 1, Postgame</t>
        </is>
      </c>
      <c r="E111" s="77" t="inlineStr">
        <is>
          <t>MAP_ALTERING_CAVE, MAP_ROUTE102, MAP_SAFARI_ZONE_SOUTHEAST</t>
        </is>
      </c>
      <c r="F111" s="77" t="n">
        <v>3</v>
      </c>
      <c r="G111" s="77" t="inlineStr">
        <is>
          <t>Lv 15 -&gt; Flaaffy</t>
        </is>
      </c>
      <c r="H111" s="77" t="inlineStr">
        <is>
          <t>see Evolution Changes sheet</t>
        </is>
      </c>
    </row>
    <row r="112">
      <c r="A112" s="32" t="inlineStr">
        <is>
          <t>Marill</t>
        </is>
      </c>
      <c r="B112" s="32" t="inlineStr">
        <is>
          <t>Wild</t>
        </is>
      </c>
      <c r="C112" s="32" t="inlineStr">
        <is>
          <t>Split 1</t>
        </is>
      </c>
      <c r="D112" s="32" t="inlineStr">
        <is>
          <t>Split 1, Split 4, Split 5, Split 7, Postgame</t>
        </is>
      </c>
      <c r="E112" s="32" t="inlineStr">
        <is>
          <t>MAP_PETALBURG_CITY, MAP_ROUTE102, MAP_ROUTE111, MAP_ROUTE112, MAP_ROUTE114, MAP_ROUTE117, MAP_ROUTE120, MAP_SAFARI_ZONE_SOUTHEAST</t>
        </is>
      </c>
      <c r="F112" s="32" t="n">
        <v>5</v>
      </c>
      <c r="G112" s="32" t="inlineStr">
        <is>
          <t>Lv 18 -&gt; Azumarill</t>
        </is>
      </c>
      <c r="H112" s="32" t="inlineStr">
        <is>
          <t>see Evolution Changes sheet</t>
        </is>
      </c>
    </row>
    <row r="113">
      <c r="A113" s="77" t="inlineStr">
        <is>
          <t>Mawile</t>
        </is>
      </c>
      <c r="B113" s="77" t="inlineStr">
        <is>
          <t>Wild</t>
        </is>
      </c>
      <c r="C113" s="77" t="inlineStr">
        <is>
          <t>Elite Four &amp; Champion</t>
        </is>
      </c>
      <c r="D113" s="77" t="inlineStr">
        <is>
          <t>Elite Four &amp; Champion, Unassigned</t>
        </is>
      </c>
      <c r="E113" s="77" t="inlineStr">
        <is>
          <t>MAP_LOST_CAVE, MAP_VICTORY_ROAD_B1F, MAP_VICTORY_ROAD_B2F</t>
        </is>
      </c>
      <c r="F113" s="77" t="n">
        <v>14</v>
      </c>
      <c r="G113" s="77" t="n"/>
      <c r="H113" s="77" t="inlineStr">
        <is>
          <t>see Evolution Changes sheet</t>
        </is>
      </c>
    </row>
    <row r="114">
      <c r="A114" s="32" t="inlineStr">
        <is>
          <t>Meditite</t>
        </is>
      </c>
      <c r="B114" s="32" t="inlineStr">
        <is>
          <t>Wild</t>
        </is>
      </c>
      <c r="C114" s="32" t="inlineStr">
        <is>
          <t>Split 3</t>
        </is>
      </c>
      <c r="D114" s="32" t="inlineStr">
        <is>
          <t>Split 3</t>
        </is>
      </c>
      <c r="E114" s="32" t="inlineStr">
        <is>
          <t>MAP_GRANITE_CAVE_1F, MAP_GRANITE_CAVE_B1F, MAP_GRANITE_CAVE_B2F, MAP_GRANITE_CAVE_STEVENS_ROOM</t>
        </is>
      </c>
      <c r="F114" s="32" t="n">
        <v>16</v>
      </c>
      <c r="G114" s="32" t="inlineStr">
        <is>
          <t>Lv 37 -&gt; Medicham</t>
        </is>
      </c>
      <c r="H114" s="32" t="inlineStr">
        <is>
          <t>see Evolution Changes sheet</t>
        </is>
      </c>
    </row>
    <row r="115">
      <c r="A115" s="77" t="inlineStr">
        <is>
          <t>Meowth</t>
        </is>
      </c>
      <c r="B115" s="77" t="inlineStr">
        <is>
          <t>Trade</t>
        </is>
      </c>
      <c r="C115" s="77" t="inlineStr">
        <is>
          <t>Postgame</t>
        </is>
      </c>
      <c r="D115" s="77" t="inlineStr">
        <is>
          <t>Postgame</t>
        </is>
      </c>
      <c r="E115" s="77" t="inlineStr">
        <is>
          <t>BattleFrontier_Lounge6</t>
        </is>
      </c>
      <c r="F115" s="77" t="n"/>
      <c r="G115" s="77" t="inlineStr">
        <is>
          <t>Lv 28 -&gt; Persian</t>
        </is>
      </c>
      <c r="H115" s="77" t="inlineStr">
        <is>
          <t>see Evolution Changes sheet</t>
        </is>
      </c>
    </row>
    <row r="116">
      <c r="A116" s="32" t="inlineStr">
        <is>
          <t>Metapod</t>
        </is>
      </c>
      <c r="B116" s="32" t="inlineStr">
        <is>
          <t>Wild</t>
        </is>
      </c>
      <c r="C116" s="32" t="inlineStr">
        <is>
          <t>Split 1</t>
        </is>
      </c>
      <c r="D116" s="32" t="inlineStr">
        <is>
          <t>Split 1</t>
        </is>
      </c>
      <c r="E116" s="32" t="inlineStr">
        <is>
          <t>MAP_VIRIDIAN_FOREST</t>
        </is>
      </c>
      <c r="F116" s="32" t="n">
        <v>10</v>
      </c>
      <c r="G116" s="32" t="inlineStr">
        <is>
          <t>Lv 10 -&gt; Butterfree</t>
        </is>
      </c>
      <c r="H116" s="32" t="inlineStr">
        <is>
          <t>see Evolution Changes sheet</t>
        </is>
      </c>
    </row>
    <row r="117">
      <c r="A117" s="77" t="inlineStr">
        <is>
          <t>Mienfoo</t>
        </is>
      </c>
      <c r="B117" s="77" t="inlineStr">
        <is>
          <t>Wild</t>
        </is>
      </c>
      <c r="C117" s="77" t="inlineStr">
        <is>
          <t>Unassigned</t>
        </is>
      </c>
      <c r="D117" s="77" t="inlineStr">
        <is>
          <t>Unassigned</t>
        </is>
      </c>
      <c r="E117" s="77" t="inlineStr">
        <is>
          <t>MAP_TRAINER_GROVE</t>
        </is>
      </c>
      <c r="F117" s="77" t="n">
        <v>8</v>
      </c>
      <c r="G117" s="77" t="inlineStr">
        <is>
          <t>Lv 34 -&gt; Mienshao</t>
        </is>
      </c>
      <c r="H117" s="77" t="inlineStr">
        <is>
          <t>see Evolution Changes sheet</t>
        </is>
      </c>
    </row>
    <row r="118">
      <c r="A118" s="32" t="inlineStr">
        <is>
          <t>Mightyena</t>
        </is>
      </c>
      <c r="B118" s="32" t="inlineStr">
        <is>
          <t>Wild</t>
        </is>
      </c>
      <c r="C118" s="32" t="inlineStr">
        <is>
          <t>Split 7</t>
        </is>
      </c>
      <c r="D118" s="32" t="inlineStr">
        <is>
          <t>Split 7</t>
        </is>
      </c>
      <c r="E118" s="32" t="inlineStr">
        <is>
          <t>MAP_ROUTE120, MAP_ROUTE121, MAP_ROUTE123</t>
        </is>
      </c>
      <c r="F118" s="32" t="n">
        <v>25</v>
      </c>
      <c r="G118" s="32" t="n"/>
      <c r="H118" s="32" t="inlineStr">
        <is>
          <t>see Evolution Changes sheet</t>
        </is>
      </c>
    </row>
    <row r="119">
      <c r="A119" s="77" t="inlineStr">
        <is>
          <t>Milotic</t>
        </is>
      </c>
      <c r="B119" s="77" t="inlineStr">
        <is>
          <t>Wild</t>
        </is>
      </c>
      <c r="C119" s="77" t="inlineStr">
        <is>
          <t>Unassigned</t>
        </is>
      </c>
      <c r="D119" s="77" t="inlineStr">
        <is>
          <t>Unassigned</t>
        </is>
      </c>
      <c r="E119" s="77" t="n"/>
      <c r="F119" s="77" t="n">
        <v>5</v>
      </c>
      <c r="G119" s="77" t="n"/>
      <c r="H119" s="77" t="inlineStr">
        <is>
          <t>see Evolution Changes sheet</t>
        </is>
      </c>
    </row>
    <row r="120">
      <c r="A120" s="32" t="inlineStr">
        <is>
          <t>Miltank</t>
        </is>
      </c>
      <c r="B120" s="32" t="inlineStr">
        <is>
          <t>Wild</t>
        </is>
      </c>
      <c r="C120" s="32" t="inlineStr">
        <is>
          <t>Postgame</t>
        </is>
      </c>
      <c r="D120" s="32" t="inlineStr">
        <is>
          <t>Postgame</t>
        </is>
      </c>
      <c r="E120" s="32" t="inlineStr">
        <is>
          <t>MAP_SAFARI_ZONE_NORTHEAST</t>
        </is>
      </c>
      <c r="F120" s="32" t="n">
        <v>37</v>
      </c>
      <c r="G120" s="32" t="n"/>
      <c r="H120" s="32" t="inlineStr">
        <is>
          <t>see Evolution Changes sheet</t>
        </is>
      </c>
    </row>
    <row r="121">
      <c r="A121" s="77" t="inlineStr">
        <is>
          <t>Minccino</t>
        </is>
      </c>
      <c r="B121" s="77" t="inlineStr">
        <is>
          <t>Wild</t>
        </is>
      </c>
      <c r="C121" s="77" t="inlineStr">
        <is>
          <t>Unassigned</t>
        </is>
      </c>
      <c r="D121" s="77" t="inlineStr">
        <is>
          <t>Unassigned</t>
        </is>
      </c>
      <c r="E121" s="77" t="inlineStr">
        <is>
          <t>MAP_TRAINER_GROVE</t>
        </is>
      </c>
      <c r="F121" s="77" t="n">
        <v>8</v>
      </c>
      <c r="G121" s="77" t="inlineStr">
        <is>
          <t>Item (Shiny Stone) -&gt; Cinccino</t>
        </is>
      </c>
      <c r="H121" s="77" t="inlineStr">
        <is>
          <t>see Evolution Changes sheet</t>
        </is>
      </c>
    </row>
    <row r="122">
      <c r="A122" s="32" t="inlineStr">
        <is>
          <t>Minun</t>
        </is>
      </c>
      <c r="B122" s="32" t="inlineStr">
        <is>
          <t>Wild</t>
        </is>
      </c>
      <c r="C122" s="32" t="inlineStr">
        <is>
          <t>Split 4</t>
        </is>
      </c>
      <c r="D122" s="32" t="inlineStr">
        <is>
          <t>Split 4</t>
        </is>
      </c>
      <c r="E122" s="32" t="inlineStr">
        <is>
          <t>MAP_ROUTE110</t>
        </is>
      </c>
      <c r="F122" s="32" t="n">
        <v>13</v>
      </c>
      <c r="G122" s="32" t="n"/>
      <c r="H122" s="32" t="inlineStr">
        <is>
          <t>see Evolution Changes sheet</t>
        </is>
      </c>
    </row>
    <row r="123">
      <c r="A123" s="77" t="inlineStr">
        <is>
          <t>Natu</t>
        </is>
      </c>
      <c r="B123" s="77" t="inlineStr">
        <is>
          <t>Wild</t>
        </is>
      </c>
      <c r="C123" s="77" t="inlineStr">
        <is>
          <t>Unassigned</t>
        </is>
      </c>
      <c r="D123" s="77" t="inlineStr">
        <is>
          <t>Unassigned, Postgame</t>
        </is>
      </c>
      <c r="E123" s="77" t="inlineStr">
        <is>
          <t>MAP_SAFARI_ZONE_NORTH, MAP_SAFARI_ZONE_SOUTH, MAP_SAFARI_ZONE_SOUTHWEST, MAP_TRAINER_GROVE</t>
        </is>
      </c>
      <c r="F123" s="77" t="n">
        <v>9</v>
      </c>
      <c r="G123" s="77" t="inlineStr">
        <is>
          <t>Lv 25 -&gt; Xatu</t>
        </is>
      </c>
      <c r="H123" s="77" t="inlineStr">
        <is>
          <t>see Evolution Changes sheet</t>
        </is>
      </c>
    </row>
    <row r="124">
      <c r="A124" s="32" t="inlineStr">
        <is>
          <t>Nosepass</t>
        </is>
      </c>
      <c r="B124" s="32" t="inlineStr">
        <is>
          <t>Wild</t>
        </is>
      </c>
      <c r="C124" s="32" t="inlineStr">
        <is>
          <t>Split 1</t>
        </is>
      </c>
      <c r="D124" s="32" t="inlineStr">
        <is>
          <t>Split 1, Split 3, Unassigned</t>
        </is>
      </c>
      <c r="E124" s="32" t="inlineStr">
        <is>
          <t>MAP_GRANITE_CAVE_B2F, MAP_LOST_CAVE, MAP_PETALBURG_COAST</t>
        </is>
      </c>
      <c r="F124" s="32" t="n">
        <v>8</v>
      </c>
      <c r="G124" s="32" t="inlineStr">
        <is>
          <t>Mapsec MAPSEC_NEW_MAUVILLE -&gt; Probopass; Item (Thunder Stone) -&gt; Probopass</t>
        </is>
      </c>
      <c r="H124" s="32" t="inlineStr">
        <is>
          <t>see Evolution Changes sheet</t>
        </is>
      </c>
    </row>
    <row r="125">
      <c r="A125" s="77" t="inlineStr">
        <is>
          <t>Numel</t>
        </is>
      </c>
      <c r="B125" s="77" t="inlineStr">
        <is>
          <t>Wild</t>
        </is>
      </c>
      <c r="C125" s="77" t="inlineStr">
        <is>
          <t>Split 1</t>
        </is>
      </c>
      <c r="D125" s="77" t="inlineStr">
        <is>
          <t>Split 1, Split 5</t>
        </is>
      </c>
      <c r="E125" s="77" t="inlineStr">
        <is>
          <t>MAP_FIERY_PATH, MAP_JAGGED_PASS, MAP_OLDALE_TOWN, MAP_ROUTE112</t>
        </is>
      </c>
      <c r="F125" s="77" t="n">
        <v>3</v>
      </c>
      <c r="G125" s="77" t="inlineStr">
        <is>
          <t>Lv 33 -&gt; Camerupt</t>
        </is>
      </c>
      <c r="H125" s="77" t="inlineStr">
        <is>
          <t>see Evolution Changes sheet</t>
        </is>
      </c>
    </row>
    <row r="126">
      <c r="A126" s="32" t="inlineStr">
        <is>
          <t>Nuzleaf</t>
        </is>
      </c>
      <c r="B126" s="32" t="inlineStr">
        <is>
          <t>Wild</t>
        </is>
      </c>
      <c r="C126" s="32" t="inlineStr">
        <is>
          <t>Split 5</t>
        </is>
      </c>
      <c r="D126" s="32" t="inlineStr">
        <is>
          <t>Split 5</t>
        </is>
      </c>
      <c r="E126" s="32" t="inlineStr">
        <is>
          <t>MAP_ROUTE114</t>
        </is>
      </c>
      <c r="F126" s="32" t="n">
        <v>15</v>
      </c>
      <c r="G126" s="32" t="inlineStr">
        <is>
          <t>Item (Leaf Stone) -&gt; Shiftry</t>
        </is>
      </c>
      <c r="H126" s="32" t="inlineStr">
        <is>
          <t>see Evolution Changes sheet</t>
        </is>
      </c>
    </row>
    <row r="127">
      <c r="A127" s="77" t="inlineStr">
        <is>
          <t>Octillery</t>
        </is>
      </c>
      <c r="B127" s="77" t="inlineStr">
        <is>
          <t>Wild</t>
        </is>
      </c>
      <c r="C127" s="77" t="inlineStr">
        <is>
          <t>Postgame</t>
        </is>
      </c>
      <c r="D127" s="77" t="inlineStr">
        <is>
          <t>Postgame</t>
        </is>
      </c>
      <c r="E127" s="77" t="inlineStr">
        <is>
          <t>MAP_SAFARI_ZONE_SOUTHEAST</t>
        </is>
      </c>
      <c r="F127" s="77" t="n">
        <v>35</v>
      </c>
      <c r="G127" s="77" t="n"/>
      <c r="H127" s="77" t="inlineStr">
        <is>
          <t>see Evolution Changes sheet</t>
        </is>
      </c>
    </row>
    <row r="128">
      <c r="A128" s="32" t="inlineStr">
        <is>
          <t>Oddish</t>
        </is>
      </c>
      <c r="B128" s="32" t="inlineStr">
        <is>
          <t>Wild</t>
        </is>
      </c>
      <c r="C128" s="32" t="inlineStr">
        <is>
          <t>Split 2</t>
        </is>
      </c>
      <c r="D128" s="32" t="inlineStr">
        <is>
          <t>Split 2, Split 4, Split 6, Split 7, Postgame</t>
        </is>
      </c>
      <c r="E128" s="32" t="inlineStr">
        <is>
          <t>MAP_ROUTE104, MAP_ROUTE110, MAP_ROUTE117, MAP_ROUTE119, MAP_ROUTE120, MAP_ROUTE121, MAP_ROUTE123, MAP_SAFARI_ZONE_NORTH, MAP_SAFARI_ZONE_NORTHWEST, MAP_SAFARI_ZONE_SOUTH, MAP_SAFARI_ZONE_SOUTHWEST</t>
        </is>
      </c>
      <c r="F128" s="32" t="n">
        <v>6</v>
      </c>
      <c r="G128" s="32" t="inlineStr">
        <is>
          <t>Lv 21 -&gt; Gloom</t>
        </is>
      </c>
      <c r="H128" s="32" t="inlineStr">
        <is>
          <t>see Evolution Changes sheet</t>
        </is>
      </c>
    </row>
    <row r="129">
      <c r="A129" s="77" t="inlineStr">
        <is>
          <t>Omanyte</t>
        </is>
      </c>
      <c r="B129" s="77" t="inlineStr">
        <is>
          <t>Wild</t>
        </is>
      </c>
      <c r="C129" s="77" t="inlineStr">
        <is>
          <t>Split 1</t>
        </is>
      </c>
      <c r="D129" s="77" t="inlineStr">
        <is>
          <t>Split 1</t>
        </is>
      </c>
      <c r="E129" s="77" t="inlineStr">
        <is>
          <t>MAP_LITTLEROOT_TOWN</t>
        </is>
      </c>
      <c r="F129" s="77" t="n">
        <v>3</v>
      </c>
      <c r="G129" s="77" t="inlineStr">
        <is>
          <t>Lv 40 -&gt; Omastar</t>
        </is>
      </c>
      <c r="H129" s="77" t="inlineStr">
        <is>
          <t>see Evolution Changes sheet</t>
        </is>
      </c>
    </row>
    <row r="130">
      <c r="A130" s="32" t="inlineStr">
        <is>
          <t>Onix</t>
        </is>
      </c>
      <c r="B130" s="32" t="inlineStr">
        <is>
          <t>Wild</t>
        </is>
      </c>
      <c r="C130" s="32" t="inlineStr">
        <is>
          <t>Split 1</t>
        </is>
      </c>
      <c r="D130" s="32" t="inlineStr">
        <is>
          <t>Split 1, Split 3</t>
        </is>
      </c>
      <c r="E130" s="32" t="inlineStr">
        <is>
          <t>MAP_GRANITE_CAVE_1F, MAP_GRANITE_CAVE_B1F, MAP_GRANITE_CAVE_B2F, MAP_GRANITE_CAVE_STEVENS_ROOM, MAP_PETALBURG_COAST</t>
        </is>
      </c>
      <c r="F130" s="32" t="n">
        <v>8</v>
      </c>
      <c r="G130" s="32" t="inlineStr">
        <is>
          <t>Trade Item (Metal Coat) -&gt; Steelix; Item (Metal Coat) -&gt; Steelix</t>
        </is>
      </c>
      <c r="H130" s="32" t="inlineStr">
        <is>
          <t>see Evolution Changes sheet</t>
        </is>
      </c>
    </row>
    <row r="131">
      <c r="A131" s="77" t="inlineStr">
        <is>
          <t>Oshawott</t>
        </is>
      </c>
      <c r="B131" s="77" t="inlineStr">
        <is>
          <t>Wild</t>
        </is>
      </c>
      <c r="C131" s="77" t="inlineStr">
        <is>
          <t>Split 1</t>
        </is>
      </c>
      <c r="D131" s="77" t="inlineStr">
        <is>
          <t>Split 1</t>
        </is>
      </c>
      <c r="E131" s="77" t="inlineStr">
        <is>
          <t>MAP_PETALBURG_CITY</t>
        </is>
      </c>
      <c r="F131" s="77" t="n">
        <v>6</v>
      </c>
      <c r="G131" s="77" t="inlineStr">
        <is>
          <t>Lv 17 -&gt; Dewott</t>
        </is>
      </c>
      <c r="H131" s="77" t="inlineStr">
        <is>
          <t>see Evolution Changes sheet</t>
        </is>
      </c>
    </row>
    <row r="132">
      <c r="A132" s="32" t="inlineStr">
        <is>
          <t>Pancham</t>
        </is>
      </c>
      <c r="B132" s="32" t="inlineStr">
        <is>
          <t>Wild</t>
        </is>
      </c>
      <c r="C132" s="32" t="inlineStr">
        <is>
          <t>Unassigned</t>
        </is>
      </c>
      <c r="D132" s="32" t="inlineStr">
        <is>
          <t>Unassigned</t>
        </is>
      </c>
      <c r="E132" s="32" t="inlineStr">
        <is>
          <t>MAP_TRAINER_GROVE</t>
        </is>
      </c>
      <c r="F132" s="32" t="n">
        <v>8</v>
      </c>
      <c r="G132" s="32" t="inlineStr">
        <is>
          <t>Level Dark Type Mon In Party 32 -&gt; Pangoro</t>
        </is>
      </c>
      <c r="H132" s="32" t="inlineStr">
        <is>
          <t>see Evolution Changes sheet</t>
        </is>
      </c>
    </row>
    <row r="133">
      <c r="A133" s="77" t="inlineStr">
        <is>
          <t>Paras</t>
        </is>
      </c>
      <c r="B133" s="77" t="inlineStr">
        <is>
          <t>Wild</t>
        </is>
      </c>
      <c r="C133" s="77" t="inlineStr">
        <is>
          <t>Split 2</t>
        </is>
      </c>
      <c r="D133" s="77" t="inlineStr">
        <is>
          <t>Split 2</t>
        </is>
      </c>
      <c r="E133" s="77" t="inlineStr">
        <is>
          <t>MAP_PETALBURG_WOODS</t>
        </is>
      </c>
      <c r="F133" s="77" t="n">
        <v>11</v>
      </c>
      <c r="G133" s="77" t="inlineStr">
        <is>
          <t>Lv 24 -&gt; Parasect</t>
        </is>
      </c>
      <c r="H133" s="77" t="inlineStr">
        <is>
          <t>see Evolution Changes sheet</t>
        </is>
      </c>
    </row>
    <row r="134">
      <c r="A134" s="32" t="inlineStr">
        <is>
          <t>Patrat</t>
        </is>
      </c>
      <c r="B134" s="32" t="inlineStr">
        <is>
          <t>Wild</t>
        </is>
      </c>
      <c r="C134" s="32" t="inlineStr">
        <is>
          <t>Split 1</t>
        </is>
      </c>
      <c r="D134" s="32" t="inlineStr">
        <is>
          <t>Split 1</t>
        </is>
      </c>
      <c r="E134" s="32" t="inlineStr">
        <is>
          <t>MAP_ROUTE102</t>
        </is>
      </c>
      <c r="F134" s="32" t="n">
        <v>4</v>
      </c>
      <c r="G134" s="32" t="inlineStr">
        <is>
          <t>Lv 17 -&gt; Watchog</t>
        </is>
      </c>
      <c r="H134" s="32" t="inlineStr">
        <is>
          <t>see Evolution Changes sheet</t>
        </is>
      </c>
    </row>
    <row r="135">
      <c r="A135" s="77" t="inlineStr">
        <is>
          <t>Pawniard</t>
        </is>
      </c>
      <c r="B135" s="77" t="inlineStr">
        <is>
          <t>Wild</t>
        </is>
      </c>
      <c r="C135" s="77" t="inlineStr">
        <is>
          <t>Split 2</t>
        </is>
      </c>
      <c r="D135" s="77" t="inlineStr">
        <is>
          <t>Split 2</t>
        </is>
      </c>
      <c r="E135" s="77" t="inlineStr">
        <is>
          <t>MAP_ROUTE116</t>
        </is>
      </c>
      <c r="F135" s="77" t="n">
        <v>13</v>
      </c>
      <c r="G135" s="77" t="inlineStr">
        <is>
          <t>Lv 44 -&gt; Bisharp</t>
        </is>
      </c>
      <c r="H135" s="77" t="inlineStr">
        <is>
          <t>see Evolution Changes sheet</t>
        </is>
      </c>
    </row>
    <row r="136">
      <c r="A136" s="32" t="inlineStr">
        <is>
          <t>Pelipper</t>
        </is>
      </c>
      <c r="B136" s="32" t="inlineStr">
        <is>
          <t>Wild</t>
        </is>
      </c>
      <c r="C136" s="32" t="inlineStr">
        <is>
          <t>Split 1</t>
        </is>
      </c>
      <c r="D136" s="32" t="inlineStr">
        <is>
          <t>Split 1, Split 2, Split 3, Split 4, Split 6, Split 7, Split 8, Elite Four &amp; Champion, Unassigned</t>
        </is>
      </c>
      <c r="E136" s="32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136" s="32" t="n">
        <v>25</v>
      </c>
      <c r="G136" s="32" t="n"/>
      <c r="H136" s="32" t="inlineStr">
        <is>
          <t>see Evolution Changes sheet</t>
        </is>
      </c>
    </row>
    <row r="137">
      <c r="A137" s="77" t="inlineStr">
        <is>
          <t>Petilil</t>
        </is>
      </c>
      <c r="B137" s="77" t="inlineStr">
        <is>
          <t>Wild</t>
        </is>
      </c>
      <c r="C137" s="77" t="inlineStr">
        <is>
          <t>Split 2</t>
        </is>
      </c>
      <c r="D137" s="77" t="inlineStr">
        <is>
          <t>Split 2</t>
        </is>
      </c>
      <c r="E137" s="77" t="inlineStr">
        <is>
          <t>MAP_ROUTE104</t>
        </is>
      </c>
      <c r="F137" s="77" t="n">
        <v>7</v>
      </c>
      <c r="G137" s="77" t="inlineStr">
        <is>
          <t>Item (Sun Stone) -&gt; Lilligant; None -&gt; Lilligant Hisui</t>
        </is>
      </c>
      <c r="H137" s="77" t="inlineStr">
        <is>
          <t>see Evolution Changes sheet</t>
        </is>
      </c>
    </row>
    <row r="138">
      <c r="A138" s="32" t="inlineStr">
        <is>
          <t>Phanpy</t>
        </is>
      </c>
      <c r="B138" s="32" t="inlineStr">
        <is>
          <t>Wild</t>
        </is>
      </c>
      <c r="C138" s="32" t="inlineStr">
        <is>
          <t>Unassigned</t>
        </is>
      </c>
      <c r="D138" s="32" t="inlineStr">
        <is>
          <t>Unassigned, Postgame</t>
        </is>
      </c>
      <c r="E138" s="32" t="inlineStr">
        <is>
          <t>MAP_SAFARI_ZONE_NORTH, MAP_TRAINER_GROVE</t>
        </is>
      </c>
      <c r="F138" s="32" t="n">
        <v>9</v>
      </c>
      <c r="G138" s="32" t="inlineStr">
        <is>
          <t>Lv 25 -&gt; Donphan</t>
        </is>
      </c>
      <c r="H138" s="32" t="inlineStr">
        <is>
          <t>see Evolution Changes sheet</t>
        </is>
      </c>
    </row>
    <row r="139">
      <c r="A139" s="77" t="inlineStr">
        <is>
          <t>Pidgey</t>
        </is>
      </c>
      <c r="B139" s="77" t="inlineStr">
        <is>
          <t>Wild</t>
        </is>
      </c>
      <c r="C139" s="77" t="inlineStr">
        <is>
          <t>Split 1</t>
        </is>
      </c>
      <c r="D139" s="77" t="inlineStr">
        <is>
          <t>Split 1</t>
        </is>
      </c>
      <c r="E139" s="77" t="inlineStr">
        <is>
          <t>MAP_VIRIDIAN_FOREST</t>
        </is>
      </c>
      <c r="F139" s="77" t="n">
        <v>9</v>
      </c>
      <c r="G139" s="77" t="inlineStr">
        <is>
          <t>Lv 18 -&gt; Pidgeotto</t>
        </is>
      </c>
      <c r="H139" s="77" t="inlineStr">
        <is>
          <t>see Evolution Changes sheet</t>
        </is>
      </c>
    </row>
    <row r="140">
      <c r="A140" s="32" t="inlineStr">
        <is>
          <t>Pikachu</t>
        </is>
      </c>
      <c r="B140" s="32" t="inlineStr">
        <is>
          <t>Wild</t>
        </is>
      </c>
      <c r="C140" s="32" t="inlineStr">
        <is>
          <t>Split 1</t>
        </is>
      </c>
      <c r="D140" s="32" t="inlineStr">
        <is>
          <t>Split 1, Postgame</t>
        </is>
      </c>
      <c r="E140" s="32" t="inlineStr">
        <is>
          <t>MAP_SAFARI_ZONE_SOUTH, MAP_SAFARI_ZONE_SOUTHWEST, MAP_VIRIDIAN_FOREST</t>
        </is>
      </c>
      <c r="F140" s="32" t="n">
        <v>10</v>
      </c>
      <c r="G140" s="32" t="inlineStr">
        <is>
          <t>Item (Thunder Stone) -&gt; Raichu; None -&gt; Raichu Alola</t>
        </is>
      </c>
      <c r="H140" s="32" t="inlineStr">
        <is>
          <t>see Evolution Changes sheet</t>
        </is>
      </c>
    </row>
    <row r="141">
      <c r="A141" s="77" t="inlineStr">
        <is>
          <t>Pineco</t>
        </is>
      </c>
      <c r="B141" s="77" t="inlineStr">
        <is>
          <t>Wild</t>
        </is>
      </c>
      <c r="C141" s="77" t="inlineStr">
        <is>
          <t>Split 2</t>
        </is>
      </c>
      <c r="D141" s="77" t="inlineStr">
        <is>
          <t>Split 2, Postgame</t>
        </is>
      </c>
      <c r="E141" s="77" t="inlineStr">
        <is>
          <t>MAP_ALTERING_CAVE, MAP_PETALBURG_WOODS, MAP_SAFARI_ZONE_NORTHEAST</t>
        </is>
      </c>
      <c r="F141" s="77" t="n">
        <v>12</v>
      </c>
      <c r="G141" s="77" t="inlineStr">
        <is>
          <t>Lv 31 -&gt; Forretress</t>
        </is>
      </c>
      <c r="H141" s="77" t="inlineStr">
        <is>
          <t>see Evolution Changes sheet</t>
        </is>
      </c>
    </row>
    <row r="142">
      <c r="A142" s="32" t="inlineStr">
        <is>
          <t>Pinsir</t>
        </is>
      </c>
      <c r="B142" s="32" t="inlineStr">
        <is>
          <t>Wild</t>
        </is>
      </c>
      <c r="C142" s="32" t="inlineStr">
        <is>
          <t>Postgame</t>
        </is>
      </c>
      <c r="D142" s="32" t="inlineStr">
        <is>
          <t>Postgame</t>
        </is>
      </c>
      <c r="E142" s="32" t="inlineStr">
        <is>
          <t>MAP_SAFARI_ZONE_NORTHWEST</t>
        </is>
      </c>
      <c r="F142" s="32" t="n">
        <v>27</v>
      </c>
      <c r="G142" s="32" t="n"/>
      <c r="H142" s="32" t="inlineStr">
        <is>
          <t>see Evolution Changes sheet</t>
        </is>
      </c>
    </row>
    <row r="143">
      <c r="A143" s="77" t="inlineStr">
        <is>
          <t>Plusle</t>
        </is>
      </c>
      <c r="B143" s="77" t="inlineStr">
        <is>
          <t>Trade, Wild</t>
        </is>
      </c>
      <c r="C143" s="77" t="inlineStr">
        <is>
          <t>Split 4</t>
        </is>
      </c>
      <c r="D143" s="77" t="inlineStr">
        <is>
          <t>Split 4, Split 6</t>
        </is>
      </c>
      <c r="E143" s="77" t="inlineStr">
        <is>
          <t>FortreeCity_House1, MAP_ROUTE110</t>
        </is>
      </c>
      <c r="F143" s="77" t="n">
        <v>12</v>
      </c>
      <c r="G143" s="77" t="n"/>
      <c r="H143" s="77" t="inlineStr">
        <is>
          <t>see Evolution Changes sheet</t>
        </is>
      </c>
    </row>
    <row r="144">
      <c r="A144" s="32" t="inlineStr">
        <is>
          <t>Poliwag</t>
        </is>
      </c>
      <c r="B144" s="32" t="inlineStr">
        <is>
          <t>Wild</t>
        </is>
      </c>
      <c r="C144" s="32" t="inlineStr">
        <is>
          <t>Split 4</t>
        </is>
      </c>
      <c r="D144" s="32" t="inlineStr">
        <is>
          <t>Split 4</t>
        </is>
      </c>
      <c r="E144" s="32" t="inlineStr">
        <is>
          <t>MAP_ROUTE117</t>
        </is>
      </c>
      <c r="F144" s="32" t="n">
        <v>30</v>
      </c>
      <c r="G144" s="32" t="inlineStr">
        <is>
          <t>Lv 25 -&gt; Poliwhirl</t>
        </is>
      </c>
      <c r="H144" s="32" t="inlineStr">
        <is>
          <t>see Evolution Changes sheet</t>
        </is>
      </c>
    </row>
    <row r="145">
      <c r="A145" s="77" t="inlineStr">
        <is>
          <t>Poliwhirl</t>
        </is>
      </c>
      <c r="B145" s="77" t="inlineStr">
        <is>
          <t>Wild</t>
        </is>
      </c>
      <c r="C145" s="77" t="inlineStr">
        <is>
          <t>Split 4</t>
        </is>
      </c>
      <c r="D145" s="77" t="inlineStr">
        <is>
          <t>Split 4</t>
        </is>
      </c>
      <c r="E145" s="77" t="inlineStr">
        <is>
          <t>MAP_ROUTE117</t>
        </is>
      </c>
      <c r="F145" s="77" t="n">
        <v>42</v>
      </c>
      <c r="G145" s="77" t="inlineStr">
        <is>
          <t>Item (Water Stone) -&gt; Poliwrath; Lv 36 -&gt; Politoed</t>
        </is>
      </c>
      <c r="H145" s="77" t="inlineStr">
        <is>
          <t>see Evolution Changes sheet</t>
        </is>
      </c>
    </row>
    <row r="146">
      <c r="A146" s="32" t="inlineStr">
        <is>
          <t>Poochyena</t>
        </is>
      </c>
      <c r="B146" s="32" t="inlineStr">
        <is>
          <t>Wild</t>
        </is>
      </c>
      <c r="C146" s="32" t="inlineStr">
        <is>
          <t>Split 4</t>
        </is>
      </c>
      <c r="D146" s="32" t="inlineStr">
        <is>
          <t>Split 4, Split 7</t>
        </is>
      </c>
      <c r="E146" s="32" t="inlineStr">
        <is>
          <t>MAP_ROUTE110, MAP_ROUTE117, MAP_ROUTE120, MAP_ROUTE121, MAP_ROUTE123</t>
        </is>
      </c>
      <c r="F146" s="32" t="n">
        <v>12</v>
      </c>
      <c r="G146" s="32" t="inlineStr">
        <is>
          <t>Lv 18 -&gt; Mightyena</t>
        </is>
      </c>
      <c r="H146" s="32" t="inlineStr">
        <is>
          <t>see Evolution Changes sheet</t>
        </is>
      </c>
    </row>
    <row r="147">
      <c r="A147" s="77" t="inlineStr">
        <is>
          <t>Psyduck</t>
        </is>
      </c>
      <c r="B147" s="77" t="inlineStr">
        <is>
          <t>Wild</t>
        </is>
      </c>
      <c r="C147" s="77" t="inlineStr">
        <is>
          <t>Split 4</t>
        </is>
      </c>
      <c r="D147" s="77" t="inlineStr">
        <is>
          <t>Split 4, Postgame</t>
        </is>
      </c>
      <c r="E147" s="77" t="inlineStr">
        <is>
          <t>MAP_ROUTE117, MAP_SAFARI_ZONE_NORTHWEST, MAP_SAFARI_ZONE_SOUTHWEST</t>
        </is>
      </c>
      <c r="F147" s="77" t="n">
        <v>20</v>
      </c>
      <c r="G147" s="77" t="inlineStr">
        <is>
          <t>Lv 33 -&gt; Golduck</t>
        </is>
      </c>
      <c r="H147" s="77" t="inlineStr">
        <is>
          <t>see Evolution Changes sheet</t>
        </is>
      </c>
    </row>
    <row r="148">
      <c r="A148" s="32" t="inlineStr">
        <is>
          <t>Purrloin</t>
        </is>
      </c>
      <c r="B148" s="32" t="inlineStr">
        <is>
          <t>Wild</t>
        </is>
      </c>
      <c r="C148" s="32" t="inlineStr">
        <is>
          <t>Split 2</t>
        </is>
      </c>
      <c r="D148" s="32" t="inlineStr">
        <is>
          <t>Split 2</t>
        </is>
      </c>
      <c r="E148" s="32" t="inlineStr">
        <is>
          <t>MAP_ROUTE116</t>
        </is>
      </c>
      <c r="F148" s="32" t="n">
        <v>13</v>
      </c>
      <c r="G148" s="32" t="inlineStr">
        <is>
          <t>Lv 20 -&gt; Liepard</t>
        </is>
      </c>
      <c r="H148" s="32" t="inlineStr">
        <is>
          <t>see Evolution Changes sheet</t>
        </is>
      </c>
    </row>
    <row r="149">
      <c r="A149" s="77" t="inlineStr">
        <is>
          <t>Quagsire</t>
        </is>
      </c>
      <c r="B149" s="77" t="inlineStr">
        <is>
          <t>Wild</t>
        </is>
      </c>
      <c r="C149" s="77" t="inlineStr">
        <is>
          <t>Split 4</t>
        </is>
      </c>
      <c r="D149" s="77" t="inlineStr">
        <is>
          <t>Split 4, Postgame</t>
        </is>
      </c>
      <c r="E149" s="77" t="inlineStr">
        <is>
          <t>MAP_ROUTE117, MAP_SAFARI_ZONE_SOUTHEAST</t>
        </is>
      </c>
      <c r="F149" s="77" t="n">
        <v>35</v>
      </c>
      <c r="G149" s="77" t="n"/>
      <c r="H149" s="77" t="inlineStr">
        <is>
          <t>see Evolution Changes sheet</t>
        </is>
      </c>
    </row>
    <row r="150">
      <c r="A150" s="32" t="inlineStr">
        <is>
          <t>Quilava</t>
        </is>
      </c>
      <c r="B150" s="32" t="inlineStr">
        <is>
          <t>Wild</t>
        </is>
      </c>
      <c r="C150" s="32" t="inlineStr">
        <is>
          <t>Split 1</t>
        </is>
      </c>
      <c r="D150" s="32" t="inlineStr">
        <is>
          <t>Split 1</t>
        </is>
      </c>
      <c r="E150" s="32" t="inlineStr">
        <is>
          <t>MAP_OLDALE_TOWN</t>
        </is>
      </c>
      <c r="F150" s="32" t="n">
        <v>4</v>
      </c>
      <c r="G150" s="32" t="inlineStr">
        <is>
          <t>Lv 36 -&gt; Typhlosion; None -&gt; Typhlosion Hisui</t>
        </is>
      </c>
      <c r="H150" s="32" t="inlineStr">
        <is>
          <t>see Evolution Changes sheet</t>
        </is>
      </c>
    </row>
    <row r="151">
      <c r="A151" s="77" t="inlineStr">
        <is>
          <t>Relicanth</t>
        </is>
      </c>
      <c r="B151" s="77" t="inlineStr">
        <is>
          <t>Wild</t>
        </is>
      </c>
      <c r="C151" s="77" t="inlineStr">
        <is>
          <t>Unassigned</t>
        </is>
      </c>
      <c r="D151" s="77" t="inlineStr">
        <is>
          <t>Unassigned</t>
        </is>
      </c>
      <c r="E151" s="77" t="inlineStr">
        <is>
          <t>MAP_UNDERWATER_ROUTE124, MAP_UNDERWATER_ROUTE126</t>
        </is>
      </c>
      <c r="F151" s="77" t="n">
        <v>30</v>
      </c>
      <c r="G151" s="77" t="n"/>
      <c r="H151" s="77" t="inlineStr">
        <is>
          <t>see Evolution Changes sheet</t>
        </is>
      </c>
    </row>
    <row r="152">
      <c r="A152" s="32" t="inlineStr">
        <is>
          <t>Remoraid</t>
        </is>
      </c>
      <c r="B152" s="32" t="inlineStr">
        <is>
          <t>Wild</t>
        </is>
      </c>
      <c r="C152" s="32" t="inlineStr">
        <is>
          <t>Postgame</t>
        </is>
      </c>
      <c r="D152" s="32" t="inlineStr">
        <is>
          <t>Postgame</t>
        </is>
      </c>
      <c r="E152" s="32" t="inlineStr">
        <is>
          <t>MAP_SAFARI_ZONE_SOUTHEAST</t>
        </is>
      </c>
      <c r="F152" s="32" t="n">
        <v>25</v>
      </c>
      <c r="G152" s="32" t="inlineStr">
        <is>
          <t>Lv 25 -&gt; Octillery</t>
        </is>
      </c>
      <c r="H152" s="32" t="inlineStr">
        <is>
          <t>see Evolution Changes sheet</t>
        </is>
      </c>
    </row>
    <row r="153">
      <c r="A153" s="77" t="inlineStr">
        <is>
          <t>Rhyhorn</t>
        </is>
      </c>
      <c r="B153" s="77" t="inlineStr">
        <is>
          <t>Trade, Wild</t>
        </is>
      </c>
      <c r="C153" s="77" t="inlineStr">
        <is>
          <t>Split 1</t>
        </is>
      </c>
      <c r="D153" s="77" t="inlineStr">
        <is>
          <t>Split 1, Split 3, Postgame</t>
        </is>
      </c>
      <c r="E153" s="77" t="inlineStr">
        <is>
          <t>MAP_GRANITE_CAVE_1F, MAP_GRANITE_CAVE_B1F, MAP_GRANITE_CAVE_B2F, MAP_GRANITE_CAVE_STEVENS_ROOM, MAP_SAFARI_ZONE_NORTHWEST, PetalburgCity</t>
        </is>
      </c>
      <c r="F153" s="77" t="n">
        <v>16</v>
      </c>
      <c r="G153" s="77" t="inlineStr">
        <is>
          <t>Lv 42 -&gt; Rhydon</t>
        </is>
      </c>
      <c r="H153" s="77" t="inlineStr">
        <is>
          <t>see Evolution Changes sheet</t>
        </is>
      </c>
    </row>
    <row r="154">
      <c r="A154" s="32" t="inlineStr">
        <is>
          <t>Riolu</t>
        </is>
      </c>
      <c r="B154" s="32" t="inlineStr">
        <is>
          <t>Wild</t>
        </is>
      </c>
      <c r="C154" s="32" t="inlineStr">
        <is>
          <t>Split 3</t>
        </is>
      </c>
      <c r="D154" s="32" t="inlineStr">
        <is>
          <t>Split 3</t>
        </is>
      </c>
      <c r="E154" s="32" t="inlineStr">
        <is>
          <t>MAP_GRANITE_CAVE_1F, MAP_GRANITE_CAVE_B1F, MAP_GRANITE_CAVE_B2F, MAP_GRANITE_CAVE_STEVENS_ROOM</t>
        </is>
      </c>
      <c r="F154" s="32" t="n">
        <v>15</v>
      </c>
      <c r="G154" s="32" t="inlineStr">
        <is>
          <t>Lv 36 -&gt; Lucario</t>
        </is>
      </c>
      <c r="H154" s="32" t="inlineStr">
        <is>
          <t>see Evolution Changes sheet</t>
        </is>
      </c>
    </row>
    <row r="155">
      <c r="A155" s="77" t="inlineStr">
        <is>
          <t>Roggenrola</t>
        </is>
      </c>
      <c r="B155" s="77" t="inlineStr">
        <is>
          <t>Wild</t>
        </is>
      </c>
      <c r="C155" s="77" t="inlineStr">
        <is>
          <t>Split 1</t>
        </is>
      </c>
      <c r="D155" s="77" t="inlineStr">
        <is>
          <t>Split 1</t>
        </is>
      </c>
      <c r="E155" s="77" t="inlineStr">
        <is>
          <t>MAP_PETALBURG_COAST</t>
        </is>
      </c>
      <c r="F155" s="77" t="n">
        <v>7</v>
      </c>
      <c r="G155" s="77" t="inlineStr">
        <is>
          <t>Lv 22 -&gt; Boldore</t>
        </is>
      </c>
      <c r="H155" s="77" t="inlineStr">
        <is>
          <t>see Evolution Changes sheet</t>
        </is>
      </c>
    </row>
    <row r="156">
      <c r="A156" s="32" t="inlineStr">
        <is>
          <t>Sableye</t>
        </is>
      </c>
      <c r="B156" s="32" t="inlineStr">
        <is>
          <t>Wild</t>
        </is>
      </c>
      <c r="C156" s="32" t="inlineStr">
        <is>
          <t>Elite Four &amp; Champion</t>
        </is>
      </c>
      <c r="D156" s="32" t="inlineStr">
        <is>
          <t>Elite Four &amp; Champion, Unassigned</t>
        </is>
      </c>
      <c r="E156" s="32" t="inlineStr">
        <is>
          <t>MAP_CAVE_OF_ORIGIN_1F, MAP_CAVE_OF_ORIGIN_UNUSED_RUBY_SAPPHIRE_MAP1, MAP_CAVE_OF_ORIGIN_UNUSED_RUBY_SAPPHIRE_MAP2, MAP_CAVE_OF_ORIGIN_UNUSED_RUBY_SAPPHIRE_MAP3, MAP_SKY_PILLAR_1F, MAP_SKY_PILLAR_3F, MAP_SKY_PILLAR_5F, MAP_VICTORY_ROAD_B2F</t>
        </is>
      </c>
      <c r="F156" s="32" t="n">
        <v>30</v>
      </c>
      <c r="G156" s="32" t="n"/>
      <c r="H156" s="32" t="inlineStr">
        <is>
          <t>see Evolution Changes sheet</t>
        </is>
      </c>
    </row>
    <row r="157">
      <c r="A157" s="77" t="inlineStr">
        <is>
          <t>Sandile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</t>
        </is>
      </c>
      <c r="E157" s="77" t="inlineStr">
        <is>
          <t>MAP_PETALBURG_COAST</t>
        </is>
      </c>
      <c r="F157" s="77" t="n">
        <v>7</v>
      </c>
      <c r="G157" s="77" t="inlineStr">
        <is>
          <t>Lv 29 -&gt; Krokorok</t>
        </is>
      </c>
      <c r="H157" s="77" t="inlineStr">
        <is>
          <t>see Evolution Changes sheet</t>
        </is>
      </c>
    </row>
    <row r="158">
      <c r="A158" s="32" t="inlineStr">
        <is>
          <t>Sandshrew</t>
        </is>
      </c>
      <c r="B158" s="32" t="inlineStr">
        <is>
          <t>Wild</t>
        </is>
      </c>
      <c r="C158" s="32" t="inlineStr">
        <is>
          <t>Split 1</t>
        </is>
      </c>
      <c r="D158" s="32" t="inlineStr">
        <is>
          <t>Split 1, Split 5, Unassigned</t>
        </is>
      </c>
      <c r="E158" s="32" t="inlineStr">
        <is>
          <t>MAP_MIRAGE_TOWER_1F, MAP_MIRAGE_TOWER_2F, MAP_MIRAGE_TOWER_3F, MAP_MIRAGE_TOWER_4F, MAP_ROUTE101, MAP_ROUTE103, MAP_ROUTE111, MAP_TRAINER_GROVE</t>
        </is>
      </c>
      <c r="F158" s="32" t="n">
        <v>4</v>
      </c>
      <c r="G158" s="32" t="inlineStr">
        <is>
          <t>Lv 22 -&gt; Sandslash</t>
        </is>
      </c>
      <c r="H158" s="32" t="inlineStr">
        <is>
          <t>see Evolution Changes sheet</t>
        </is>
      </c>
    </row>
    <row r="159">
      <c r="A159" s="77" t="inlineStr">
        <is>
          <t>Scraggy</t>
        </is>
      </c>
      <c r="B159" s="77" t="inlineStr">
        <is>
          <t>Wild</t>
        </is>
      </c>
      <c r="C159" s="77" t="inlineStr">
        <is>
          <t>Split 2</t>
        </is>
      </c>
      <c r="D159" s="77" t="inlineStr">
        <is>
          <t>Split 2</t>
        </is>
      </c>
      <c r="E159" s="77" t="inlineStr">
        <is>
          <t>MAP_ROUTE116</t>
        </is>
      </c>
      <c r="F159" s="77" t="n">
        <v>14</v>
      </c>
      <c r="G159" s="77" t="inlineStr">
        <is>
          <t>Lv 39 -&gt; Scrafty</t>
        </is>
      </c>
      <c r="H159" s="77" t="inlineStr">
        <is>
          <t>see Evolution Changes sheet</t>
        </is>
      </c>
    </row>
    <row r="160">
      <c r="A160" s="32" t="inlineStr">
        <is>
          <t>Seaking</t>
        </is>
      </c>
      <c r="B160" s="32" t="inlineStr">
        <is>
          <t>Wild</t>
        </is>
      </c>
      <c r="C160" s="32" t="inlineStr">
        <is>
          <t>Postgame</t>
        </is>
      </c>
      <c r="D160" s="32" t="inlineStr">
        <is>
          <t>Postgame</t>
        </is>
      </c>
      <c r="E160" s="32" t="inlineStr">
        <is>
          <t>MAP_SAFARI_ZONE_NORTHWEST, MAP_SAFARI_ZONE_SOUTHWEST</t>
        </is>
      </c>
      <c r="F160" s="32" t="n">
        <v>25</v>
      </c>
      <c r="G160" s="32" t="n"/>
      <c r="H160" s="32" t="inlineStr">
        <is>
          <t>see Evolution Changes sheet</t>
        </is>
      </c>
    </row>
    <row r="161">
      <c r="A161" s="77" t="inlineStr">
        <is>
          <t>Seedot</t>
        </is>
      </c>
      <c r="B161" s="77" t="inlineStr">
        <is>
          <t>Trade, Wild</t>
        </is>
      </c>
      <c r="C161" s="77" t="inlineStr">
        <is>
          <t>Split 2</t>
        </is>
      </c>
      <c r="D161" s="77" t="inlineStr">
        <is>
          <t>Split 2, Split 4, Split 7</t>
        </is>
      </c>
      <c r="E161" s="77" t="inlineStr">
        <is>
          <t>MAP_ROUTE117, MAP_ROUTE120, RustboroCity_House1</t>
        </is>
      </c>
      <c r="F161" s="77" t="n">
        <v>13</v>
      </c>
      <c r="G161" s="77" t="inlineStr">
        <is>
          <t>Lv 14 -&gt; Nuzleaf</t>
        </is>
      </c>
      <c r="H161" s="77" t="inlineStr">
        <is>
          <t>see Evolution Changes sheet</t>
        </is>
      </c>
    </row>
    <row r="162">
      <c r="A162" s="32" t="inlineStr">
        <is>
          <t>Sentret</t>
        </is>
      </c>
      <c r="B162" s="32" t="inlineStr">
        <is>
          <t>Wild</t>
        </is>
      </c>
      <c r="C162" s="32" t="inlineStr">
        <is>
          <t>Split 1</t>
        </is>
      </c>
      <c r="D162" s="32" t="inlineStr">
        <is>
          <t>Split 1</t>
        </is>
      </c>
      <c r="E162" s="32" t="inlineStr">
        <is>
          <t>MAP_ROUTE101, MAP_ROUTE103</t>
        </is>
      </c>
      <c r="F162" s="32" t="n">
        <v>3</v>
      </c>
      <c r="G162" s="32" t="inlineStr">
        <is>
          <t>Lv 15 -&gt; Furret</t>
        </is>
      </c>
      <c r="H162" s="32" t="inlineStr">
        <is>
          <t>see Evolution Changes sheet</t>
        </is>
      </c>
    </row>
    <row r="163">
      <c r="A163" s="77" t="inlineStr">
        <is>
          <t>Seviper</t>
        </is>
      </c>
      <c r="B163" s="77" t="inlineStr">
        <is>
          <t>Wild</t>
        </is>
      </c>
      <c r="C163" s="77" t="inlineStr">
        <is>
          <t>Split 5</t>
        </is>
      </c>
      <c r="D163" s="77" t="inlineStr">
        <is>
          <t>Split 5, Unassigned</t>
        </is>
      </c>
      <c r="E163" s="77" t="inlineStr">
        <is>
          <t>MAP_ROUTE114</t>
        </is>
      </c>
      <c r="F163" s="77" t="n">
        <v>5</v>
      </c>
      <c r="G163" s="77" t="n"/>
      <c r="H163" s="77" t="inlineStr">
        <is>
          <t>see Evolution Changes sheet</t>
        </is>
      </c>
    </row>
    <row r="164">
      <c r="A164" s="32" t="inlineStr">
        <is>
          <t>Sewaddle</t>
        </is>
      </c>
      <c r="B164" s="32" t="inlineStr">
        <is>
          <t>Wild</t>
        </is>
      </c>
      <c r="C164" s="32" t="inlineStr">
        <is>
          <t>Split 2</t>
        </is>
      </c>
      <c r="D164" s="32" t="inlineStr">
        <is>
          <t>Split 2</t>
        </is>
      </c>
      <c r="E164" s="32" t="inlineStr">
        <is>
          <t>MAP_ROUTE104</t>
        </is>
      </c>
      <c r="F164" s="32" t="n">
        <v>7</v>
      </c>
      <c r="G164" s="32" t="inlineStr">
        <is>
          <t>Lv 16 -&gt; Swadloon</t>
        </is>
      </c>
      <c r="H164" s="32" t="inlineStr">
        <is>
          <t>see Evolution Changes sheet</t>
        </is>
      </c>
    </row>
    <row r="165">
      <c r="A165" s="77" t="inlineStr">
        <is>
          <t>Sharpedo</t>
        </is>
      </c>
      <c r="B165" s="77" t="inlineStr">
        <is>
          <t>Wild</t>
        </is>
      </c>
      <c r="C165" s="77" t="inlineStr">
        <is>
          <t>Split 1</t>
        </is>
      </c>
      <c r="D165" s="77" t="inlineStr">
        <is>
          <t>Split 1, Split 6, Split 7, Split 8, Unassigned</t>
        </is>
      </c>
      <c r="E165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65" s="77" t="n">
        <v>30</v>
      </c>
      <c r="G165" s="77" t="n"/>
      <c r="H165" s="77" t="inlineStr">
        <is>
          <t>see Evolution Changes sheet</t>
        </is>
      </c>
    </row>
    <row r="166">
      <c r="A166" s="32" t="inlineStr">
        <is>
          <t>Shellder</t>
        </is>
      </c>
      <c r="B166" s="32" t="inlineStr">
        <is>
          <t>Wild</t>
        </is>
      </c>
      <c r="C166" s="32" t="inlineStr">
        <is>
          <t>Split 1</t>
        </is>
      </c>
      <c r="D166" s="32" t="inlineStr">
        <is>
          <t>Split 1</t>
        </is>
      </c>
      <c r="E166" s="32" t="inlineStr">
        <is>
          <t>MAP_PETALBURG_COAST</t>
        </is>
      </c>
      <c r="F166" s="32" t="n">
        <v>10</v>
      </c>
      <c r="G166" s="32" t="inlineStr">
        <is>
          <t>Item (Water Stone) -&gt; Cloyster</t>
        </is>
      </c>
      <c r="H166" s="32" t="inlineStr">
        <is>
          <t>see Evolution Changes sheet</t>
        </is>
      </c>
    </row>
    <row r="167">
      <c r="A167" s="77" t="inlineStr">
        <is>
          <t>Shelmet</t>
        </is>
      </c>
      <c r="B167" s="77" t="inlineStr">
        <is>
          <t>Wild</t>
        </is>
      </c>
      <c r="C167" s="77" t="inlineStr">
        <is>
          <t>Split 2</t>
        </is>
      </c>
      <c r="D167" s="77" t="inlineStr">
        <is>
          <t>Split 2</t>
        </is>
      </c>
      <c r="E167" s="77" t="inlineStr">
        <is>
          <t>MAP_PETALBURG_WOODS, MAP_ROUTE116</t>
        </is>
      </c>
      <c r="F167" s="77" t="n">
        <v>12</v>
      </c>
      <c r="G167" s="77" t="inlineStr">
        <is>
          <t>Lv 34 -&gt; Accelgor</t>
        </is>
      </c>
      <c r="H167" s="77" t="inlineStr">
        <is>
          <t>see Evolution Changes sheet</t>
        </is>
      </c>
    </row>
    <row r="168">
      <c r="A168" s="32" t="inlineStr">
        <is>
          <t>Shroomish</t>
        </is>
      </c>
      <c r="B168" s="32" t="inlineStr">
        <is>
          <t>Wild</t>
        </is>
      </c>
      <c r="C168" s="32" t="inlineStr">
        <is>
          <t>Split 2</t>
        </is>
      </c>
      <c r="D168" s="32" t="inlineStr">
        <is>
          <t>Split 2</t>
        </is>
      </c>
      <c r="E168" s="32" t="inlineStr">
        <is>
          <t>MAP_PETALBURG_WOODS</t>
        </is>
      </c>
      <c r="F168" s="32" t="n">
        <v>11</v>
      </c>
      <c r="G168" s="32" t="inlineStr">
        <is>
          <t>Lv 23 -&gt; Breloom</t>
        </is>
      </c>
      <c r="H168" s="32" t="inlineStr">
        <is>
          <t>see Evolution Changes sheet</t>
        </is>
      </c>
    </row>
    <row r="169">
      <c r="A169" s="77" t="inlineStr">
        <is>
          <t>Shuckle</t>
        </is>
      </c>
      <c r="B169" s="77" t="inlineStr">
        <is>
          <t>Wild</t>
        </is>
      </c>
      <c r="C169" s="77" t="inlineStr">
        <is>
          <t>Postgame</t>
        </is>
      </c>
      <c r="D169" s="77" t="inlineStr">
        <is>
          <t>Postgame</t>
        </is>
      </c>
      <c r="E169" s="77" t="inlineStr">
        <is>
          <t>MAP_ALTERING_CAVE, MAP_SAFARI_ZONE_NORTHEAST</t>
        </is>
      </c>
      <c r="F169" s="77" t="n">
        <v>18</v>
      </c>
      <c r="G169" s="77" t="n"/>
      <c r="H169" s="77" t="inlineStr">
        <is>
          <t>see Evolution Changes sheet</t>
        </is>
      </c>
    </row>
    <row r="170">
      <c r="A170" s="32" t="inlineStr">
        <is>
          <t>Shuppet</t>
        </is>
      </c>
      <c r="B170" s="32" t="inlineStr">
        <is>
          <t>Wild</t>
        </is>
      </c>
      <c r="C170" s="32" t="inlineStr">
        <is>
          <t>Split 7</t>
        </is>
      </c>
      <c r="D170" s="32" t="inlineStr">
        <is>
          <t>Split 7</t>
        </is>
      </c>
      <c r="E170" s="32" t="inlineStr">
        <is>
          <t>MAP_MT_PYRE_1F, MAP_MT_PYRE_2F, MAP_MT_PYRE_3F, MAP_MT_PYRE_4F, MAP_MT_PYRE_5F, MAP_MT_PYRE_6F, MAP_MT_PYRE_EXTERIOR, MAP_MT_PYRE_SUMMIT, MAP_ROUTE121, MAP_ROUTE123</t>
        </is>
      </c>
      <c r="F170" s="32" t="n">
        <v>22</v>
      </c>
      <c r="G170" s="32" t="inlineStr">
        <is>
          <t>Lv 37 -&gt; Banette</t>
        </is>
      </c>
      <c r="H170" s="32" t="inlineStr">
        <is>
          <t>see Evolution Changes sheet</t>
        </is>
      </c>
    </row>
    <row r="171">
      <c r="A171" s="77" t="inlineStr">
        <is>
          <t>Skarmory</t>
        </is>
      </c>
      <c r="B171" s="77" t="inlineStr">
        <is>
          <t>Wild</t>
        </is>
      </c>
      <c r="C171" s="77" t="inlineStr">
        <is>
          <t>Split 5</t>
        </is>
      </c>
      <c r="D171" s="77" t="inlineStr">
        <is>
          <t>Split 5</t>
        </is>
      </c>
      <c r="E171" s="77" t="inlineStr">
        <is>
          <t>MAP_ROUTE113</t>
        </is>
      </c>
      <c r="F171" s="77" t="n">
        <v>16</v>
      </c>
      <c r="G171" s="77" t="n"/>
      <c r="H171" s="77" t="inlineStr">
        <is>
          <t>see Evolution Changes sheet</t>
        </is>
      </c>
    </row>
    <row r="172">
      <c r="A172" s="32" t="inlineStr">
        <is>
          <t>Skiddo</t>
        </is>
      </c>
      <c r="B172" s="32" t="inlineStr">
        <is>
          <t>Wild</t>
        </is>
      </c>
      <c r="C172" s="32" t="inlineStr">
        <is>
          <t>Split 2</t>
        </is>
      </c>
      <c r="D172" s="32" t="inlineStr">
        <is>
          <t>Split 2</t>
        </is>
      </c>
      <c r="E172" s="32" t="inlineStr">
        <is>
          <t>MAP_ROUTE104</t>
        </is>
      </c>
      <c r="F172" s="32" t="n">
        <v>6</v>
      </c>
      <c r="G172" s="32" t="inlineStr">
        <is>
          <t>Lv 28 -&gt; Gogoat</t>
        </is>
      </c>
      <c r="H172" s="32" t="inlineStr">
        <is>
          <t>see Evolution Changes sheet</t>
        </is>
      </c>
    </row>
    <row r="173">
      <c r="A173" s="77" t="inlineStr">
        <is>
          <t>Skorupi</t>
        </is>
      </c>
      <c r="B173" s="77" t="inlineStr">
        <is>
          <t>Trade</t>
        </is>
      </c>
      <c r="C173" s="77" t="inlineStr">
        <is>
          <t>Split 4</t>
        </is>
      </c>
      <c r="D173" s="77" t="inlineStr">
        <is>
          <t>Split 4</t>
        </is>
      </c>
      <c r="E173" s="77" t="inlineStr">
        <is>
          <t>VerdanturfTown</t>
        </is>
      </c>
      <c r="F173" s="77" t="n"/>
      <c r="G173" s="77" t="inlineStr">
        <is>
          <t>Lv 32 -&gt; Drapion</t>
        </is>
      </c>
      <c r="H173" s="77" t="inlineStr">
        <is>
          <t>see Evolution Changes sheet</t>
        </is>
      </c>
    </row>
    <row r="174">
      <c r="A174" s="32" t="inlineStr">
        <is>
          <t>Skrelp</t>
        </is>
      </c>
      <c r="B174" s="32" t="inlineStr">
        <is>
          <t>Wild</t>
        </is>
      </c>
      <c r="C174" s="32" t="inlineStr">
        <is>
          <t>Split 1</t>
        </is>
      </c>
      <c r="D174" s="32" t="inlineStr">
        <is>
          <t>Split 1, Unassigned</t>
        </is>
      </c>
      <c r="E174" s="32" t="inlineStr">
        <is>
          <t>MAP_PETALBURG_COAST, MAP_ROUTE115</t>
        </is>
      </c>
      <c r="F174" s="32" t="n">
        <v>10</v>
      </c>
      <c r="G174" s="32" t="inlineStr">
        <is>
          <t>Lv 42 -&gt; Dragalge</t>
        </is>
      </c>
      <c r="H174" s="32" t="inlineStr">
        <is>
          <t>see Evolution Changes sheet</t>
        </is>
      </c>
    </row>
    <row r="175">
      <c r="A175" s="77" t="inlineStr">
        <is>
          <t>Slugma</t>
        </is>
      </c>
      <c r="B175" s="77" t="inlineStr">
        <is>
          <t>Wild</t>
        </is>
      </c>
      <c r="C175" s="77" t="inlineStr">
        <is>
          <t>Split 1</t>
        </is>
      </c>
      <c r="D175" s="77" t="inlineStr">
        <is>
          <t>Split 1, Split 5</t>
        </is>
      </c>
      <c r="E175" s="77" t="inlineStr">
        <is>
          <t>MAP_FIERY_PATH, MAP_OLDALE_TOWN, MAP_ROUTE113</t>
        </is>
      </c>
      <c r="F175" s="77" t="n">
        <v>3</v>
      </c>
      <c r="G175" s="77" t="inlineStr">
        <is>
          <t>Lv 38 -&gt; Magcargo</t>
        </is>
      </c>
      <c r="H175" s="77" t="inlineStr">
        <is>
          <t>see Evolution Changes sheet</t>
        </is>
      </c>
    </row>
    <row r="176">
      <c r="A176" s="32" t="inlineStr">
        <is>
          <t>Smeargle</t>
        </is>
      </c>
      <c r="B176" s="32" t="inlineStr">
        <is>
          <t>Wild</t>
        </is>
      </c>
      <c r="C176" s="32" t="inlineStr">
        <is>
          <t>Unassigned</t>
        </is>
      </c>
      <c r="D176" s="32" t="inlineStr">
        <is>
          <t>Unassigned, Postgame</t>
        </is>
      </c>
      <c r="E176" s="32" t="inlineStr">
        <is>
          <t>MAP_ALTERING_CAVE, MAP_ARTISAN_CAVE_1F, MAP_ARTISAN_CAVE_B1F</t>
        </is>
      </c>
      <c r="F176" s="32" t="n">
        <v>18</v>
      </c>
      <c r="G176" s="32" t="n"/>
      <c r="H176" s="32" t="inlineStr">
        <is>
          <t>see Evolution Changes sheet</t>
        </is>
      </c>
    </row>
    <row r="177">
      <c r="A177" s="77" t="inlineStr">
        <is>
          <t>Snivy</t>
        </is>
      </c>
      <c r="B177" s="77" t="inlineStr">
        <is>
          <t>Wild</t>
        </is>
      </c>
      <c r="C177" s="77" t="inlineStr">
        <is>
          <t>Split 2</t>
        </is>
      </c>
      <c r="D177" s="77" t="inlineStr">
        <is>
          <t>Split 2</t>
        </is>
      </c>
      <c r="E177" s="77" t="inlineStr">
        <is>
          <t>MAP_ROUTE104</t>
        </is>
      </c>
      <c r="F177" s="77" t="n">
        <v>7</v>
      </c>
      <c r="G177" s="77" t="inlineStr">
        <is>
          <t>Lv 17 -&gt; Servine</t>
        </is>
      </c>
      <c r="H177" s="77" t="inlineStr">
        <is>
          <t>see Evolution Changes sheet</t>
        </is>
      </c>
    </row>
    <row r="178">
      <c r="A178" s="32" t="inlineStr">
        <is>
          <t>Snorunt</t>
        </is>
      </c>
      <c r="B178" s="32" t="inlineStr">
        <is>
          <t>Wild</t>
        </is>
      </c>
      <c r="C178" s="32" t="inlineStr">
        <is>
          <t>Split 7</t>
        </is>
      </c>
      <c r="D178" s="32" t="inlineStr">
        <is>
          <t>Split 7</t>
        </is>
      </c>
      <c r="E178" s="32" t="inlineStr">
        <is>
          <t>MAP_SHOAL_CAVE_LOW_TIDE_ICE_ROOM</t>
        </is>
      </c>
      <c r="F178" s="32" t="n">
        <v>26</v>
      </c>
      <c r="G178" s="32" t="inlineStr">
        <is>
          <t>Lv 42 -&gt; Glalie; Item Female (Dawn Stone) -&gt; Froslass</t>
        </is>
      </c>
      <c r="H178" s="32" t="inlineStr">
        <is>
          <t>see Evolution Changes sheet</t>
        </is>
      </c>
    </row>
    <row r="179">
      <c r="A179" s="77" t="inlineStr">
        <is>
          <t>Snubbull</t>
        </is>
      </c>
      <c r="B179" s="77" t="inlineStr">
        <is>
          <t>Wild</t>
        </is>
      </c>
      <c r="C179" s="77" t="inlineStr">
        <is>
          <t>Postgame</t>
        </is>
      </c>
      <c r="D179" s="77" t="inlineStr">
        <is>
          <t>Postgame</t>
        </is>
      </c>
      <c r="E179" s="77" t="inlineStr">
        <is>
          <t>MAP_SAFARI_ZONE_SOUTHEAST</t>
        </is>
      </c>
      <c r="F179" s="77" t="n">
        <v>34</v>
      </c>
      <c r="G179" s="77" t="inlineStr">
        <is>
          <t>Lv 23 -&gt; Granbull</t>
        </is>
      </c>
      <c r="H179" s="77" t="inlineStr">
        <is>
          <t>see Evolution Changes sheet</t>
        </is>
      </c>
    </row>
    <row r="180">
      <c r="A180" s="32" t="inlineStr">
        <is>
          <t>Solrock</t>
        </is>
      </c>
      <c r="B180" s="32" t="inlineStr">
        <is>
          <t>Wild</t>
        </is>
      </c>
      <c r="C180" s="32" t="inlineStr">
        <is>
          <t>Unassigned</t>
        </is>
      </c>
      <c r="D180" s="32" t="inlineStr">
        <is>
          <t>Unassigned</t>
        </is>
      </c>
      <c r="E180" s="32" t="inlineStr">
        <is>
          <t>MAP_METEOR_FALLS_1F_1R, MAP_METEOR_FALLS_1F_2R, MAP_METEOR_FALLS_B1F_1R, MAP_METEOR_FALLS_B1F_2R, MAP_METEOR_FALLS_STEVENS_CAVE</t>
        </is>
      </c>
      <c r="F180" s="32" t="n">
        <v>5</v>
      </c>
      <c r="G180" s="32" t="n"/>
      <c r="H180" s="32" t="inlineStr">
        <is>
          <t>see Evolution Changes sheet</t>
        </is>
      </c>
    </row>
    <row r="181">
      <c r="A181" s="77" t="inlineStr">
        <is>
          <t>Spheal</t>
        </is>
      </c>
      <c r="B181" s="77" t="inlineStr">
        <is>
          <t>Wild</t>
        </is>
      </c>
      <c r="C181" s="77" t="inlineStr">
        <is>
          <t>Split 1</t>
        </is>
      </c>
      <c r="D181" s="77" t="inlineStr">
        <is>
          <t>Split 1, Split 7</t>
        </is>
      </c>
      <c r="E181" s="77" t="inlineStr">
        <is>
          <t>MAP_PETALBURG_CITY, MAP_SHOAL_CAVE_LOW_TIDE_ENTRANCE_ROOM, MAP_SHOAL_CAVE_LOW_TIDE_ICE_ROOM, MAP_SHOAL_CAVE_LOW_TIDE_INNER_ROOM, MAP_SHOAL_CAVE_LOW_TIDE_LOWER_ROOM, MAP_SHOAL_CAVE_LOW_TIDE_STAIRS_ROOM</t>
        </is>
      </c>
      <c r="F181" s="77" t="n">
        <v>5</v>
      </c>
      <c r="G181" s="77" t="inlineStr">
        <is>
          <t>Lv 32 -&gt; Sealeo</t>
        </is>
      </c>
      <c r="H181" s="77" t="inlineStr">
        <is>
          <t>see Evolution Changes sheet</t>
        </is>
      </c>
    </row>
    <row r="182">
      <c r="A182" s="32" t="inlineStr">
        <is>
          <t>Spinarak</t>
        </is>
      </c>
      <c r="B182" s="32" t="inlineStr">
        <is>
          <t>Wild</t>
        </is>
      </c>
      <c r="C182" s="32" t="inlineStr">
        <is>
          <t>Split 2</t>
        </is>
      </c>
      <c r="D182" s="32" t="inlineStr">
        <is>
          <t>Split 2, Postgame</t>
        </is>
      </c>
      <c r="E182" s="32" t="inlineStr">
        <is>
          <t>MAP_PETALBURG_WOODS, MAP_SAFARI_ZONE_SOUTHEAST</t>
        </is>
      </c>
      <c r="F182" s="32" t="n">
        <v>11</v>
      </c>
      <c r="G182" s="32" t="inlineStr">
        <is>
          <t>Lv 22 -&gt; Ariados</t>
        </is>
      </c>
      <c r="H182" s="32" t="inlineStr">
        <is>
          <t>see Evolution Changes sheet</t>
        </is>
      </c>
    </row>
    <row r="183">
      <c r="A183" s="77" t="inlineStr">
        <is>
          <t>Spinda</t>
        </is>
      </c>
      <c r="B183" s="77" t="inlineStr">
        <is>
          <t>Wild</t>
        </is>
      </c>
      <c r="C183" s="77" t="inlineStr">
        <is>
          <t>Split 5</t>
        </is>
      </c>
      <c r="D183" s="77" t="inlineStr">
        <is>
          <t>Split 5</t>
        </is>
      </c>
      <c r="E183" s="77" t="inlineStr">
        <is>
          <t>MAP_ROUTE113</t>
        </is>
      </c>
      <c r="F183" s="77" t="n">
        <v>14</v>
      </c>
      <c r="G183" s="77" t="n"/>
      <c r="H183" s="77" t="inlineStr">
        <is>
          <t>see Evolution Changes sheet</t>
        </is>
      </c>
    </row>
    <row r="184">
      <c r="A184" s="32" t="inlineStr">
        <is>
          <t>Spoink</t>
        </is>
      </c>
      <c r="B184" s="32" t="inlineStr">
        <is>
          <t>Wild</t>
        </is>
      </c>
      <c r="C184" s="32" t="inlineStr">
        <is>
          <t>Split 1</t>
        </is>
      </c>
      <c r="D184" s="32" t="inlineStr">
        <is>
          <t>Split 1, Split 5</t>
        </is>
      </c>
      <c r="E184" s="32" t="inlineStr">
        <is>
          <t>MAP_JAGGED_PASS, MAP_ROUTE102</t>
        </is>
      </c>
      <c r="F184" s="32" t="n">
        <v>4</v>
      </c>
      <c r="G184" s="32" t="inlineStr">
        <is>
          <t>Lv 32 -&gt; Grumpig</t>
        </is>
      </c>
      <c r="H184" s="32" t="inlineStr">
        <is>
          <t>see Evolution Changes sheet</t>
        </is>
      </c>
    </row>
    <row r="185">
      <c r="A185" s="77" t="inlineStr">
        <is>
          <t>Squirtle</t>
        </is>
      </c>
      <c r="B185" s="77" t="inlineStr">
        <is>
          <t>Wild</t>
        </is>
      </c>
      <c r="C185" s="77" t="inlineStr">
        <is>
          <t>Unassigned</t>
        </is>
      </c>
      <c r="D185" s="77" t="inlineStr">
        <is>
          <t>Unassigned</t>
        </is>
      </c>
      <c r="E185" s="77" t="inlineStr">
        <is>
          <t>MAP_ROUTE115</t>
        </is>
      </c>
      <c r="F185" s="77" t="n">
        <v>5</v>
      </c>
      <c r="G185" s="77" t="inlineStr">
        <is>
          <t>Lv 16 -&gt; Wartortle</t>
        </is>
      </c>
      <c r="H185" s="77" t="inlineStr">
        <is>
          <t>see Evolution Changes sheet</t>
        </is>
      </c>
    </row>
    <row r="186">
      <c r="A186" s="32" t="inlineStr">
        <is>
          <t>Stantler</t>
        </is>
      </c>
      <c r="B186" s="32" t="inlineStr">
        <is>
          <t>Wild</t>
        </is>
      </c>
      <c r="C186" s="32" t="inlineStr">
        <is>
          <t>Postgame</t>
        </is>
      </c>
      <c r="D186" s="32" t="inlineStr">
        <is>
          <t>Postgame</t>
        </is>
      </c>
      <c r="E186" s="32" t="inlineStr">
        <is>
          <t>MAP_ALTERING_CAVE, MAP_SAFARI_ZONE_SOUTHEAST</t>
        </is>
      </c>
      <c r="F186" s="32" t="n">
        <v>18</v>
      </c>
      <c r="G186" s="32" t="inlineStr">
        <is>
          <t>Use Move Twenty Times MOVE_PSYSHIELD_BASH -&gt; Wyrdeer</t>
        </is>
      </c>
      <c r="H186" s="32" t="inlineStr">
        <is>
          <t>see Evolution Changes sheet</t>
        </is>
      </c>
    </row>
    <row r="187">
      <c r="A187" s="77" t="inlineStr">
        <is>
          <t>Starly</t>
        </is>
      </c>
      <c r="B187" s="77" t="inlineStr">
        <is>
          <t>Wild</t>
        </is>
      </c>
      <c r="C187" s="77" t="inlineStr">
        <is>
          <t>Split 1</t>
        </is>
      </c>
      <c r="D187" s="77" t="inlineStr">
        <is>
          <t>Split 1</t>
        </is>
      </c>
      <c r="E187" s="77" t="inlineStr">
        <is>
          <t>MAP_ROUTE101, MAP_ROUTE103</t>
        </is>
      </c>
      <c r="F187" s="77" t="n">
        <v>3</v>
      </c>
      <c r="G187" s="77" t="inlineStr">
        <is>
          <t>Lv 14 -&gt; Staravia</t>
        </is>
      </c>
      <c r="H187" s="77" t="inlineStr">
        <is>
          <t>see Evolution Changes sheet</t>
        </is>
      </c>
    </row>
    <row r="188">
      <c r="A188" s="32" t="inlineStr">
        <is>
          <t>Staryu</t>
        </is>
      </c>
      <c r="B188" s="32" t="inlineStr">
        <is>
          <t>Wild</t>
        </is>
      </c>
      <c r="C188" s="32" t="inlineStr">
        <is>
          <t>Split 1</t>
        </is>
      </c>
      <c r="D188" s="32" t="inlineStr">
        <is>
          <t>Split 1, Split 7</t>
        </is>
      </c>
      <c r="E188" s="32" t="inlineStr">
        <is>
          <t>MAP_LILYCOVE_CITY, MAP_PETALBURG_COAST</t>
        </is>
      </c>
      <c r="F188" s="32" t="n">
        <v>25</v>
      </c>
      <c r="G188" s="32" t="inlineStr">
        <is>
          <t>Item (Water Stone) -&gt; Starmie</t>
        </is>
      </c>
      <c r="H188" s="32" t="inlineStr">
        <is>
          <t>see Evolution Changes sheet</t>
        </is>
      </c>
    </row>
    <row r="189">
      <c r="A189" s="77" t="inlineStr">
        <is>
          <t>Stunfisk</t>
        </is>
      </c>
      <c r="B189" s="77" t="inlineStr">
        <is>
          <t>Wild</t>
        </is>
      </c>
      <c r="C189" s="77" t="inlineStr">
        <is>
          <t>Split 1</t>
        </is>
      </c>
      <c r="D189" s="77" t="inlineStr">
        <is>
          <t>Split 1</t>
        </is>
      </c>
      <c r="E189" s="77" t="inlineStr">
        <is>
          <t>MAP_PETALBURG_CITY</t>
        </is>
      </c>
      <c r="F189" s="77" t="n">
        <v>6</v>
      </c>
      <c r="G189" s="77" t="n"/>
      <c r="H189" s="77" t="inlineStr">
        <is>
          <t>see Evolution Changes sheet</t>
        </is>
      </c>
    </row>
    <row r="190">
      <c r="A190" s="32" t="inlineStr">
        <is>
          <t>Sunkern</t>
        </is>
      </c>
      <c r="B190" s="32" t="inlineStr">
        <is>
          <t>Wild</t>
        </is>
      </c>
      <c r="C190" s="32" t="inlineStr">
        <is>
          <t>Split 1</t>
        </is>
      </c>
      <c r="D190" s="32" t="inlineStr">
        <is>
          <t>Split 1, Postgame</t>
        </is>
      </c>
      <c r="E190" s="32" t="inlineStr">
        <is>
          <t>MAP_ROUTE101, MAP_ROUTE103, MAP_SAFARI_ZONE_NORTHEAST, MAP_SAFARI_ZONE_SOUTHEAST</t>
        </is>
      </c>
      <c r="F190" s="32" t="n">
        <v>3</v>
      </c>
      <c r="G190" s="32" t="inlineStr">
        <is>
          <t>Item (Sun Stone) -&gt; Sunflora</t>
        </is>
      </c>
      <c r="H190" s="32" t="inlineStr">
        <is>
          <t>see Evolution Changes sheet</t>
        </is>
      </c>
    </row>
    <row r="191">
      <c r="A191" s="77" t="inlineStr">
        <is>
          <t>Surskit</t>
        </is>
      </c>
      <c r="B191" s="77" t="inlineStr">
        <is>
          <t>Wild</t>
        </is>
      </c>
      <c r="C191" s="77" t="inlineStr">
        <is>
          <t>Split 4</t>
        </is>
      </c>
      <c r="D191" s="77" t="inlineStr">
        <is>
          <t>Split 4</t>
        </is>
      </c>
      <c r="E191" s="77" t="inlineStr">
        <is>
          <t>MAP_ROUTE117</t>
        </is>
      </c>
      <c r="F191" s="77" t="n">
        <v>30</v>
      </c>
      <c r="G191" s="77" t="inlineStr">
        <is>
          <t>Lv 22 -&gt; Masquerain</t>
        </is>
      </c>
      <c r="H191" s="77" t="inlineStr">
        <is>
          <t>see Evolution Changes sheet</t>
        </is>
      </c>
    </row>
    <row r="192">
      <c r="A192" s="32" t="inlineStr">
        <is>
          <t>Swablu</t>
        </is>
      </c>
      <c r="B192" s="32" t="inlineStr">
        <is>
          <t>Wild</t>
        </is>
      </c>
      <c r="C192" s="32" t="inlineStr">
        <is>
          <t>Split 5</t>
        </is>
      </c>
      <c r="D192" s="32" t="inlineStr">
        <is>
          <t>Split 5, Unassigned</t>
        </is>
      </c>
      <c r="E192" s="32" t="inlineStr">
        <is>
          <t>MAP_ROUTE114, MAP_ROUTE115</t>
        </is>
      </c>
      <c r="F192" s="32" t="n">
        <v>15</v>
      </c>
      <c r="G192" s="32" t="inlineStr">
        <is>
          <t>Lv 35 -&gt; Altaria</t>
        </is>
      </c>
      <c r="H192" s="32" t="inlineStr">
        <is>
          <t>see Evolution Changes sheet</t>
        </is>
      </c>
    </row>
    <row r="193">
      <c r="A193" s="77" t="inlineStr">
        <is>
          <t>Swellow</t>
        </is>
      </c>
      <c r="B193" s="77" t="inlineStr">
        <is>
          <t>Wild</t>
        </is>
      </c>
      <c r="C193" s="77" t="inlineStr">
        <is>
          <t>Unassigned</t>
        </is>
      </c>
      <c r="D193" s="77" t="inlineStr">
        <is>
          <t>Unassigned</t>
        </is>
      </c>
      <c r="E193" s="77" t="inlineStr">
        <is>
          <t>MAP_ROUTE115</t>
        </is>
      </c>
      <c r="F193" s="77" t="n">
        <v>25</v>
      </c>
      <c r="G193" s="77" t="n"/>
      <c r="H193" s="77" t="inlineStr">
        <is>
          <t>see Evolution Changes sheet</t>
        </is>
      </c>
    </row>
    <row r="194">
      <c r="A194" s="32" t="inlineStr">
        <is>
          <t>Taillow</t>
        </is>
      </c>
      <c r="B194" s="32" t="inlineStr">
        <is>
          <t>Wild</t>
        </is>
      </c>
      <c r="C194" s="32" t="inlineStr">
        <is>
          <t>Unassigned</t>
        </is>
      </c>
      <c r="D194" s="32" t="inlineStr">
        <is>
          <t>Unassigned</t>
        </is>
      </c>
      <c r="E194" s="32" t="inlineStr">
        <is>
          <t>MAP_ROUTE115</t>
        </is>
      </c>
      <c r="F194" s="32" t="n">
        <v>23</v>
      </c>
      <c r="G194" s="32" t="inlineStr">
        <is>
          <t>Lv 22 -&gt; Swellow</t>
        </is>
      </c>
      <c r="H194" s="32" t="inlineStr">
        <is>
          <t>see Evolution Changes sheet</t>
        </is>
      </c>
    </row>
    <row r="195">
      <c r="A195" s="77" t="inlineStr">
        <is>
          <t>Teddiursa</t>
        </is>
      </c>
      <c r="B195" s="77" t="inlineStr">
        <is>
          <t>Wild</t>
        </is>
      </c>
      <c r="C195" s="77" t="inlineStr">
        <is>
          <t>Postgame</t>
        </is>
      </c>
      <c r="D195" s="77" t="inlineStr">
        <is>
          <t>Postgame</t>
        </is>
      </c>
      <c r="E195" s="77" t="inlineStr">
        <is>
          <t>MAP_ALTERING_CAVE, MAP_SAFARI_ZONE_NORTHEAST</t>
        </is>
      </c>
      <c r="F195" s="77" t="n">
        <v>6</v>
      </c>
      <c r="G195" s="77" t="inlineStr">
        <is>
          <t>Lv 30 -&gt; Ursaring</t>
        </is>
      </c>
      <c r="H195" s="77" t="inlineStr">
        <is>
          <t>see Evolution Changes sheet</t>
        </is>
      </c>
    </row>
    <row r="196">
      <c r="A196" s="32" t="inlineStr">
        <is>
          <t>Tentacool</t>
        </is>
      </c>
      <c r="B196" s="32" t="inlineStr">
        <is>
          <t>Wild</t>
        </is>
      </c>
      <c r="C196" s="32" t="inlineStr">
        <is>
          <t>Split 1</t>
        </is>
      </c>
      <c r="D196" s="32" t="inlineStr">
        <is>
          <t>Split 1, Split 3, Split 4, Split 6, Split 7, Split 8, Elite Four &amp; Champion, Unassigned</t>
        </is>
      </c>
      <c r="E196" s="32" t="inlineStr">
        <is>
          <t>MAP_ABANDONED_SHIP_HIDDEN_FLOOR_CORRIDORS, MAP_ABANDONED_SHIP_ROOMS_B1F, MAP_DEWFORD_TOWN, MAP_EVER_GRANDE_CITY, MAP_LILYCOVE_CITY, MAP_MOSSDEEP_CITY, MAP_PACIFIDLOG_TOWN, MAP_PETALBURG_COAST, MAP_ROUTE103, MAP_ROUTE105, MAP_ROUTE106, MAP_ROUTE107, M</t>
        </is>
      </c>
      <c r="F196" s="32" t="n">
        <v>5</v>
      </c>
      <c r="G196" s="32" t="inlineStr">
        <is>
          <t>Lv 30 -&gt; Tentacruel</t>
        </is>
      </c>
      <c r="H196" s="32" t="inlineStr">
        <is>
          <t>see Evolution Changes sheet</t>
        </is>
      </c>
    </row>
    <row r="197">
      <c r="A197" s="77" t="inlineStr">
        <is>
          <t>Tentacruel</t>
        </is>
      </c>
      <c r="B197" s="77" t="inlineStr">
        <is>
          <t>Wild</t>
        </is>
      </c>
      <c r="C197" s="77" t="inlineStr">
        <is>
          <t>Split 4</t>
        </is>
      </c>
      <c r="D197" s="77" t="inlineStr">
        <is>
          <t>Split 4</t>
        </is>
      </c>
      <c r="E197" s="77" t="inlineStr">
        <is>
          <t>MAP_ABANDONED_SHIP_HIDDEN_FLOOR_CORRIDORS, MAP_ABANDONED_SHIP_ROOMS_B1F</t>
        </is>
      </c>
      <c r="F197" s="77" t="n">
        <v>20</v>
      </c>
      <c r="G197" s="77" t="n"/>
      <c r="H197" s="77" t="inlineStr">
        <is>
          <t>see Evolution Changes sheet</t>
        </is>
      </c>
    </row>
    <row r="198">
      <c r="A198" s="32" t="inlineStr">
        <is>
          <t>Tepig</t>
        </is>
      </c>
      <c r="B198" s="32" t="inlineStr">
        <is>
          <t>Wild</t>
        </is>
      </c>
      <c r="C198" s="32" t="inlineStr">
        <is>
          <t>Split 1</t>
        </is>
      </c>
      <c r="D198" s="32" t="inlineStr">
        <is>
          <t>Split 1</t>
        </is>
      </c>
      <c r="E198" s="32" t="inlineStr">
        <is>
          <t>MAP_OLDALE_TOWN</t>
        </is>
      </c>
      <c r="F198" s="32" t="n">
        <v>4</v>
      </c>
      <c r="G198" s="32" t="inlineStr">
        <is>
          <t>Lv 17 -&gt; Pignite</t>
        </is>
      </c>
      <c r="H198" s="32" t="inlineStr">
        <is>
          <t>see Evolution Changes sheet</t>
        </is>
      </c>
    </row>
    <row r="199">
      <c r="A199" s="77" t="inlineStr">
        <is>
          <t>Timburr</t>
        </is>
      </c>
      <c r="B199" s="77" t="inlineStr">
        <is>
          <t>Wild</t>
        </is>
      </c>
      <c r="C199" s="77" t="inlineStr">
        <is>
          <t>Split 2</t>
        </is>
      </c>
      <c r="D199" s="77" t="inlineStr">
        <is>
          <t>Split 2</t>
        </is>
      </c>
      <c r="E199" s="77" t="inlineStr">
        <is>
          <t>MAP_ROUTE116</t>
        </is>
      </c>
      <c r="F199" s="77" t="n">
        <v>13</v>
      </c>
      <c r="G199" s="77" t="inlineStr">
        <is>
          <t>Lv 25 -&gt; Gurdurr</t>
        </is>
      </c>
      <c r="H199" s="77" t="inlineStr">
        <is>
          <t>see Evolution Changes sheet</t>
        </is>
      </c>
    </row>
    <row r="200">
      <c r="A200" s="32" t="inlineStr">
        <is>
          <t>Tirtouga</t>
        </is>
      </c>
      <c r="B200" s="32" t="inlineStr">
        <is>
          <t>Wild</t>
        </is>
      </c>
      <c r="C200" s="32" t="inlineStr">
        <is>
          <t>Split 1</t>
        </is>
      </c>
      <c r="D200" s="32" t="inlineStr">
        <is>
          <t>Split 1</t>
        </is>
      </c>
      <c r="E200" s="32" t="inlineStr">
        <is>
          <t>MAP_LITTLEROOT_TOWN</t>
        </is>
      </c>
      <c r="F200" s="32" t="n">
        <v>3</v>
      </c>
      <c r="G200" s="32" t="inlineStr">
        <is>
          <t>Lv 37 -&gt; Carracosta</t>
        </is>
      </c>
      <c r="H200" s="32" t="inlineStr">
        <is>
          <t>see Evolution Changes sheet</t>
        </is>
      </c>
    </row>
    <row r="201">
      <c r="A201" s="77" t="inlineStr">
        <is>
          <t>Torkoal</t>
        </is>
      </c>
      <c r="B201" s="77" t="inlineStr">
        <is>
          <t>Wild</t>
        </is>
      </c>
      <c r="C201" s="77" t="inlineStr">
        <is>
          <t>Split 5</t>
        </is>
      </c>
      <c r="D201" s="77" t="inlineStr">
        <is>
          <t>Split 5</t>
        </is>
      </c>
      <c r="E201" s="77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201" s="77" t="n">
        <v>14</v>
      </c>
      <c r="G201" s="77" t="n"/>
      <c r="H201" s="77" t="inlineStr">
        <is>
          <t>see Evolution Changes sheet</t>
        </is>
      </c>
    </row>
    <row r="202">
      <c r="A202" s="32" t="inlineStr">
        <is>
          <t>Totodile</t>
        </is>
      </c>
      <c r="B202" s="32" t="inlineStr">
        <is>
          <t>Gift, Trade</t>
        </is>
      </c>
      <c r="C202" s="32" t="inlineStr">
        <is>
          <t>Split 1</t>
        </is>
      </c>
      <c r="D202" s="32" t="inlineStr">
        <is>
          <t>Split 1, Unassigned</t>
        </is>
      </c>
      <c r="E202" s="32" t="inlineStr">
        <is>
          <t>LittlerootTown_ProfessorBirchsLab, StarterRoom</t>
        </is>
      </c>
      <c r="F202" s="32" t="n"/>
      <c r="G202" s="32" t="inlineStr">
        <is>
          <t>Lv 18 -&gt; Croconaw</t>
        </is>
      </c>
      <c r="H202" s="32" t="inlineStr">
        <is>
          <t>see Evolution Changes sheet</t>
        </is>
      </c>
    </row>
    <row r="203">
      <c r="A203" s="77" t="inlineStr">
        <is>
          <t>Trapinch</t>
        </is>
      </c>
      <c r="B203" s="77" t="inlineStr">
        <is>
          <t>Wild</t>
        </is>
      </c>
      <c r="C203" s="77" t="inlineStr">
        <is>
          <t>Split 5</t>
        </is>
      </c>
      <c r="D203" s="77" t="inlineStr">
        <is>
          <t>Split 5</t>
        </is>
      </c>
      <c r="E203" s="77" t="inlineStr">
        <is>
          <t>MAP_MIRAGE_TOWER_1F, MAP_MIRAGE_TOWER_2F, MAP_MIRAGE_TOWER_3F, MAP_MIRAGE_TOWER_4F, MAP_ROUTE111</t>
        </is>
      </c>
      <c r="F203" s="77" t="n">
        <v>19</v>
      </c>
      <c r="G203" s="77" t="inlineStr">
        <is>
          <t>Lv 35 -&gt; Vibrava</t>
        </is>
      </c>
      <c r="H203" s="77" t="inlineStr">
        <is>
          <t>see Evolution Changes sheet</t>
        </is>
      </c>
    </row>
    <row r="204">
      <c r="A204" s="32" t="inlineStr">
        <is>
          <t>Treecko</t>
        </is>
      </c>
      <c r="B204" s="32" t="inlineStr">
        <is>
          <t>Wild</t>
        </is>
      </c>
      <c r="C204" s="32" t="inlineStr">
        <is>
          <t>Split 2</t>
        </is>
      </c>
      <c r="D204" s="32" t="inlineStr">
        <is>
          <t>Split 2</t>
        </is>
      </c>
      <c r="E204" s="32" t="inlineStr">
        <is>
          <t>MAP_RUSTBORO_CITY</t>
        </is>
      </c>
      <c r="F204" s="32" t="n">
        <v>12</v>
      </c>
      <c r="G204" s="32" t="inlineStr">
        <is>
          <t>Lv 16 -&gt; Grovyle</t>
        </is>
      </c>
      <c r="H204" s="32" t="inlineStr">
        <is>
          <t>see Evolution Changes sheet</t>
        </is>
      </c>
    </row>
    <row r="205">
      <c r="A205" s="77" t="inlineStr">
        <is>
          <t>Tropius</t>
        </is>
      </c>
      <c r="B205" s="77" t="inlineStr">
        <is>
          <t>Wild</t>
        </is>
      </c>
      <c r="C205" s="77" t="inlineStr">
        <is>
          <t>Split 6</t>
        </is>
      </c>
      <c r="D205" s="77" t="inlineStr">
        <is>
          <t>Split 6</t>
        </is>
      </c>
      <c r="E205" s="77" t="inlineStr">
        <is>
          <t>MAP_ROUTE119</t>
        </is>
      </c>
      <c r="F205" s="77" t="n">
        <v>25</v>
      </c>
      <c r="G205" s="77" t="n"/>
      <c r="H205" s="77" t="inlineStr">
        <is>
          <t>see Evolution Changes sheet</t>
        </is>
      </c>
    </row>
    <row r="206">
      <c r="A206" s="32" t="inlineStr">
        <is>
          <t>Turtwig</t>
        </is>
      </c>
      <c r="B206" s="32" t="inlineStr">
        <is>
          <t>Wild</t>
        </is>
      </c>
      <c r="C206" s="32" t="inlineStr">
        <is>
          <t>Split 2</t>
        </is>
      </c>
      <c r="D206" s="32" t="inlineStr">
        <is>
          <t>Split 2</t>
        </is>
      </c>
      <c r="E206" s="32" t="inlineStr">
        <is>
          <t>MAP_RUSTBORO_CITY</t>
        </is>
      </c>
      <c r="F206" s="32" t="n">
        <v>12</v>
      </c>
      <c r="G206" s="32" t="inlineStr">
        <is>
          <t>Lv 18 -&gt; Grotle</t>
        </is>
      </c>
      <c r="H206" s="32" t="inlineStr">
        <is>
          <t>see Evolution Changes sheet</t>
        </is>
      </c>
    </row>
    <row r="207">
      <c r="A207" s="77" t="inlineStr">
        <is>
          <t>Venipede</t>
        </is>
      </c>
      <c r="B207" s="77" t="inlineStr">
        <is>
          <t>Wild</t>
        </is>
      </c>
      <c r="C207" s="77" t="inlineStr">
        <is>
          <t>Split 2</t>
        </is>
      </c>
      <c r="D207" s="77" t="inlineStr">
        <is>
          <t>Split 2</t>
        </is>
      </c>
      <c r="E207" s="77" t="inlineStr">
        <is>
          <t>MAP_PETALBURG_WOODS</t>
        </is>
      </c>
      <c r="F207" s="77" t="n">
        <v>12</v>
      </c>
      <c r="G207" s="77" t="inlineStr">
        <is>
          <t>Lv 22 -&gt; Whirlipede</t>
        </is>
      </c>
      <c r="H207" s="77" t="inlineStr">
        <is>
          <t>see Evolution Changes sheet</t>
        </is>
      </c>
    </row>
    <row r="208">
      <c r="A208" s="32" t="inlineStr">
        <is>
          <t>Venusaur</t>
        </is>
      </c>
      <c r="B208" s="32" t="inlineStr">
        <is>
          <t>Wild</t>
        </is>
      </c>
      <c r="C208" s="32" t="inlineStr">
        <is>
          <t>Unassigned</t>
        </is>
      </c>
      <c r="D208" s="32" t="inlineStr">
        <is>
          <t>Unassigned</t>
        </is>
      </c>
      <c r="E208" s="32" t="n"/>
      <c r="F208" s="32" t="n">
        <v>5</v>
      </c>
      <c r="G208" s="32" t="n"/>
      <c r="H208" s="32" t="inlineStr">
        <is>
          <t>see Evolution Changes sheet</t>
        </is>
      </c>
    </row>
    <row r="209">
      <c r="A209" s="77" t="inlineStr">
        <is>
          <t>Volbeat</t>
        </is>
      </c>
      <c r="B209" s="77" t="inlineStr">
        <is>
          <t>Wild</t>
        </is>
      </c>
      <c r="C209" s="77" t="inlineStr">
        <is>
          <t>Split 4</t>
        </is>
      </c>
      <c r="D209" s="77" t="inlineStr">
        <is>
          <t>Split 4</t>
        </is>
      </c>
      <c r="E209" s="77" t="inlineStr">
        <is>
          <t>MAP_ROUTE117</t>
        </is>
      </c>
      <c r="F209" s="77" t="n">
        <v>13</v>
      </c>
      <c r="G209" s="77" t="n"/>
      <c r="H209" s="77" t="inlineStr">
        <is>
          <t>see Evolution Changes sheet</t>
        </is>
      </c>
    </row>
    <row r="210">
      <c r="A210" s="32" t="inlineStr">
        <is>
          <t>Voltorb</t>
        </is>
      </c>
      <c r="B210" s="32" t="inlineStr">
        <is>
          <t>Wild</t>
        </is>
      </c>
      <c r="C210" s="32" t="inlineStr">
        <is>
          <t>Split 4</t>
        </is>
      </c>
      <c r="D210" s="32" t="inlineStr">
        <is>
          <t>Split 4</t>
        </is>
      </c>
      <c r="E210" s="32" t="inlineStr">
        <is>
          <t>MAP_NEW_MAUVILLE_ENTRANCE, MAP_NEW_MAUVILLE_INSIDE</t>
        </is>
      </c>
      <c r="F210" s="32" t="n">
        <v>22</v>
      </c>
      <c r="G210" s="32" t="inlineStr">
        <is>
          <t>Lv 30 -&gt; Electrode</t>
        </is>
      </c>
      <c r="H210" s="32" t="inlineStr">
        <is>
          <t>see Evolution Changes sheet</t>
        </is>
      </c>
    </row>
    <row r="211">
      <c r="A211" s="77" t="inlineStr">
        <is>
          <t>Vulpix</t>
        </is>
      </c>
      <c r="B211" s="77" t="inlineStr">
        <is>
          <t>Wild</t>
        </is>
      </c>
      <c r="C211" s="77" t="inlineStr">
        <is>
          <t>Split 1</t>
        </is>
      </c>
      <c r="D211" s="77" t="inlineStr">
        <is>
          <t>Split 1, Split 7</t>
        </is>
      </c>
      <c r="E211" s="77" t="inlineStr">
        <is>
          <t>MAP_MT_PYRE_EXTERIOR, MAP_OLDALE_TOWN</t>
        </is>
      </c>
      <c r="F211" s="77" t="n">
        <v>4</v>
      </c>
      <c r="G211" s="77" t="inlineStr">
        <is>
          <t>Item (Fire Stone) -&gt; Ninetales</t>
        </is>
      </c>
      <c r="H211" s="77" t="inlineStr">
        <is>
          <t>see Evolution Changes sheet</t>
        </is>
      </c>
    </row>
    <row r="212">
      <c r="A212" s="32" t="inlineStr">
        <is>
          <t>Wailmer</t>
        </is>
      </c>
      <c r="B212" s="32" t="inlineStr">
        <is>
          <t>Wild</t>
        </is>
      </c>
      <c r="C212" s="32" t="inlineStr">
        <is>
          <t>Split 1</t>
        </is>
      </c>
      <c r="D212" s="32" t="inlineStr">
        <is>
          <t>Split 1, Split 3, Split 4, Split 7, Split 8, Elite Four &amp; Champion, Unassigned</t>
        </is>
      </c>
      <c r="E212" s="32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212" s="32" t="n">
        <v>10</v>
      </c>
      <c r="G212" s="32" t="inlineStr">
        <is>
          <t>Lv 40 -&gt; Wailord</t>
        </is>
      </c>
      <c r="H212" s="32" t="inlineStr">
        <is>
          <t>see Evolution Changes sheet</t>
        </is>
      </c>
    </row>
    <row r="213">
      <c r="A213" s="77" t="inlineStr">
        <is>
          <t>Wailord</t>
        </is>
      </c>
      <c r="B213" s="77" t="inlineStr">
        <is>
          <t>Wild</t>
        </is>
      </c>
      <c r="C213" s="77" t="inlineStr">
        <is>
          <t>Unassigned</t>
        </is>
      </c>
      <c r="D213" s="77" t="inlineStr">
        <is>
          <t>Unassigned</t>
        </is>
      </c>
      <c r="E213" s="77" t="inlineStr">
        <is>
          <t>MAP_ROUTE129</t>
        </is>
      </c>
      <c r="F213" s="77" t="n">
        <v>25</v>
      </c>
      <c r="G213" s="77" t="n"/>
      <c r="H213" s="77" t="inlineStr">
        <is>
          <t>see Evolution Changes sheet</t>
        </is>
      </c>
    </row>
    <row r="214">
      <c r="A214" s="32" t="inlineStr">
        <is>
          <t>Wartortle</t>
        </is>
      </c>
      <c r="B214" s="32" t="inlineStr">
        <is>
          <t>Wild</t>
        </is>
      </c>
      <c r="C214" s="32" t="inlineStr">
        <is>
          <t>Unassigned</t>
        </is>
      </c>
      <c r="D214" s="32" t="inlineStr">
        <is>
          <t>Unassigned</t>
        </is>
      </c>
      <c r="E214" s="32" t="n"/>
      <c r="F214" s="32" t="n">
        <v>5</v>
      </c>
      <c r="G214" s="32" t="inlineStr">
        <is>
          <t>Lv 36 -&gt; Blastoise</t>
        </is>
      </c>
      <c r="H214" s="32" t="inlineStr">
        <is>
          <t>see Evolution Changes sheet</t>
        </is>
      </c>
    </row>
    <row r="215">
      <c r="A215" s="77" t="inlineStr">
        <is>
          <t>Weedle</t>
        </is>
      </c>
      <c r="B215" s="77" t="inlineStr">
        <is>
          <t>Wild</t>
        </is>
      </c>
      <c r="C215" s="77" t="inlineStr">
        <is>
          <t>Split 1</t>
        </is>
      </c>
      <c r="D215" s="77" t="inlineStr">
        <is>
          <t>Split 1</t>
        </is>
      </c>
      <c r="E215" s="77" t="inlineStr">
        <is>
          <t>MAP_VIRIDIAN_FOREST</t>
        </is>
      </c>
      <c r="F215" s="77" t="n">
        <v>9</v>
      </c>
      <c r="G215" s="77" t="inlineStr">
        <is>
          <t>Lv 7 -&gt; Kakuna</t>
        </is>
      </c>
      <c r="H215" s="77" t="inlineStr">
        <is>
          <t>see Evolution Changes sheet</t>
        </is>
      </c>
    </row>
    <row r="216">
      <c r="A216" s="32" t="inlineStr">
        <is>
          <t>Whiscash</t>
        </is>
      </c>
      <c r="B216" s="32" t="inlineStr">
        <is>
          <t>Wild</t>
        </is>
      </c>
      <c r="C216" s="32" t="inlineStr">
        <is>
          <t>Split 4</t>
        </is>
      </c>
      <c r="D216" s="32" t="inlineStr">
        <is>
          <t>Split 4, Elite Four &amp; Champion, Unassigned</t>
        </is>
      </c>
      <c r="E216" s="32" t="inlineStr">
        <is>
          <t>MAP_METEOR_FALLS_1F_2R, MAP_METEOR_FALLS_B1F_1R, MAP_METEOR_FALLS_B1F_2R, MAP_ROUTE117, MAP_VICTORY_ROAD_B2F</t>
        </is>
      </c>
      <c r="F216" s="32" t="n">
        <v>30</v>
      </c>
      <c r="G216" s="32" t="n"/>
      <c r="H216" s="32" t="inlineStr">
        <is>
          <t>see Evolution Changes sheet</t>
        </is>
      </c>
    </row>
    <row r="217">
      <c r="A217" s="77" t="inlineStr">
        <is>
          <t>Whismur</t>
        </is>
      </c>
      <c r="B217" s="77" t="inlineStr">
        <is>
          <t>Wild</t>
        </is>
      </c>
      <c r="C217" s="77" t="inlineStr">
        <is>
          <t>Split 2</t>
        </is>
      </c>
      <c r="D217" s="77" t="inlineStr">
        <is>
          <t>Split 2, Elite Four &amp; Champion, Postgame</t>
        </is>
      </c>
      <c r="E217" s="77" t="inlineStr">
        <is>
          <t>MAP_DESERT_UNDERPASS, MAP_RUSTURF_TUNNEL, MAP_VICTORY_ROAD_1F</t>
        </is>
      </c>
      <c r="F217" s="77" t="n">
        <v>5</v>
      </c>
      <c r="G217" s="77" t="inlineStr">
        <is>
          <t>Lv 20 -&gt; Loudred</t>
        </is>
      </c>
      <c r="H217" s="77" t="inlineStr">
        <is>
          <t>see Evolution Changes sheet</t>
        </is>
      </c>
    </row>
    <row r="218">
      <c r="A218" s="32" t="inlineStr">
        <is>
          <t>Wingull</t>
        </is>
      </c>
      <c r="B218" s="32" t="inlineStr">
        <is>
          <t>Wild</t>
        </is>
      </c>
      <c r="C218" s="32" t="inlineStr">
        <is>
          <t>Split 1</t>
        </is>
      </c>
      <c r="D218" s="32" t="inlineStr">
        <is>
          <t>Split 1, Split 2, Split 3, Split 4, Split 6, Split 7, Split 8, Elite Four &amp; Champion, Unassigned</t>
        </is>
      </c>
      <c r="E218" s="32" t="inlineStr">
        <is>
          <t>MAP_DEWFORD_TOWN, MAP_EVER_GRANDE_CITY, MAP_LILYCOVE_CITY, MAP_MOSSDEEP_CITY, MAP_MT_PYRE_EXTERIOR, MAP_PACIFIDLOG_TOWN, MAP_PETALBURG_COAST, MAP_ROUTE103, MAP_ROUTE104, MAP_ROUTE105, MAP_ROUTE106, MAP_ROUTE107, MAP_ROUTE108, MAP_ROUTE109, MAP_ROUTE1</t>
        </is>
      </c>
      <c r="F218" s="32" t="n">
        <v>3</v>
      </c>
      <c r="G218" s="32" t="inlineStr">
        <is>
          <t>Lv 25 -&gt; Pelipper</t>
        </is>
      </c>
      <c r="H218" s="32" t="inlineStr">
        <is>
          <t>see Evolution Changes sheet</t>
        </is>
      </c>
    </row>
    <row r="219">
      <c r="A219" s="77" t="inlineStr">
        <is>
          <t>Wobbuffet</t>
        </is>
      </c>
      <c r="B219" s="77" t="inlineStr">
        <is>
          <t>Wild</t>
        </is>
      </c>
      <c r="C219" s="77" t="inlineStr">
        <is>
          <t>Unassigned</t>
        </is>
      </c>
      <c r="D219" s="77" t="inlineStr">
        <is>
          <t>Unassigned, Postgame</t>
        </is>
      </c>
      <c r="E219" s="77" t="inlineStr">
        <is>
          <t>MAP_SAFARI_ZONE_SOUTH, MAP_SAFARI_ZONE_SOUTHWEST</t>
        </is>
      </c>
      <c r="F219" s="77" t="n">
        <v>5</v>
      </c>
      <c r="G219" s="77" t="n"/>
      <c r="H219" s="77" t="inlineStr">
        <is>
          <t>see Evolution Changes sheet</t>
        </is>
      </c>
    </row>
    <row r="220">
      <c r="A220" s="32" t="inlineStr">
        <is>
          <t>Woobat</t>
        </is>
      </c>
      <c r="B220" s="32" t="inlineStr">
        <is>
          <t>Wild</t>
        </is>
      </c>
      <c r="C220" s="32" t="inlineStr">
        <is>
          <t>Split 3</t>
        </is>
      </c>
      <c r="D220" s="32" t="inlineStr">
        <is>
          <t>Split 3</t>
        </is>
      </c>
      <c r="E220" s="32" t="inlineStr">
        <is>
          <t>MAP_GRANITE_CAVE_1F, MAP_GRANITE_CAVE_B1F, MAP_GRANITE_CAVE_B2F, MAP_GRANITE_CAVE_STEVENS_ROOM</t>
        </is>
      </c>
      <c r="F220" s="32" t="n">
        <v>15</v>
      </c>
      <c r="G220" s="32" t="inlineStr">
        <is>
          <t>Lv 22 -&gt; Swoobat</t>
        </is>
      </c>
      <c r="H220" s="32" t="inlineStr">
        <is>
          <t>see Evolution Changes sheet</t>
        </is>
      </c>
    </row>
    <row r="221">
      <c r="A221" s="77" t="inlineStr">
        <is>
          <t>Wooper</t>
        </is>
      </c>
      <c r="B221" s="77" t="inlineStr">
        <is>
          <t>Wild</t>
        </is>
      </c>
      <c r="C221" s="77" t="inlineStr">
        <is>
          <t>Split 4</t>
        </is>
      </c>
      <c r="D221" s="77" t="inlineStr">
        <is>
          <t>Split 4, Postgame</t>
        </is>
      </c>
      <c r="E221" s="77" t="inlineStr">
        <is>
          <t>MAP_ROUTE117, MAP_SAFARI_ZONE_SOUTHEAST</t>
        </is>
      </c>
      <c r="F221" s="77" t="n">
        <v>25</v>
      </c>
      <c r="G221" s="77" t="inlineStr">
        <is>
          <t>Lv 20 -&gt; Quagsire</t>
        </is>
      </c>
      <c r="H221" s="77" t="inlineStr">
        <is>
          <t>see Evolution Changes sheet</t>
        </is>
      </c>
    </row>
    <row r="222">
      <c r="A222" s="32" t="inlineStr">
        <is>
          <t>Wynaut</t>
        </is>
      </c>
      <c r="B222" s="32" t="inlineStr">
        <is>
          <t>Wild</t>
        </is>
      </c>
      <c r="C222" s="32" t="inlineStr">
        <is>
          <t>Unassigned</t>
        </is>
      </c>
      <c r="D222" s="32" t="inlineStr">
        <is>
          <t>Unassigned</t>
        </is>
      </c>
      <c r="E222" s="32" t="inlineStr">
        <is>
          <t>MAP_ROUTE130</t>
        </is>
      </c>
      <c r="F222" s="32" t="n">
        <v>5</v>
      </c>
      <c r="G222" s="32" t="inlineStr">
        <is>
          <t>Lv 15 -&gt; Wobbuffet</t>
        </is>
      </c>
      <c r="H222" s="32" t="inlineStr">
        <is>
          <t>see Evolution Changes sheet</t>
        </is>
      </c>
    </row>
    <row r="223">
      <c r="A223" s="77" t="inlineStr">
        <is>
          <t>Xatu</t>
        </is>
      </c>
      <c r="B223" s="77" t="inlineStr">
        <is>
          <t>Wild</t>
        </is>
      </c>
      <c r="C223" s="77" t="inlineStr">
        <is>
          <t>Postgame</t>
        </is>
      </c>
      <c r="D223" s="77" t="inlineStr">
        <is>
          <t>Postgame</t>
        </is>
      </c>
      <c r="E223" s="77" t="inlineStr">
        <is>
          <t>MAP_SAFARI_ZONE_NORTH</t>
        </is>
      </c>
      <c r="F223" s="77" t="n">
        <v>29</v>
      </c>
      <c r="G223" s="77" t="n"/>
      <c r="H223" s="77" t="inlineStr">
        <is>
          <t>see Evolution Changes sheet</t>
        </is>
      </c>
    </row>
    <row r="224">
      <c r="A224" s="32" t="inlineStr">
        <is>
          <t>Zigzagoon</t>
        </is>
      </c>
      <c r="B224" s="32" t="inlineStr">
        <is>
          <t>Wild</t>
        </is>
      </c>
      <c r="C224" s="32" t="inlineStr">
        <is>
          <t>Split 6</t>
        </is>
      </c>
      <c r="D224" s="32" t="inlineStr">
        <is>
          <t>Split 6</t>
        </is>
      </c>
      <c r="E224" s="32" t="inlineStr">
        <is>
          <t>MAP_ROUTE118, MAP_ROUTE119</t>
        </is>
      </c>
      <c r="F224" s="32" t="n">
        <v>24</v>
      </c>
      <c r="G224" s="32" t="inlineStr">
        <is>
          <t>Lv 20 -&gt; Linoone</t>
        </is>
      </c>
      <c r="H224" s="32" t="inlineStr">
        <is>
          <t>see Evolution Changes sheet</t>
        </is>
      </c>
    </row>
    <row r="225">
      <c r="A225" s="77" t="inlineStr">
        <is>
          <t>Zorua</t>
        </is>
      </c>
      <c r="B225" s="77" t="inlineStr">
        <is>
          <t>Wild</t>
        </is>
      </c>
      <c r="C225" s="77" t="inlineStr">
        <is>
          <t>Unassigned</t>
        </is>
      </c>
      <c r="D225" s="77" t="inlineStr">
        <is>
          <t>Unassigned</t>
        </is>
      </c>
      <c r="E225" s="77" t="inlineStr">
        <is>
          <t>MAP_TRAINER_GROVE</t>
        </is>
      </c>
      <c r="F225" s="77" t="n">
        <v>8</v>
      </c>
      <c r="G225" s="77" t="inlineStr">
        <is>
          <t>Lv 30 -&gt; Zoroark</t>
        </is>
      </c>
      <c r="H225" s="77" t="inlineStr">
        <is>
          <t>see Evolution Changes sheet</t>
        </is>
      </c>
    </row>
    <row r="226">
      <c r="A226" s="32" t="inlineStr">
        <is>
          <t>Zubat</t>
        </is>
      </c>
      <c r="B226" s="32" t="inlineStr">
        <is>
          <t>Wild</t>
        </is>
      </c>
      <c r="C226" s="32" t="inlineStr">
        <is>
          <t>Split 3</t>
        </is>
      </c>
      <c r="D226" s="32" t="inlineStr">
        <is>
          <t>Split 3, Split 7, Split 8, Elite Four &amp; Champion, Unassigned, Postgame</t>
        </is>
      </c>
      <c r="E226" s="32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226" s="32" t="n">
        <v>5</v>
      </c>
      <c r="G226" s="32" t="inlineStr">
        <is>
          <t>Lv 22 -&gt; Golbat</t>
        </is>
      </c>
      <c r="H226" s="32" t="inlineStr">
        <is>
          <t>see Evolution Changes sheet</t>
        </is>
      </c>
    </row>
  </sheetData>
  <autoFilter ref="A1:H22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3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Bug Bite, Pin Missile, Protect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In-game Trade</t>
        </is>
      </c>
      <c r="B13" s="77" t="inlineStr">
        <is>
          <t>Seedot</t>
        </is>
      </c>
      <c r="C13" s="77" t="inlineStr">
        <is>
          <t>Same as given</t>
        </is>
      </c>
      <c r="D13" s="77" t="inlineStr">
        <is>
          <t>RustboroCity_House1</t>
        </is>
      </c>
      <c r="E13" s="77" t="inlineStr">
        <is>
          <t>Split 2</t>
        </is>
      </c>
      <c r="F13" s="77" t="inlineStr">
        <is>
          <t>Relaxed</t>
        </is>
      </c>
      <c r="G13" s="77" t="n">
        <v>1</v>
      </c>
      <c r="H13" s="77" t="inlineStr">
        <is>
          <t>5, 4, 5, 4, 4, 4</t>
        </is>
      </c>
      <c r="I13" s="77" t="inlineStr">
        <is>
          <t>Chesto Berry</t>
        </is>
      </c>
      <c r="J13" s="77" t="inlineStr">
        <is>
          <t>Nickname DOTS, OT KOBE</t>
        </is>
      </c>
      <c r="K13" s="77" t="inlineStr">
        <is>
          <t>Ralts</t>
        </is>
      </c>
    </row>
    <row r="14">
      <c r="A14" s="32" t="inlineStr">
        <is>
          <t>In-game Trade</t>
        </is>
      </c>
      <c r="B14" s="32" t="inlineStr">
        <is>
          <t>Plusle</t>
        </is>
      </c>
      <c r="C14" s="32" t="inlineStr">
        <is>
          <t>Same as given</t>
        </is>
      </c>
      <c r="D14" s="32" t="inlineStr">
        <is>
          <t>FortreeCity_House1</t>
        </is>
      </c>
      <c r="E14" s="32" t="inlineStr">
        <is>
          <t>Split 6</t>
        </is>
      </c>
      <c r="F14" s="32" t="inlineStr">
        <is>
          <t>Hasty</t>
        </is>
      </c>
      <c r="G14" s="32" t="n">
        <v>0</v>
      </c>
      <c r="H14" s="32" t="inlineStr">
        <is>
          <t>4, 4, 4, 5, 5, 4</t>
        </is>
      </c>
      <c r="I14" s="32" t="inlineStr">
        <is>
          <t>Wood Mail</t>
        </is>
      </c>
      <c r="J14" s="32" t="inlineStr">
        <is>
          <t>Nickname PLUSES, OT ROMAN</t>
        </is>
      </c>
      <c r="K14" s="32" t="inlineStr">
        <is>
          <t>Volbeat</t>
        </is>
      </c>
    </row>
    <row r="15">
      <c r="A15" s="77" t="inlineStr">
        <is>
          <t>In-game Trade</t>
        </is>
      </c>
      <c r="B15" s="77" t="inlineStr">
        <is>
          <t>Horsea</t>
        </is>
      </c>
      <c r="C15" s="77" t="inlineStr">
        <is>
          <t>Same as given</t>
        </is>
      </c>
      <c r="D15" s="77" t="inlineStr">
        <is>
          <t>PacifidlogTown_House3</t>
        </is>
      </c>
      <c r="E15" s="77" t="inlineStr">
        <is>
          <t>Unassigned</t>
        </is>
      </c>
      <c r="F15" s="77" t="inlineStr">
        <is>
          <t>Brave</t>
        </is>
      </c>
      <c r="G15" s="77" t="n">
        <v>0</v>
      </c>
      <c r="H15" s="77" t="inlineStr">
        <is>
          <t>5, 4, 4, 4, 5, 4</t>
        </is>
      </c>
      <c r="I15" s="77" t="inlineStr">
        <is>
          <t>Wave Mail</t>
        </is>
      </c>
      <c r="J15" s="77" t="inlineStr">
        <is>
          <t>Nickname SEASOR, OT SKYLAR</t>
        </is>
      </c>
      <c r="K15" s="77" t="inlineStr">
        <is>
          <t>Bagon</t>
        </is>
      </c>
    </row>
    <row r="16">
      <c r="A16" s="32" t="inlineStr">
        <is>
          <t>In-game Trade</t>
        </is>
      </c>
      <c r="B16" s="32" t="inlineStr">
        <is>
          <t>Meowth</t>
        </is>
      </c>
      <c r="C16" s="32" t="inlineStr">
        <is>
          <t>Same as given</t>
        </is>
      </c>
      <c r="D16" s="32" t="inlineStr">
        <is>
          <t>BattleFrontier_Lounge6</t>
        </is>
      </c>
      <c r="E16" s="32" t="inlineStr">
        <is>
          <t>Postgame</t>
        </is>
      </c>
      <c r="F16" s="32" t="inlineStr">
        <is>
          <t>Naive</t>
        </is>
      </c>
      <c r="G16" s="32" t="n">
        <v>0</v>
      </c>
      <c r="H16" s="32" t="inlineStr">
        <is>
          <t>4, 5, 4, 5, 4, 4</t>
        </is>
      </c>
      <c r="I16" s="32" t="inlineStr">
        <is>
          <t>Retro Mail</t>
        </is>
      </c>
      <c r="J16" s="32" t="inlineStr">
        <is>
          <t>Nickname MEOWOW, OT ISIS</t>
        </is>
      </c>
      <c r="K16" s="32" t="inlineStr">
        <is>
          <t>Skitty</t>
        </is>
      </c>
    </row>
    <row r="17">
      <c r="A17" s="77" t="inlineStr">
        <is>
          <t>In-game Trade</t>
        </is>
      </c>
      <c r="B17" s="77" t="inlineStr">
        <is>
          <t>Geodude</t>
        </is>
      </c>
      <c r="C17" s="77" t="n">
        <v>5</v>
      </c>
      <c r="D17" s="77" t="inlineStr">
        <is>
          <t>PetalburgCity</t>
        </is>
      </c>
      <c r="E17" s="77" t="inlineStr">
        <is>
          <t>Split 1</t>
        </is>
      </c>
      <c r="F17" s="77" t="inlineStr">
        <is>
          <t>Relaxed</t>
        </is>
      </c>
      <c r="G17" s="77" t="n">
        <v>0</v>
      </c>
      <c r="H17" s="77" t="inlineStr">
        <is>
          <t>31, 31, 31, 31, 31, 31</t>
        </is>
      </c>
      <c r="I17" s="77" t="n"/>
      <c r="J17" s="77" t="inlineStr">
        <is>
          <t>Nickname GEODUDE, OT DUSTIN; random 50/50 with Rhyhorn, once only</t>
        </is>
      </c>
      <c r="K17" s="77" t="inlineStr">
        <is>
          <t>Any Pokemon</t>
        </is>
      </c>
    </row>
    <row r="18">
      <c r="A18" s="32" t="inlineStr">
        <is>
          <t>In-game Trade</t>
        </is>
      </c>
      <c r="B18" s="32" t="inlineStr">
        <is>
          <t>Rhyhorn</t>
        </is>
      </c>
      <c r="C18" s="32" t="n">
        <v>5</v>
      </c>
      <c r="D18" s="32" t="inlineStr">
        <is>
          <t>PetalburgCity</t>
        </is>
      </c>
      <c r="E18" s="32" t="inlineStr">
        <is>
          <t>Split 1</t>
        </is>
      </c>
      <c r="F18" s="32" t="inlineStr">
        <is>
          <t>Relaxed</t>
        </is>
      </c>
      <c r="G18" s="32" t="n">
        <v>0</v>
      </c>
      <c r="H18" s="32" t="inlineStr">
        <is>
          <t>31, 31, 31, 31, 31, 31</t>
        </is>
      </c>
      <c r="I18" s="32" t="n"/>
      <c r="J18" s="32" t="inlineStr">
        <is>
          <t>Nickname RHYHORN, OT DUSTIN; random 50/50 with Geodude, once only</t>
        </is>
      </c>
      <c r="K18" s="32" t="inlineStr">
        <is>
          <t>Any Pokemon</t>
        </is>
      </c>
    </row>
    <row r="19">
      <c r="A19" s="77" t="inlineStr">
        <is>
          <t>In-game Trade</t>
        </is>
      </c>
      <c r="B19" s="77" t="inlineStr">
        <is>
          <t>Skorupi</t>
        </is>
      </c>
      <c r="C19" s="77" t="n">
        <v>20</v>
      </c>
      <c r="D19" s="77" t="inlineStr">
        <is>
          <t>VerdanturfTown</t>
        </is>
      </c>
      <c r="E19" s="77" t="inlineStr">
        <is>
          <t>Split 4</t>
        </is>
      </c>
      <c r="F19" s="77" t="inlineStr">
        <is>
          <t>Jolly</t>
        </is>
      </c>
      <c r="G19" s="77" t="n">
        <v>0</v>
      </c>
      <c r="H19" s="77" t="inlineStr">
        <is>
          <t>31, 31, 31, 31, 31, 31</t>
        </is>
      </c>
      <c r="I19" s="77" t="n"/>
      <c r="J19" s="77" t="inlineStr">
        <is>
          <t>Poison Jab, Leech Life, Bite, Slash; Nickname SKORUPI, OT CASPIAN</t>
        </is>
      </c>
      <c r="K19" s="77" t="inlineStr">
        <is>
          <t>Any Pokemon</t>
        </is>
      </c>
    </row>
  </sheetData>
  <autoFilter ref="A1:K1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Note</t>
        </is>
      </c>
      <c r="G1" s="5" t="inlineStr">
        <is>
          <t>Coords</t>
        </is>
      </c>
    </row>
    <row r="2">
      <c r="A2" s="32" t="inlineStr">
        <is>
          <t>TM46</t>
        </is>
      </c>
      <c r="B2" s="32" t="inlineStr">
        <is>
          <t>Thief</t>
        </is>
      </c>
      <c r="C2" s="32" t="inlineStr">
        <is>
          <t>Item Ball</t>
        </is>
      </c>
      <c r="D2" s="32" t="inlineStr">
        <is>
          <t>Route 104</t>
        </is>
      </c>
      <c r="E2" s="32" t="inlineStr">
        <is>
          <t>Split 1</t>
        </is>
      </c>
      <c r="F2" s="32" t="n"/>
      <c r="G2" s="32" t="inlineStr">
        <is>
          <t>(20, 61)</t>
        </is>
      </c>
    </row>
    <row r="3">
      <c r="A3" s="77" t="inlineStr">
        <is>
          <t>TM09</t>
        </is>
      </c>
      <c r="B3" s="77" t="inlineStr">
        <is>
          <t>Bullet Seed</t>
        </is>
      </c>
      <c r="C3" s="77" t="inlineStr">
        <is>
          <t>NPC gift (boy), x2</t>
        </is>
      </c>
      <c r="D3" s="77" t="inlineStr">
        <is>
          <t>Route 104</t>
        </is>
      </c>
      <c r="E3" s="77" t="inlineStr">
        <is>
          <t>Split 1</t>
        </is>
      </c>
      <c r="F3" s="77" t="inlineStr">
        <is>
          <t>North end of Route 104 South</t>
        </is>
      </c>
      <c r="G3" s="77" t="n"/>
    </row>
    <row r="4">
      <c r="A4" s="32" t="inlineStr">
        <is>
          <t>TM03</t>
        </is>
      </c>
      <c r="B4" s="32" t="inlineStr">
        <is>
          <t>Water Pulse</t>
        </is>
      </c>
      <c r="C4" s="32" t="inlineStr">
        <is>
          <t>Item Ball</t>
        </is>
      </c>
      <c r="D4" s="32" t="inlineStr">
        <is>
          <t>Petalburg Coast</t>
        </is>
      </c>
      <c r="E4" s="32" t="inlineStr">
        <is>
          <t>Split 1</t>
        </is>
      </c>
      <c r="F4" s="32" t="n"/>
      <c r="G4" s="32" t="inlineStr">
        <is>
          <t>(2, 46)</t>
        </is>
      </c>
    </row>
    <row r="5">
      <c r="A5" s="77" t="inlineStr">
        <is>
          <t>HM06</t>
        </is>
      </c>
      <c r="B5" s="77" t="inlineStr">
        <is>
          <t>Rock Smash</t>
        </is>
      </c>
      <c r="C5" s="77" t="inlineStr">
        <is>
          <t>NPC gift (end of forest)</t>
        </is>
      </c>
      <c r="D5" s="77" t="inlineStr">
        <is>
          <t>Viridian Forest</t>
        </is>
      </c>
      <c r="E5" s="77" t="inlineStr">
        <is>
          <t>Split 1</t>
        </is>
      </c>
      <c r="F5" s="77" t="inlineStr">
        <is>
          <t>Shares its flag with the Mauville gift</t>
        </is>
      </c>
      <c r="G5" s="77" t="n"/>
    </row>
    <row r="6">
      <c r="A6" s="32" t="inlineStr">
        <is>
          <t>TM17</t>
        </is>
      </c>
      <c r="B6" s="32" t="inlineStr">
        <is>
          <t>Protect</t>
        </is>
      </c>
      <c r="C6" s="32" t="inlineStr">
        <is>
          <t>Gym reward (Norman), x1</t>
        </is>
      </c>
      <c r="D6" s="32" t="inlineStr">
        <is>
          <t>Petalburg City - Gym</t>
        </is>
      </c>
      <c r="E6" s="32" t="inlineStr">
        <is>
          <t>Split 1</t>
        </is>
      </c>
      <c r="F6" s="32" t="inlineStr">
        <is>
          <t>Only single-copy TM</t>
        </is>
      </c>
      <c r="G6" s="32" t="n"/>
    </row>
    <row r="7">
      <c r="A7" s="77" t="inlineStr">
        <is>
          <t>TM53</t>
        </is>
      </c>
      <c r="B7" s="77" t="inlineStr">
        <is>
          <t>Silver Wind</t>
        </is>
      </c>
      <c r="C7" s="77" t="inlineStr">
        <is>
          <t>Item Ball</t>
        </is>
      </c>
      <c r="D7" s="77" t="inlineStr">
        <is>
          <t>Petalburg Woods</t>
        </is>
      </c>
      <c r="E7" s="77" t="inlineStr">
        <is>
          <t>Split 2</t>
        </is>
      </c>
      <c r="F7" s="77" t="inlineStr">
        <is>
          <t>Behind Cut trees - not reachable in Split 2</t>
        </is>
      </c>
      <c r="G7" s="77" t="inlineStr">
        <is>
          <t>(42, 20)</t>
        </is>
      </c>
    </row>
    <row r="8">
      <c r="A8" s="32" t="inlineStr">
        <is>
          <t>TM67</t>
        </is>
      </c>
      <c r="B8" s="32" t="inlineStr">
        <is>
          <t>Struggle Bug</t>
        </is>
      </c>
      <c r="C8" s="32" t="inlineStr">
        <is>
          <t>Item Ball</t>
        </is>
      </c>
      <c r="D8" s="32" t="inlineStr">
        <is>
          <t>Petalburg Woods</t>
        </is>
      </c>
      <c r="E8" s="32" t="inlineStr">
        <is>
          <t>Split 2</t>
        </is>
      </c>
      <c r="F8" s="32" t="n"/>
      <c r="G8" s="32" t="inlineStr">
        <is>
          <t>(36, 33)</t>
        </is>
      </c>
    </row>
    <row r="9">
      <c r="A9" s="77" t="inlineStr">
        <is>
          <t>TM68</t>
        </is>
      </c>
      <c r="B9" s="77" t="inlineStr">
        <is>
          <t>Wing Attack</t>
        </is>
      </c>
      <c r="C9" s="77" t="inlineStr">
        <is>
          <t>NPC gift (Trainer School student), x2</t>
        </is>
      </c>
      <c r="D9" s="77" t="inlineStr">
        <is>
          <t>Rustboro City - Pokemon School</t>
        </is>
      </c>
      <c r="E9" s="77" t="inlineStr">
        <is>
          <t>Split 2</t>
        </is>
      </c>
      <c r="F9" s="77" t="inlineStr">
        <is>
          <t>New BOFA TM</t>
        </is>
      </c>
      <c r="G9" s="77" t="n"/>
    </row>
    <row r="10">
      <c r="A10" s="32" t="inlineStr">
        <is>
          <t>TM54</t>
        </is>
      </c>
      <c r="B10" s="32" t="inlineStr">
        <is>
          <t>Grass Knot</t>
        </is>
      </c>
      <c r="C10" s="32" t="inlineStr">
        <is>
          <t>Item Ball</t>
        </is>
      </c>
      <c r="D10" s="32" t="inlineStr">
        <is>
          <t>Route 116</t>
        </is>
      </c>
      <c r="E10" s="32" t="inlineStr">
        <is>
          <t>Split 2</t>
        </is>
      </c>
      <c r="F10" s="32" t="n"/>
      <c r="G10" s="32" t="inlineStr">
        <is>
          <t>(32, 11)</t>
        </is>
      </c>
    </row>
    <row r="11">
      <c r="A11" s="77" t="inlineStr">
        <is>
          <t>TM39</t>
        </is>
      </c>
      <c r="B11" s="77" t="inlineStr">
        <is>
          <t>Rock Tomb</t>
        </is>
      </c>
      <c r="C11" s="77" t="inlineStr">
        <is>
          <t>Gym reward (Roxanne), x2</t>
        </is>
      </c>
      <c r="D11" s="77" t="inlineStr">
        <is>
          <t>Rustboro City - Gym</t>
        </is>
      </c>
      <c r="E11" s="77" t="inlineStr">
        <is>
          <t>Split 2</t>
        </is>
      </c>
      <c r="F11" s="77" t="n"/>
      <c r="G11" s="77" t="n"/>
    </row>
    <row r="12">
      <c r="A12" s="32" t="inlineStr">
        <is>
          <t>TM52</t>
        </is>
      </c>
      <c r="B12" s="32" t="inlineStr">
        <is>
          <t>Aurora Beam</t>
        </is>
      </c>
      <c r="C12" s="32" t="inlineStr">
        <is>
          <t>Item Ball</t>
        </is>
      </c>
      <c r="D12" s="32" t="inlineStr">
        <is>
          <t>Route 106</t>
        </is>
      </c>
      <c r="E12" s="32" t="inlineStr">
        <is>
          <t>Split 3</t>
        </is>
      </c>
      <c r="F12" s="32" t="n"/>
      <c r="G12" s="32" t="inlineStr">
        <is>
          <t>(34, 12)</t>
        </is>
      </c>
    </row>
    <row r="13">
      <c r="A13" s="77" t="inlineStr">
        <is>
          <t>TM52</t>
        </is>
      </c>
      <c r="B13" s="77" t="inlineStr">
        <is>
          <t>Aurora Beam</t>
        </is>
      </c>
      <c r="C13" s="77" t="inlineStr">
        <is>
          <t>Item Ball</t>
        </is>
      </c>
      <c r="D13" s="77" t="inlineStr">
        <is>
          <t>Granite Cave - B2F</t>
        </is>
      </c>
      <c r="E13" s="77" t="inlineStr">
        <is>
          <t>Split 3</t>
        </is>
      </c>
      <c r="F13" s="77" t="n"/>
      <c r="G13" s="77" t="inlineStr">
        <is>
          <t>(30, 6)</t>
        </is>
      </c>
    </row>
    <row r="14">
      <c r="A14" s="32" t="inlineStr">
        <is>
          <t>TM70</t>
        </is>
      </c>
      <c r="B14" s="32" t="inlineStr">
        <is>
          <t>Flame Charge</t>
        </is>
      </c>
      <c r="C14" s="32" t="inlineStr">
        <is>
          <t>Item Ball</t>
        </is>
      </c>
      <c r="D14" s="32" t="inlineStr">
        <is>
          <t>Granite Cave - B2F</t>
        </is>
      </c>
      <c r="E14" s="32" t="inlineStr">
        <is>
          <t>Split 3</t>
        </is>
      </c>
      <c r="F14" s="32" t="n"/>
      <c r="G14" s="32" t="inlineStr">
        <is>
          <t>(21, 11)</t>
        </is>
      </c>
    </row>
    <row r="15">
      <c r="A15" s="77" t="inlineStr">
        <is>
          <t>TM55</t>
        </is>
      </c>
      <c r="B15" s="77" t="inlineStr">
        <is>
          <t>Sleep Talk</t>
        </is>
      </c>
      <c r="C15" s="77" t="inlineStr">
        <is>
          <t>Item Ball</t>
        </is>
      </c>
      <c r="D15" s="77" t="inlineStr">
        <is>
          <t>Mauville City</t>
        </is>
      </c>
      <c r="E15" s="77" t="inlineStr">
        <is>
          <t>Split 4</t>
        </is>
      </c>
      <c r="F15" s="77" t="n"/>
      <c r="G15" s="77" t="inlineStr">
        <is>
          <t>(33, 17)</t>
        </is>
      </c>
    </row>
    <row r="16">
      <c r="A16" s="32" t="inlineStr">
        <is>
          <t>TM58</t>
        </is>
      </c>
      <c r="B16" s="32" t="inlineStr">
        <is>
          <t>Payback</t>
        </is>
      </c>
      <c r="C16" s="32" t="inlineStr">
        <is>
          <t>Item Ball</t>
        </is>
      </c>
      <c r="D16" s="32" t="inlineStr">
        <is>
          <t>Route 117</t>
        </is>
      </c>
      <c r="E16" s="32" t="inlineStr">
        <is>
          <t>Split 4</t>
        </is>
      </c>
      <c r="F16" s="32" t="n"/>
      <c r="G16" s="32" t="inlineStr">
        <is>
          <t>(5, 9)</t>
        </is>
      </c>
    </row>
    <row r="17">
      <c r="A17" s="77" t="inlineStr">
        <is>
          <t>TM13</t>
        </is>
      </c>
      <c r="B17" s="77" t="inlineStr">
        <is>
          <t>Ice Beam</t>
        </is>
      </c>
      <c r="C17" s="77" t="inlineStr">
        <is>
          <t>Item Ball</t>
        </is>
      </c>
      <c r="D17" s="77" t="inlineStr">
        <is>
          <t>Abandoned Ship - Room - B1F</t>
        </is>
      </c>
      <c r="E17" s="77" t="inlineStr">
        <is>
          <t>Split 4</t>
        </is>
      </c>
      <c r="F17" s="77" t="n"/>
      <c r="G17" s="77" t="inlineStr">
        <is>
          <t>(4, 4)</t>
        </is>
      </c>
    </row>
    <row r="18">
      <c r="A18" s="32" t="inlineStr">
        <is>
          <t>TM18</t>
        </is>
      </c>
      <c r="B18" s="32" t="inlineStr">
        <is>
          <t>Rain Dance</t>
        </is>
      </c>
      <c r="C18" s="32" t="inlineStr">
        <is>
          <t>Item Ball</t>
        </is>
      </c>
      <c r="D18" s="32" t="inlineStr">
        <is>
          <t>Abandoned Ship - Hidden Floor Rooms</t>
        </is>
      </c>
      <c r="E18" s="32" t="inlineStr">
        <is>
          <t>Split 4</t>
        </is>
      </c>
      <c r="F18" s="32" t="n"/>
      <c r="G18" s="32" t="inlineStr">
        <is>
          <t>(5, 11)</t>
        </is>
      </c>
    </row>
    <row r="19">
      <c r="A19" s="77" t="inlineStr">
        <is>
          <t>TM62</t>
        </is>
      </c>
      <c r="B19" s="77" t="inlineStr">
        <is>
          <t>Wild Charge</t>
        </is>
      </c>
      <c r="C19" s="77" t="inlineStr">
        <is>
          <t>Item Ball</t>
        </is>
      </c>
      <c r="D19" s="77" t="inlineStr">
        <is>
          <t>New Mauville - Inside</t>
        </is>
      </c>
      <c r="E19" s="77" t="inlineStr">
        <is>
          <t>Split 4</t>
        </is>
      </c>
      <c r="F19" s="77" t="n"/>
      <c r="G19" s="77" t="inlineStr">
        <is>
          <t>(37, 24)</t>
        </is>
      </c>
    </row>
    <row r="20">
      <c r="A20" s="32" t="inlineStr">
        <is>
          <t>TM54</t>
        </is>
      </c>
      <c r="B20" s="32" t="inlineStr">
        <is>
          <t>Grass Knot</t>
        </is>
      </c>
      <c r="C20" s="32" t="inlineStr">
        <is>
          <t>Item Ball</t>
        </is>
      </c>
      <c r="D20" s="32" t="inlineStr">
        <is>
          <t>Route 111</t>
        </is>
      </c>
      <c r="E20" s="32" t="inlineStr">
        <is>
          <t>Split 5</t>
        </is>
      </c>
      <c r="F20" s="32" t="n"/>
      <c r="G20" s="32" t="inlineStr">
        <is>
          <t>(30, 92)</t>
        </is>
      </c>
    </row>
    <row r="21">
      <c r="A21" s="77" t="inlineStr">
        <is>
          <t>TM06</t>
        </is>
      </c>
      <c r="B21" s="77" t="inlineStr">
        <is>
          <t>Toxic</t>
        </is>
      </c>
      <c r="C21" s="77" t="inlineStr">
        <is>
          <t>Item Ball</t>
        </is>
      </c>
      <c r="D21" s="77" t="inlineStr">
        <is>
          <t>Fiery Path</t>
        </is>
      </c>
      <c r="E21" s="77" t="inlineStr">
        <is>
          <t>Split 5</t>
        </is>
      </c>
      <c r="F21" s="77" t="n"/>
      <c r="G21" s="77" t="inlineStr">
        <is>
          <t>(8, 3)</t>
        </is>
      </c>
    </row>
    <row r="22">
      <c r="A22" s="32" t="inlineStr">
        <is>
          <t>TM32</t>
        </is>
      </c>
      <c r="B22" s="32" t="inlineStr">
        <is>
          <t>Double Team</t>
        </is>
      </c>
      <c r="C22" s="32" t="inlineStr">
        <is>
          <t>Hidden</t>
        </is>
      </c>
      <c r="D22" s="32" t="inlineStr">
        <is>
          <t>Route 113</t>
        </is>
      </c>
      <c r="E22" s="32" t="inlineStr">
        <is>
          <t>Split 5</t>
        </is>
      </c>
      <c r="F22" s="32" t="n"/>
      <c r="G22" s="32" t="inlineStr">
        <is>
          <t>(22, 5)</t>
        </is>
      </c>
    </row>
    <row r="23">
      <c r="A23" s="77" t="inlineStr">
        <is>
          <t>TM60</t>
        </is>
      </c>
      <c r="B23" s="77" t="inlineStr">
        <is>
          <t>Embargo</t>
        </is>
      </c>
      <c r="C23" s="77" t="inlineStr">
        <is>
          <t>Item Ball</t>
        </is>
      </c>
      <c r="D23" s="77" t="inlineStr">
        <is>
          <t>Fallarbor Town</t>
        </is>
      </c>
      <c r="E23" s="77" t="inlineStr">
        <is>
          <t>Split 5</t>
        </is>
      </c>
      <c r="F23" s="77" t="n"/>
      <c r="G23" s="77" t="inlineStr">
        <is>
          <t>(16, 10)</t>
        </is>
      </c>
    </row>
    <row r="24">
      <c r="A24" s="32" t="inlineStr">
        <is>
          <t>TM61</t>
        </is>
      </c>
      <c r="B24" s="32" t="inlineStr">
        <is>
          <t>Scald</t>
        </is>
      </c>
      <c r="C24" s="32" t="inlineStr">
        <is>
          <t>Item Ball</t>
        </is>
      </c>
      <c r="D24" s="32" t="inlineStr">
        <is>
          <t>Route 119</t>
        </is>
      </c>
      <c r="E24" s="32" t="inlineStr">
        <is>
          <t>Split 6</t>
        </is>
      </c>
      <c r="F24" s="32" t="n"/>
      <c r="G24" s="32" t="inlineStr">
        <is>
          <t>(13, 105)</t>
        </is>
      </c>
    </row>
    <row r="25">
      <c r="A25" s="77" t="inlineStr">
        <is>
          <t>TM11</t>
        </is>
      </c>
      <c r="B25" s="77" t="inlineStr">
        <is>
          <t>Sunny Day</t>
        </is>
      </c>
      <c r="C25" s="77" t="inlineStr">
        <is>
          <t>Item Ball</t>
        </is>
      </c>
      <c r="D25" s="77" t="inlineStr">
        <is>
          <t>Scorched Slab</t>
        </is>
      </c>
      <c r="E25" s="77" t="inlineStr">
        <is>
          <t>Split 6</t>
        </is>
      </c>
      <c r="F25" s="77" t="n"/>
      <c r="G25" s="77" t="inlineStr">
        <is>
          <t>(7, 5)</t>
        </is>
      </c>
    </row>
    <row r="26">
      <c r="A26" s="32" t="inlineStr">
        <is>
          <t>TM65</t>
        </is>
      </c>
      <c r="B26" s="32" t="inlineStr">
        <is>
          <t>Foul Play</t>
        </is>
      </c>
      <c r="C26" s="32" t="inlineStr">
        <is>
          <t>Item Ball</t>
        </is>
      </c>
      <c r="D26" s="32" t="inlineStr">
        <is>
          <t>Route 120</t>
        </is>
      </c>
      <c r="E26" s="32" t="inlineStr">
        <is>
          <t>Split 7</t>
        </is>
      </c>
      <c r="F26" s="32" t="n"/>
      <c r="G26" s="32" t="inlineStr">
        <is>
          <t>(28, 90)</t>
        </is>
      </c>
    </row>
    <row r="27">
      <c r="A27" s="77" t="inlineStr">
        <is>
          <t>TM14</t>
        </is>
      </c>
      <c r="B27" s="77" t="inlineStr">
        <is>
          <t>Blizzard</t>
        </is>
      </c>
      <c r="C27" s="77" t="inlineStr">
        <is>
          <t>Mart</t>
        </is>
      </c>
      <c r="D27" s="77" t="inlineStr">
        <is>
          <t>Lilycove City - Department Store - 4F</t>
        </is>
      </c>
      <c r="E27" s="77" t="inlineStr">
        <is>
          <t>Split 7</t>
        </is>
      </c>
      <c r="F27" s="77" t="n"/>
      <c r="G27" s="77" t="inlineStr">
        <is>
          <t>-</t>
        </is>
      </c>
    </row>
    <row r="28">
      <c r="A28" s="32" t="inlineStr">
        <is>
          <t>TM15</t>
        </is>
      </c>
      <c r="B28" s="32" t="inlineStr">
        <is>
          <t>Hyper Beam</t>
        </is>
      </c>
      <c r="C28" s="32" t="inlineStr">
        <is>
          <t>Mart</t>
        </is>
      </c>
      <c r="D28" s="32" t="inlineStr">
        <is>
          <t>Lilycove City - Department Store - 4F</t>
        </is>
      </c>
      <c r="E28" s="32" t="inlineStr">
        <is>
          <t>Split 7</t>
        </is>
      </c>
      <c r="F28" s="32" t="n"/>
      <c r="G28" s="32" t="inlineStr">
        <is>
          <t>-</t>
        </is>
      </c>
    </row>
    <row r="29">
      <c r="A29" s="77" t="inlineStr">
        <is>
          <t>TM16</t>
        </is>
      </c>
      <c r="B29" s="77" t="inlineStr">
        <is>
          <t>Light Screen</t>
        </is>
      </c>
      <c r="C29" s="77" t="inlineStr">
        <is>
          <t>Mart</t>
        </is>
      </c>
      <c r="D29" s="77" t="inlineStr">
        <is>
          <t>Lilycove City - Department Store - 4F</t>
        </is>
      </c>
      <c r="E29" s="77" t="inlineStr">
        <is>
          <t>Split 7</t>
        </is>
      </c>
      <c r="F29" s="77" t="n"/>
      <c r="G29" s="77" t="inlineStr">
        <is>
          <t>-</t>
        </is>
      </c>
    </row>
    <row r="30">
      <c r="A30" s="32" t="inlineStr">
        <is>
          <t>TM17</t>
        </is>
      </c>
      <c r="B30" s="32" t="inlineStr">
        <is>
          <t>Protect</t>
        </is>
      </c>
      <c r="C30" s="32" t="inlineStr">
        <is>
          <t>Mart</t>
        </is>
      </c>
      <c r="D30" s="32" t="inlineStr">
        <is>
          <t>Lilycove City - Department Store - 4F</t>
        </is>
      </c>
      <c r="E30" s="32" t="inlineStr">
        <is>
          <t>Split 7</t>
        </is>
      </c>
      <c r="F30" s="32" t="n"/>
      <c r="G30" s="32" t="inlineStr">
        <is>
          <t>-</t>
        </is>
      </c>
    </row>
    <row r="31">
      <c r="A31" s="77" t="inlineStr">
        <is>
          <t>TM20</t>
        </is>
      </c>
      <c r="B31" s="77" t="inlineStr">
        <is>
          <t>Safeguard</t>
        </is>
      </c>
      <c r="C31" s="77" t="inlineStr">
        <is>
          <t>Mart</t>
        </is>
      </c>
      <c r="D31" s="77" t="inlineStr">
        <is>
          <t>Lilycove City - Department Store - 4F</t>
        </is>
      </c>
      <c r="E31" s="77" t="inlineStr">
        <is>
          <t>Split 7</t>
        </is>
      </c>
      <c r="F31" s="77" t="n"/>
      <c r="G31" s="77" t="inlineStr">
        <is>
          <t>-</t>
        </is>
      </c>
    </row>
    <row r="32">
      <c r="A32" s="32" t="inlineStr">
        <is>
          <t>TM25</t>
        </is>
      </c>
      <c r="B32" s="32" t="inlineStr">
        <is>
          <t>Thunder</t>
        </is>
      </c>
      <c r="C32" s="32" t="inlineStr">
        <is>
          <t>Mart</t>
        </is>
      </c>
      <c r="D32" s="32" t="inlineStr">
        <is>
          <t>Lilycove City - Department Store - 4F</t>
        </is>
      </c>
      <c r="E32" s="32" t="inlineStr">
        <is>
          <t>Split 7</t>
        </is>
      </c>
      <c r="F32" s="32" t="n"/>
      <c r="G32" s="32" t="inlineStr">
        <is>
          <t>-</t>
        </is>
      </c>
    </row>
    <row r="33">
      <c r="A33" s="77" t="inlineStr">
        <is>
          <t>TM33</t>
        </is>
      </c>
      <c r="B33" s="77" t="inlineStr">
        <is>
          <t>Reflect</t>
        </is>
      </c>
      <c r="C33" s="77" t="inlineStr">
        <is>
          <t>Mart</t>
        </is>
      </c>
      <c r="D33" s="77" t="inlineStr">
        <is>
          <t>Lilycove City - Department Store - 4F</t>
        </is>
      </c>
      <c r="E33" s="77" t="inlineStr">
        <is>
          <t>Split 7</t>
        </is>
      </c>
      <c r="F33" s="77" t="n"/>
      <c r="G33" s="77" t="inlineStr">
        <is>
          <t>-</t>
        </is>
      </c>
    </row>
    <row r="34">
      <c r="A34" s="32" t="inlineStr">
        <is>
          <t>TM38</t>
        </is>
      </c>
      <c r="B34" s="32" t="inlineStr">
        <is>
          <t>Fire Blast</t>
        </is>
      </c>
      <c r="C34" s="32" t="inlineStr">
        <is>
          <t>Mart</t>
        </is>
      </c>
      <c r="D34" s="32" t="inlineStr">
        <is>
          <t>Lilycove City - Department Store - 4F</t>
        </is>
      </c>
      <c r="E34" s="32" t="inlineStr">
        <is>
          <t>Split 7</t>
        </is>
      </c>
      <c r="F34" s="32" t="n"/>
      <c r="G34" s="32" t="inlineStr">
        <is>
          <t>-</t>
        </is>
      </c>
    </row>
    <row r="35">
      <c r="A35" s="77" t="inlineStr">
        <is>
          <t>TM30</t>
        </is>
      </c>
      <c r="B35" s="77" t="inlineStr">
        <is>
          <t>Shadow Ball</t>
        </is>
      </c>
      <c r="C35" s="77" t="inlineStr">
        <is>
          <t>Item Ball</t>
        </is>
      </c>
      <c r="D35" s="77" t="inlineStr">
        <is>
          <t>Mt Pyre - 6F</t>
        </is>
      </c>
      <c r="E35" s="77" t="inlineStr">
        <is>
          <t>Split 7</t>
        </is>
      </c>
      <c r="F35" s="77" t="n"/>
      <c r="G35" s="77" t="inlineStr">
        <is>
          <t>(6, 9)</t>
        </is>
      </c>
    </row>
    <row r="36">
      <c r="A36" s="32" t="inlineStr">
        <is>
          <t>TM48</t>
        </is>
      </c>
      <c r="B36" s="32" t="inlineStr">
        <is>
          <t>Skill Swap</t>
        </is>
      </c>
      <c r="C36" s="32" t="inlineStr">
        <is>
          <t>Item Ball</t>
        </is>
      </c>
      <c r="D36" s="32" t="inlineStr">
        <is>
          <t>Mt Pyre - Exterior</t>
        </is>
      </c>
      <c r="E36" s="32" t="inlineStr">
        <is>
          <t>Split 7</t>
        </is>
      </c>
      <c r="F36" s="32" t="n"/>
      <c r="G36" s="32" t="inlineStr">
        <is>
          <t>(19, 40)</t>
        </is>
      </c>
    </row>
    <row r="37">
      <c r="A37" s="77" t="inlineStr">
        <is>
          <t>TM56</t>
        </is>
      </c>
      <c r="B37" s="77" t="inlineStr">
        <is>
          <t>Shadow Claw</t>
        </is>
      </c>
      <c r="C37" s="77" t="inlineStr">
        <is>
          <t>Item Ball</t>
        </is>
      </c>
      <c r="D37" s="77" t="inlineStr">
        <is>
          <t>Mt Pyre - 1F</t>
        </is>
      </c>
      <c r="E37" s="77" t="inlineStr">
        <is>
          <t>Split 7</t>
        </is>
      </c>
      <c r="F37" s="77" t="n"/>
      <c r="G37" s="77" t="inlineStr">
        <is>
          <t>(14, 8)</t>
        </is>
      </c>
    </row>
    <row r="38">
      <c r="A38" s="32" t="inlineStr">
        <is>
          <t>TM63</t>
        </is>
      </c>
      <c r="B38" s="32" t="inlineStr">
        <is>
          <t>Dazzling Gleam</t>
        </is>
      </c>
      <c r="C38" s="32" t="inlineStr">
        <is>
          <t>Item Ball</t>
        </is>
      </c>
      <c r="D38" s="32" t="inlineStr">
        <is>
          <t>Mossdeep City</t>
        </is>
      </c>
      <c r="E38" s="32" t="inlineStr">
        <is>
          <t>Split 7</t>
        </is>
      </c>
      <c r="F38" s="32" t="n"/>
      <c r="G38" s="32" t="inlineStr">
        <is>
          <t>(55, 30)</t>
        </is>
      </c>
    </row>
    <row r="39">
      <c r="A39" s="77" t="inlineStr">
        <is>
          <t>TM07</t>
        </is>
      </c>
      <c r="B39" s="77" t="inlineStr">
        <is>
          <t>Hail</t>
        </is>
      </c>
      <c r="C39" s="77" t="inlineStr">
        <is>
          <t>Item Ball</t>
        </is>
      </c>
      <c r="D39" s="77" t="inlineStr">
        <is>
          <t>Shoal Cave - Low Tide Ice Room</t>
        </is>
      </c>
      <c r="E39" s="77" t="inlineStr">
        <is>
          <t>Split 7</t>
        </is>
      </c>
      <c r="F39" s="77" t="n"/>
      <c r="G39" s="77" t="inlineStr">
        <is>
          <t>(12, 8)</t>
        </is>
      </c>
    </row>
    <row r="40">
      <c r="A40" s="32" t="inlineStr">
        <is>
          <t>TM26</t>
        </is>
      </c>
      <c r="B40" s="32" t="inlineStr">
        <is>
          <t>Earthquake</t>
        </is>
      </c>
      <c r="C40" s="32" t="inlineStr">
        <is>
          <t>Item Ball</t>
        </is>
      </c>
      <c r="D40" s="32" t="inlineStr">
        <is>
          <t>Seafloor Cavern - Room 9</t>
        </is>
      </c>
      <c r="E40" s="32" t="inlineStr">
        <is>
          <t>Split 8</t>
        </is>
      </c>
      <c r="F40" s="32" t="n"/>
      <c r="G40" s="32" t="inlineStr">
        <is>
          <t>(14, 5)</t>
        </is>
      </c>
    </row>
    <row r="41">
      <c r="A41" s="77" t="inlineStr">
        <is>
          <t>TM66</t>
        </is>
      </c>
      <c r="B41" s="77" t="inlineStr">
        <is>
          <t>Volt Switch</t>
        </is>
      </c>
      <c r="C41" s="77" t="inlineStr">
        <is>
          <t>Item Ball</t>
        </is>
      </c>
      <c r="D41" s="77" t="inlineStr">
        <is>
          <t>Sootopolis City</t>
        </is>
      </c>
      <c r="E41" s="77" t="inlineStr">
        <is>
          <t>Split 8</t>
        </is>
      </c>
      <c r="F41" s="77" t="n"/>
      <c r="G41" s="77" t="inlineStr">
        <is>
          <t>(28, 22)</t>
        </is>
      </c>
    </row>
    <row r="42">
      <c r="A42" s="32" t="inlineStr">
        <is>
          <t>TM29</t>
        </is>
      </c>
      <c r="B42" s="32" t="inlineStr">
        <is>
          <t>Psychic</t>
        </is>
      </c>
      <c r="C42" s="32" t="inlineStr">
        <is>
          <t>Item Ball</t>
        </is>
      </c>
      <c r="D42" s="32" t="inlineStr">
        <is>
          <t>Victory Road - B1F</t>
        </is>
      </c>
      <c r="E42" s="32" t="inlineStr">
        <is>
          <t>Elite Four &amp; Champion</t>
        </is>
      </c>
      <c r="F42" s="32" t="n"/>
      <c r="G42" s="32" t="inlineStr">
        <is>
          <t>(42, 8)</t>
        </is>
      </c>
    </row>
    <row r="43">
      <c r="A43" s="77" t="inlineStr">
        <is>
          <t>TM22</t>
        </is>
      </c>
      <c r="B43" s="77" t="inlineStr">
        <is>
          <t>Solar Beam</t>
        </is>
      </c>
      <c r="C43" s="77" t="inlineStr">
        <is>
          <t>Item Ball</t>
        </is>
      </c>
      <c r="D43" s="77" t="inlineStr">
        <is>
          <t>Safari Zone - Northwest</t>
        </is>
      </c>
      <c r="E43" s="77" t="inlineStr">
        <is>
          <t>Postgame</t>
        </is>
      </c>
      <c r="F43" s="77" t="n"/>
      <c r="G43" s="77" t="inlineStr">
        <is>
          <t>(33, 7)</t>
        </is>
      </c>
    </row>
    <row r="44">
      <c r="A44" s="32" t="inlineStr">
        <is>
          <t>TM69</t>
        </is>
      </c>
      <c r="B44" s="32" t="inlineStr">
        <is>
          <t>Work Up</t>
        </is>
      </c>
      <c r="C44" s="32" t="inlineStr">
        <is>
          <t>Item Ball</t>
        </is>
      </c>
      <c r="D44" s="32" t="inlineStr">
        <is>
          <t>Trainer Grove</t>
        </is>
      </c>
      <c r="E44" s="32" t="inlineStr">
        <is>
          <t>Unassigned</t>
        </is>
      </c>
      <c r="F44" s="32" t="n"/>
      <c r="G44" s="32" t="inlineStr">
        <is>
          <t>(5, 15)</t>
        </is>
      </c>
    </row>
    <row r="45">
      <c r="A45" s="77" t="inlineStr">
        <is>
          <t>TM02</t>
        </is>
      </c>
      <c r="B45" s="77" t="inlineStr">
        <is>
          <t>Dragon Claw</t>
        </is>
      </c>
      <c r="C45" s="77" t="inlineStr">
        <is>
          <t>Item Ball</t>
        </is>
      </c>
      <c r="D45" s="77" t="inlineStr">
        <is>
          <t>Meteor Falls - B1F - 2R</t>
        </is>
      </c>
      <c r="E45" s="77" t="inlineStr">
        <is>
          <t>Unassigned</t>
        </is>
      </c>
      <c r="F45" s="77" t="n"/>
      <c r="G45" s="77" t="inlineStr">
        <is>
          <t>(5, 3)</t>
        </is>
      </c>
    </row>
    <row r="46">
      <c r="A46" s="32" t="inlineStr">
        <is>
          <t>TM23</t>
        </is>
      </c>
      <c r="B46" s="32" t="inlineStr">
        <is>
          <t>Iron Tail</t>
        </is>
      </c>
      <c r="C46" s="32" t="inlineStr">
        <is>
          <t>Item Ball</t>
        </is>
      </c>
      <c r="D46" s="32" t="inlineStr">
        <is>
          <t>Meteor Falls - 1F - 1R</t>
        </is>
      </c>
      <c r="E46" s="32" t="inlineStr">
        <is>
          <t>Unassigned</t>
        </is>
      </c>
      <c r="F46" s="32" t="n"/>
      <c r="G46" s="32" t="inlineStr">
        <is>
          <t>(2, 4)</t>
        </is>
      </c>
    </row>
    <row r="47">
      <c r="A47" s="77" t="inlineStr">
        <is>
          <t>TM64</t>
        </is>
      </c>
      <c r="B47" s="77" t="inlineStr">
        <is>
          <t>Dragon Tail</t>
        </is>
      </c>
      <c r="C47" s="77" t="inlineStr">
        <is>
          <t>Item Ball</t>
        </is>
      </c>
      <c r="D47" s="77" t="inlineStr">
        <is>
          <t>Meteor Falls - 1F - 1R</t>
        </is>
      </c>
      <c r="E47" s="77" t="inlineStr">
        <is>
          <t>Unassigned</t>
        </is>
      </c>
      <c r="F47" s="77" t="n"/>
      <c r="G47" s="77" t="inlineStr">
        <is>
          <t>(19, 23)</t>
        </is>
      </c>
    </row>
    <row r="48">
      <c r="A48" s="32" t="inlineStr">
        <is>
          <t>TM34</t>
        </is>
      </c>
      <c r="B48" s="32" t="inlineStr">
        <is>
          <t>Shock Wave</t>
        </is>
      </c>
      <c r="C48" s="32" t="inlineStr">
        <is>
          <t>Item Ball</t>
        </is>
      </c>
      <c r="D48" s="32" t="inlineStr">
        <is>
          <t>Route 115</t>
        </is>
      </c>
      <c r="E48" s="32" t="inlineStr">
        <is>
          <t>Unassigned</t>
        </is>
      </c>
      <c r="F48" s="32" t="n"/>
      <c r="G48" s="32" t="inlineStr">
        <is>
          <t>(9, 60)</t>
        </is>
      </c>
    </row>
  </sheetData>
  <autoFilter ref="A1:G48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Oldale Town - Mart (Split 1, Mart); Route 102 (Split 1, Item Ball); Petalburg City - Mart (Split 1, Mart); Route 104 (Split 1, Hidden); Petalburg Woods (Split 2, Hidden); Route 104 (Split 2, Item Ball); Rustboro City - Mart (Split 2, Mart); Route 116 (Split 2, Item Ball); Route 109 (Split 4, Item Ball); Slateport City - Mart (Split 4, Mart); Lilycove City - Department Store - 2F (Split 7,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Petalburg City - Mart (Split 1, Mart); Route 104 (Split 2, Hidden); Rustboro City - Mart (Split 2, Mart); Route 116 (Split 2, Hidden);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Mart); Route 115 (Unassigned, Item Ball)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Fortree City - Mart (Split 6, Mart); Route 120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Lilycove City - Department Store - 2F (Split 7, Mart); Mt Pyre - Exterior (Split 7, Item Ball); Sootopolis City - Mart (Split 8, Mart); Ever Grande City - Pokemon League - 1F (Elite Four &amp; Champion, Mart); Battle Frontier - Mart (Postgame,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Victory Road - B1F (Elite Four &amp; Champion, Item Ball); Ever Grande City - Pokemon League - 1F (Elite Four &amp; Champion, Mart); Safari Zone - Southeast (Postgame, Hidden); Battle Frontier - Mart (Postgame,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Route 109 (Split 4, Hidden); Route 110 (Split 4, Hidden); Route 117 (Split 4, Item Ball); Abandoned Ship - Rooms 2 - 1F (Split 4, Item Ball); Route 114 (Split 5, Hidden); Lavaridge Town - Mart (Split 5, Mart); Fortree City - Mart (Split 6, Mart); Route 120 (Split 7, Item Ball); Route 120 (Split 7, Hidden); Route 121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Petalburg City (Split 1, Item Ball); Magma Hideout - 4F (Split 5, Item Ball); Route 121 (Split 7, Hidden); Safari Zone - Southwest (Postgame, Item Ball); Route 133 (Unassigned,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Lavaridge Town - Herb Shop (Split 5, Mart); Route 115 (Unassigned, Item Ball)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Lavaridge Town - Herb Shop (Split 5, Mart); Route 123 (Split 7, Item Ball)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Oldale Town - Mart (Split 1, Mart); Petalburg City - Mart (Split 1, Mart); Route 104 (Split 1, Hidden); Rustboro City - Mart (Split 2, Mart);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Oldale Town - Mart (Split 1, Mart); Petalburg City - Mart (Split 1, Mart); Petalburg Woods (Split 2, Item Ball); Rustboro City - Mart (Split 2, Mart); Slateport City - Mart (Split 4, Mart); Mauville City - Mart (Split 4, Mart); Verdanturf Town - Mart (Split 4, Mart); New Mauville - Inside (Split 4, Item Ball); Fallarbor Town - Mart (Split 5, Mart); Lavaridge Town - Mart (Split 5, Mart); Fortree City - Mart (Split 6, Mart); Lilycove City - Department Store - 2F (Split 7, Mart); Trainer Hill - Entrance (Postgame,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Verdanturf Town - Mart (Split 4, Mart); Jagged Pass (Split 5, Item Ball); Lavaridge Town - Mart (Split 5, Mart); Lilycove City - Department Store - 2F (Split 7,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Verdanturf Town - Mart (Split 4, Mart); Lavaridge Town (Split 5, Hidden); Lilycove City - Department Store - 2F (Split 7, Mart); Shoal Cave - Low Tide Stairs Room (Split 7, Item Ball)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Oldale Town - Mart (Split 1, Mart); Petalburg City - Mart (Split 1, Mart); Mauville City - Mart (Split 4, Mart); Verdanturf Town - Mart (Split 4, Mart); Lavaridge Town - Mart (Split 5, Mart); Fortree City - Mart (Split 6, Mart); Lilycove City - Department Store - 2F (Split 7, Mart); Trainer Hill - Entrance (Postgame,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Route 106 (Split 3, Item Ball); Route 110 (Split 4, Hidden); New Mauville - Inside (Split 4, Item Ball); Jagged Pass (Split 5, Hidden); Route 119 (Split 6, Hidden); Route 120 (Split 7, Item Ball); Route 121 (Split 7, Hidden); Lilycove City - Department Store - 2F (Split 7, Mart); Mossdeep City - Mart (Split 7, Mart); Sootopolis City - Mart (Split 8, Mart); Victory Road - B2F (Elite Four &amp; Champion, Item Ball); Ever Grande City - Pokemon League - 1F (Elite Four &amp; Champion, Mart); Battle Frontier - Mart (Postgame, Mart); Trainer Hill - Entrance (Postgame, Mart); Meteor Falls - 1F - 1R (Unassigned, Item Ball)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116 (Split 2, Item Ball); Route 109 (Split 4, Hidden); Route 111 (Split 5, Item Ball); Route 113 (Split 5, Hidden)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Rusturf Tunnel (Split 2, Item Ball); Route 113 (Split 5, Item Ball); Route 119 (Split 6, Hidden); Mt Pyre - Exterior (Split 7, Hidden)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Magma Hideout - 2F - 2R (Split 5, Item Ball); Aqua Hideout - B1F (Split 7,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heals all status problems.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Slateport City (Split 4, Mart); Route 121 (Split 7, Hidden); Lilycove City - Department Store - 3F (Split 7, Mart); Artisan Cave - B1F (Unassigned, Item Ball); Underwater - Route 127 (Unassigned, Hidden)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Slateport City (Split 4, Mart); Route 114 (Split 5, Item Ball); Lilycove City - Department Store - 3F (Split 7, Mart); Route 132 (Unassigned, Item Ball); Artisan Cave - B1F (Unassigned, Hidden); Underwater - Route 128 (Unassigned, Hidden)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Slateport City (Split 4, Mart); Route 118 (Split 6, Hidden); Lilycove City - Department Store - 3F (Split 7, Mart); Artisan Cave - B1F (Unassigned, Hidden); Underwater - Route 126 (Unassigned, Hidden)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Slateport City (Split 4, Mart); Route 119 (Split 6, Hidden); Lilycove City - Department Store - 3F (Split 7, Mart); Route 123 (Split 7, Item Ball); Safari Zone - North (Postgame, Item Ball); Artisan Cave - B1F (Unassigned, Hidden); Underwater - Route 124 (Unassigned, Hidden)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Slateport City (Split 4, Mart); Route 119 (Split 6, Item Ball); Route 120 (Split 7, Hidden); Route 121 (Split 7, Item Ball); Lilycove City - Department Store - 3F (Split 7, Mart); Mt Pyre - Summit (Split 7, Hidden); Route 127 (Split 8, Item Ball); Safari Zone - Northeast (Postgame, Hidden); Artisan Cave - B1F (Unassigned, Hidden)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Slateport City (Split 4, Mart); Route 114 (Split 5, Hidden); Route 121 (Split 7, Item Ball); Lilycove City - Department Store - 3F (Split 7, Mart); Route 127 (Split 8, Item Ball); Route 134 (Unassigned, Item Ball); Artisan Cave - 1F (Unassigned, Item Ball); Underwater - Route 124 (Unassigned, Hidden)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Route 103 (Split 1, Item Ball); Route 104 (Split 2, Item Ball); Route 109 (Split 4, Item Ball); Lilycove City (Split 7, Hidden); Route 123 (Split 7, Item Ball); Route 123 (Split 7, Hidden); Victory Road - 1F (Elite Four &amp; Champion, Item Ball); Safari Zone - Southeast (Postgame, Hidden); Meteor Falls - 1F - 1R (Unassigned, Item Ball); Route 115 (Unassigned,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Oldale Town - Mart (Split 1, Mart); Petalburg City - Mart (Split 1, Mart); Petalburg City (Split 1, Hidden); Rustboro City - Mart (Split 2, Mart); Rustboro City - Gym (Split 2, Hidden); Granite Cave - B2F (Split 3, Item Ball); Route 108 (Split 4, Hidden); Slateport City - Mart (Split 4, Mart); Route 110 (Split 4, Item Ball); Mauville City - Mart (Split 4, Mart); Verdanturf Town - Mart (Split 4, Mart); Route 111 (Split 5, Hidden); Fallarbor Town - Mart (Split 5, Mart); Route 114 (Split 5, Item Ball); Lavaridge Town - Mart (Split 5, Mart); Magma Hideout - 1F (Split 5, Item Ball); Route 119 (Split 6, Item Ball); Fortree City - Mart (Split 6, Mart); Route 120 (Split 7, Hidden); Route 120 (Split 7, Hidden); Mt Pyre - Summit (Split 7, Hidden); Route 123 (Split 7, Hidden); Mossdeep City - Mart (Split 7, Mart); Shoal Cave - Low Tide Inner Room (Split 7, Item Ball); Route 127 (Split 8, Item Ball); Sootopolis City - Mart (Split 8, Mart); Safari Zone - Northeast (Postgame, Hidden); Battle Frontier - Mart (Postgame, Mart); Route 132 (Unassigned, Item Ball)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Petalburg City - Mart (Split 1, Mart); Rustboro City - Mart (Split 2, Mart); Route 116 (Split 2, Item Ball); Granite Cave - B2F (Split 3, Item Ball); Slateport City - Mart (Split 4, Mart); Route 117 (Split 4, Hidden); Verdanturf Town - Mart (Split 4, Mart); Lilycove City - Department Store - 2F (Split 7,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Route 113 (Split 5, Item Ball); Fallarbor Town - Mart (Split 5, Mart); Lavaridge Town - Mart (Split 5, Mart); Route 119 (Split 6, Item Ball); Fortree City - Mart (Split 6, Mart); Lilycove City - Department Store - 2F (Split 7, Mart); Mt Pyre - 3F (Split 7, Item Ball); Route 123 (Split 7, Hidden)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Lilycove City - Department Store - 2F (Split 7, Mart); Mossdeep City - Mart (Split 7, Mart); Sootopolis City - Mart (Split 8, Mart); Victory Road - B2F (Elite Four &amp; Champion, Hidden); Ever Grande City - Pokemon League - 1F (Elite Four &amp; Champion, Mart); Battle Frontier - Mart (Postgame,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Verdanturf Town - Mart (Split 4, Mart); Fallarbor Town - Mart (Split 5, Mart); Lilycove City - Department Store - 3F (Split 7, Mart); Trainer Hill - Entrance (Postgame,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Petalburg City - Mart (Split 1, Mart); Rustboro City - Mart (Split 2, Mart); Mauville City - Mart (Split 4, Mart); Fallarbor Town - Mart (Split 5, Mart); Lavaridge Town - Mart (Split 5, Mart); Lilycove City - Department Store - 3F (Split 7,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Mauville City - Mart (Split 4, Mart); Lilycove City - Department Store - 3F (Split 7,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Mauville City - Mart (Split 4, Mart); Fallarbor Town - Mart (Split 5, Mart); Lilycove City - Department Store - 3F (Split 7,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Mauville City - Mart (Split 4, Mart); Fallarbor Town - Mart (Split 5, Mart); Lilycove City - Department Store - 3F (Split 7,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Verdanturf Town - Mart (Split 4, Mart); Lilycove City - Department Store - 2F (Split 7,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Route 110 - Trick House End (Split 4, Hidden); Route 112 (Split 5, Item Ball); Route 113 (Split 5, Hidden); Fallarbor Town (Split 5, Hidden); Magma Hideout - 3F - 1R (Split 5, Item Ball); Route 119 (Split 6, Item Ball); Route 120 (Split 7, Item Ball); Route 121 (Split 7, Hidden); Aqua Hideout - B1F (Split 7, Item Ball);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Shoal Cave - Low Tide Entrance Room (Split 7, Item Ball); Route 125 (Split 8, Item Ball); Safari Zone - Southeast (Postgame, Item Ball); Route 133 (Unassigned,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80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seashell found deep inside the Shoal Cave.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Route 104 (Split 1, Hidden); Petalburg Coast (Split 1, Hidden); Route 105 (Split 3, Hidden); Route 106 (Split 3, Hidden); Route 109 (Split 4, Hidden); Route 109 (Split 4, Hidden); Route 109 (Split 4, Hidden); Route 118 (Split 6, Hidden); Lilycove City (Split 7, Hidden); Route 128 (Split 8, Hidden); Route 128 (Split 8, Hidden); Route 128 (Split 8, Hidden); Route 115 (Unassigned,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Petalburg City - Mart (Split 1, Mart); Route 110 - Trick House Puzzle 1 (Split 4, Item Ball)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Slateport City - Mart (Split 4, Mart); Route 110 - Trick House Puzzle 2 (Split 4, Item Ball); Abandoned Ship - Rooms - 1F (Split 4, Item Ball)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Granite Cave - B2F (Split 3, Item Ball); 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inlineStr">
        <is>
          <t>Route 116 (Split 2, Item Ball)</t>
        </is>
      </c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inlineStr">
        <is>
          <t>Petalburg City (Split 1, NPC gift (Gentleman))</t>
        </is>
      </c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inlineStr">
        <is>
          <t>Petalburg Woods (Split 2, NPC gift (camper boy))</t>
        </is>
      </c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inlineStr">
        <is>
          <t>Route 104 (Split 1, NPC gift (Fisherman Darian, after battle))</t>
        </is>
      </c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inlineStr">
        <is>
          <t>Trainer Grove (Split 1, NPC gift (Picnicker Maisie, after battle))</t>
        </is>
      </c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inlineStr">
        <is>
          <t>Route 116 (Split 2, NPC gift (Cooltrainer Cole, after the double battle))</t>
        </is>
      </c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inlineStr">
        <is>
          <t>Petalburg Woods (Split 2, Item Ball)</t>
        </is>
      </c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Ball); Route 115 (Unassigned,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n"/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inlineStr">
        <is>
          <t>Petalburg Woods (Split 2, Hidden)</t>
        </is>
      </c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n"/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n"/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n"/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inlineStr">
        <is>
          <t>Trainer Grove (Unassigned, Hidden)</t>
        </is>
      </c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n"/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inlineStr">
        <is>
          <t>Viridian Forest (Split 1, Item Ball)</t>
        </is>
      </c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inlineStr">
        <is>
          <t>Granite Cave - B1F (Split 3, Item Ball)</t>
        </is>
      </c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inlineStr">
        <is>
          <t>Petalburg City (Split 1, NPC gift (Wally runs up on first entering Petalburg))</t>
        </is>
      </c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inlineStr">
        <is>
          <t>Petalburg Coast (Split 1, Item Ball)</t>
        </is>
      </c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7" t="inlineStr">
        <is>
          <t>A tool used for catching wild Pokémon.</t>
        </is>
      </c>
      <c r="F357" s="77" t="inlineStr">
        <is>
          <t>Oldale Town - Mart (Split 1, Mart); Petalburg City - Mart (Split 1, Mart); Route 104 (Split 1, Item Ball); Petalburg Woods (Split 2, Hidden); Route 104 (Split 2, Hidden); Rustboro City - Mart (Split 2, Mart); Rusturf Tunnel (Split 2, Item Ball); Route 106 (Split 3, Hidden); Granite Cave - B1F (Split 3, Item Ball); Slateport City - Mart (Split 4, Mart); Route 110 (Split 4, Hidden); Mauville City - Mart (Split 4, Mart); Lilycove City (Split 7, Hidden); Lilycove City - Department Store - 2F (Split 7,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Petalburg City - Mart (Split 1, Mart); Petalburg Woods (Split 2, Item Ball); Rustboro City - Mart (Split 2, Mart); Route 109 (Split 4, Hidden); Slateport City - Mart (Split 4, Mart); Route 110 (Split 4, Hidden); Mauville City - Mart (Split 4, Mart); Route 117 (Split 4, Item Ball); Verdanturf Town - Mart (Split 4, Mart); Fallarbor Town - Mart (Split 5, Mart); Jagged Pass (Split 5, Hidden); Lavaridge Town - Mart (Split 5, Mart); Fortree City - Mart (Split 6, Mart); Lilycove City - Department Store - 2F (Split 7, Mart); Route 115 (Unassigned, Item Ball)</t>
        </is>
      </c>
    </row>
    <row r="359">
      <c r="A359" s="80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7" t="inlineStr">
        <is>
          <t>A better Ball with a higher catch rate than a Great Ball.</t>
        </is>
      </c>
      <c r="F359" s="77" t="inlineStr">
        <is>
          <t>Route 103 (Split 1, Item Ball); Mauville City (Split 4, Item Ball); New Mauville - Inside (Split 4, Item Ball); Route 119 (Split 6, Hidden); Fortree City - Mart (Split 6, Mart); Lilycove City - Department Store - 2F (Split 7, Mart); Mt Pyre - 2F (Split 7, Item Ball); Mt Pyre - Exterior (Split 7, Hidden); Route 123 (Split 7, Item Ball); Mossdeep City - Mart (Split 7, Mart); Sootopolis City - Mart (Split 8, Mart); Victory Road - 1F (Elite Four &amp; Champion, Hidden); Ever Grande City - Pokemon League - 1F (Elite Four &amp; Champion, Mart); Battle Frontier - Mart (Postgame, Mart); Underwater - Route 126 (Unassigned, Hidden)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80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7" t="inlineStr">
        <is>
          <t>A rare Ball made in commemoration of some event.</t>
        </is>
      </c>
      <c r="F361" s="77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80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7" t="inlineStr">
        <is>
          <t>A Ball that works well on Water- and Bug-type Pokémon.</t>
        </is>
      </c>
      <c r="F363" s="77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Verdanturf Town - Mart (Split 4, Mart); Route 120 (Split 7, Item Ball); Aqua Hideout - B2F (Split 7, Item Ball)</t>
        </is>
      </c>
    </row>
    <row r="365">
      <c r="A365" s="80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Pokémon on the ocean floor.</t>
        </is>
      </c>
      <c r="F365" s="77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80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A Ball that gains power in battles taking many turns.</t>
        </is>
      </c>
      <c r="F367" s="77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inlineStr">
        <is>
          <t>Petalburg Coast (Split 1, Item Ball)</t>
        </is>
      </c>
    </row>
    <row r="369">
      <c r="A369" s="80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A Ball that works better on Pokémon caught before.</t>
        </is>
      </c>
      <c r="F369" s="77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80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7" t="inlineStr">
        <is>
          <t>A Ball that works well on lower level Pokémon.</t>
        </is>
      </c>
      <c r="F371" s="77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80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Moon Stone users.</t>
        </is>
      </c>
      <c r="F373" s="77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80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Works well on Pokémon of the opposite gender.</t>
        </is>
      </c>
      <c r="F375" s="77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80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heavy Pokémon.</t>
        </is>
      </c>
      <c r="F377" s="77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80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special Ball that is used only in the Safari Zone.</t>
        </is>
      </c>
      <c r="F379" s="77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80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for the Pal Park.</t>
        </is>
      </c>
      <c r="F381" s="77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80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7" t="inlineStr">
        <is>
          <t>A hold item that heals paralysis in battle.</t>
        </is>
      </c>
      <c r="F383" s="77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80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heals poisoning in battle.</t>
        </is>
      </c>
      <c r="F385" s="77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80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defrosts Pokémon in battle.</t>
        </is>
      </c>
      <c r="F387" s="77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80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HP in battle.</t>
        </is>
      </c>
      <c r="F389" s="77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80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any status problem in battle.</t>
        </is>
      </c>
      <c r="F391" s="77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80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n"/>
      <c r="F393" s="77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80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Bluk.</t>
        </is>
      </c>
      <c r="F399" s="77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80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Wepear.</t>
        </is>
      </c>
      <c r="F401" s="77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80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Makes a Pokémon friendly but lowers base HP.</t>
        </is>
      </c>
      <c r="F403" s="77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80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Defense.</t>
        </is>
      </c>
      <c r="F405" s="77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80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Def.</t>
        </is>
      </c>
      <c r="F407" s="77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80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{POKEBLOCK} ingredient. Plant in loamy soil to grow Cornn.</t>
        </is>
      </c>
      <c r="F409" s="77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80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Rabuta.</t>
        </is>
      </c>
      <c r="F411" s="77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80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Spelon.</t>
        </is>
      </c>
      <c r="F413" s="77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80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Watmel.</t>
        </is>
      </c>
      <c r="F415" s="77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80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Belue.</t>
        </is>
      </c>
      <c r="F417" s="77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inlineStr">
        <is>
          <t>Viridian Forest (Split 1, Hidden)</t>
        </is>
      </c>
    </row>
    <row r="419">
      <c r="A419" s="80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Fire move if weak to it.</t>
        </is>
      </c>
      <c r="F419" s="77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80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Electric move if weak to it.</t>
        </is>
      </c>
      <c r="F421" s="77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80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Ice move if weak to it.</t>
        </is>
      </c>
      <c r="F423" s="77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80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Poison move if weak to it.</t>
        </is>
      </c>
      <c r="F425" s="77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80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Flying move if weak to it.</t>
        </is>
      </c>
      <c r="F427" s="77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80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Bug move if weak to it.</t>
        </is>
      </c>
      <c r="F429" s="77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80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Ghost move if weak to it.</t>
        </is>
      </c>
      <c r="F431" s="77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80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Dark move if weak to it.</t>
        </is>
      </c>
      <c r="F433" s="77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80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Fairy move if weak to it.</t>
        </is>
      </c>
      <c r="F435" s="77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80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Defense in a pinch.</t>
        </is>
      </c>
      <c r="F437" s="77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80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Sp. Atk in a pinch.</t>
        </is>
      </c>
      <c r="F439" s="77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80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A hold item that ups the critical- hit rate in a pinch.</t>
        </is>
      </c>
      <c r="F441" s="77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80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heals from super effective moves.</t>
        </is>
      </c>
      <c r="F443" s="77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80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It allows a Pokémon in a pinch to move first just once.</t>
        </is>
      </c>
      <c r="F445" s="77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80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special move, it will hurt the attacker a bit.</t>
        </is>
      </c>
      <c r="F447" s="77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80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special move, it raises the Sp. Def. a bit.</t>
        </is>
      </c>
      <c r="F449" s="77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80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7" t="inlineStr">
        <is>
          <t>Powerful, but makes the user flinch if hit by the foe.</t>
        </is>
      </c>
      <c r="F451" s="77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80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Generates an ultrasonic wave that may confuse.</t>
        </is>
      </c>
      <c r="F453" s="77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80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7" t="inlineStr">
        <is>
          <t>A savage roar that makes the foe flee  to end the battle.</t>
        </is>
      </c>
      <c r="F455" s="77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80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Creates a hailstorm that damages all types except Ice.</t>
        </is>
      </c>
      <c r="F457" s="77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80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Shoots 2 to 5 seeds in a row to strike the foe.</t>
        </is>
      </c>
      <c r="F459" s="77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80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7" t="inlineStr">
        <is>
          <t>Raises the power of Fire-type moves for 5 turns.</t>
        </is>
      </c>
      <c r="F461" s="77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80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Fires an icy cold beam that may inflict frostbite.</t>
        </is>
      </c>
      <c r="F463" s="77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80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7" t="inlineStr">
        <is>
          <t>Powerful, but needs recharging the next turn.</t>
        </is>
      </c>
      <c r="F465" s="77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80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Negates all damage, but may fail if used in succession.</t>
        </is>
      </c>
      <c r="F467" s="77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80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7" t="inlineStr">
        <is>
          <t>Recovers half the HP of the damage  this move inflicts.</t>
        </is>
      </c>
      <c r="F469" s="77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80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7" t="inlineStr">
        <is>
          <t>The less the user likes you, the more powerful this move.</t>
        </is>
      </c>
      <c r="F471" s="77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80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Slams the foe with a hard tail. It may lower Defense.</t>
        </is>
      </c>
      <c r="F473" s="77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80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7" t="inlineStr">
        <is>
          <t>Strikes the foe with a thunderbolt. It may paralyze.</t>
        </is>
      </c>
      <c r="F475" s="77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80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7" t="inlineStr">
        <is>
          <t>The more the user likes you, the more powerful this move.</t>
        </is>
      </c>
      <c r="F477" s="77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80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A powerful psychic attack that may lower Sp. Def.</t>
        </is>
      </c>
      <c r="F479" s="77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80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Destroys barriers like Light Screen and causes damage.</t>
        </is>
      </c>
      <c r="F481" s="77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80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7" t="inlineStr">
        <is>
          <t>Creates a wall of light that weakens physical attacks.</t>
        </is>
      </c>
      <c r="F483" s="77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80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Looses a stream of fire that may burn the foe.</t>
        </is>
      </c>
      <c r="F485" s="77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80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7" t="inlineStr">
        <is>
          <t>Causes a sandstorm that hits the foe over several turns.</t>
        </is>
      </c>
      <c r="F487" s="77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80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7" t="inlineStr">
        <is>
          <t>Stops the foe from moving with rocks. May lower Speed.</t>
        </is>
      </c>
      <c r="F489" s="77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80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Prevents the foe from using the same move in a row.</t>
        </is>
      </c>
      <c r="F491" s="77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80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Adds an effect to attack depending on the location.</t>
        </is>
      </c>
      <c r="F493" s="77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80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Makes it tough to attack a foe of the opposite gender.</t>
        </is>
      </c>
      <c r="F495" s="77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80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Spreads hard- edged wings and slams into the foe.</t>
        </is>
      </c>
      <c r="F497" s="77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80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Steals the effects of the move the foe is trying to use.</t>
        </is>
      </c>
      <c r="F499" s="77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80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Pecks the foe. If the foe holds a Berry, it's eaten.</t>
        </is>
      </c>
      <c r="F501" s="77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80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Silvery scaly dust is blown. May raise all stats.</t>
        </is>
      </c>
      <c r="F503" s="77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80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Used only while asleep. Randomly uses a known move.</t>
        </is>
      </c>
      <c r="F505" s="77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80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Hurls the held item at the foe. Effect varies by item.</t>
        </is>
      </c>
      <c r="F507" s="77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80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Approaches the foe unawares. This attack never misses.</t>
        </is>
      </c>
      <c r="F509" s="77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80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Scalding water hits the foe. May leave it with a burn.</t>
        </is>
      </c>
      <c r="F511" s="77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80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powerful flash of light is emitted to damage all foes.</t>
        </is>
      </c>
      <c r="F513" s="77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80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Turns the foe's own strength against it for damage.</t>
        </is>
      </c>
      <c r="F515" s="77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80" t="inlineStr">
        <is>
          <t>TM67</t>
        </is>
      </c>
      <c r="B517" s="30" t="inlineStr">
        <is>
          <t>TMs &amp; HMs</t>
        </is>
      </c>
      <c r="C517" s="30" t="n">
        <v>3000</v>
      </c>
      <c r="D517" s="30" t="inlineStr">
        <is>
          <t>-</t>
        </is>
      </c>
      <c r="E517" s="77" t="inlineStr">
        <is>
          <t>Resisting, the user attacks and lowers the foe's Sp. Atk.</t>
        </is>
      </c>
      <c r="F517" s="77" t="n"/>
    </row>
    <row r="518">
      <c r="A518" s="7" t="inlineStr">
        <is>
          <t>TM68</t>
        </is>
      </c>
      <c r="B518" s="6" t="inlineStr">
        <is>
          <t>TMs &amp; HMs</t>
        </is>
      </c>
      <c r="C518" s="6" t="n">
        <v>3000</v>
      </c>
      <c r="D518" s="6" t="inlineStr">
        <is>
          <t>-</t>
        </is>
      </c>
      <c r="E518" s="32" t="inlineStr">
        <is>
          <t>Strikes the target with wings spread wide.</t>
        </is>
      </c>
      <c r="F518" s="32" t="n"/>
    </row>
    <row r="519">
      <c r="A519" s="80" t="inlineStr">
        <is>
          <t>TM69</t>
        </is>
      </c>
      <c r="B519" s="30" t="inlineStr">
        <is>
          <t>TMs &amp; HMs</t>
        </is>
      </c>
      <c r="C519" s="30" t="n">
        <v>3000</v>
      </c>
      <c r="D519" s="30" t="inlineStr">
        <is>
          <t>-</t>
        </is>
      </c>
      <c r="E519" s="77" t="inlineStr">
        <is>
          <t>The user is roused. Ups Attack and Sp. Atk.</t>
        </is>
      </c>
      <c r="F519" s="77" t="n"/>
    </row>
    <row r="520">
      <c r="A520" s="7" t="inlineStr">
        <is>
          <t>TM70</t>
        </is>
      </c>
      <c r="B520" s="6" t="inlineStr">
        <is>
          <t>TMs &amp; HMs</t>
        </is>
      </c>
      <c r="C520" s="6" t="n">
        <v>3000</v>
      </c>
      <c r="D520" s="6" t="inlineStr">
        <is>
          <t>-</t>
        </is>
      </c>
      <c r="E520" s="32" t="inlineStr">
        <is>
          <t>Cloaks in flame and attacks. Raises Speed.</t>
        </is>
      </c>
      <c r="F520" s="32" t="n"/>
    </row>
    <row r="521">
      <c r="A521" s="80" t="inlineStr">
        <is>
          <t>HM01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7" t="inlineStr">
        <is>
          <t>Attacks the foe with sharp blades or claws.</t>
        </is>
      </c>
      <c r="F521" s="77" t="n"/>
    </row>
    <row r="522">
      <c r="A522" s="7" t="inlineStr">
        <is>
          <t>HM02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Flies up on the first turn, then attacks next turn.</t>
        </is>
      </c>
      <c r="F522" s="32" t="n"/>
    </row>
    <row r="523">
      <c r="A523" s="80" t="inlineStr">
        <is>
          <t>HM03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Creates a huge wave, then crashes it down on the foe.</t>
        </is>
      </c>
      <c r="F523" s="77" t="n"/>
    </row>
    <row r="524">
      <c r="A524" s="7" t="inlineStr">
        <is>
          <t>HM04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Builds enormous power, then slams the foe.</t>
        </is>
      </c>
      <c r="F524" s="32" t="n"/>
    </row>
    <row r="525">
      <c r="A525" s="80" t="inlineStr">
        <is>
          <t>HM05</t>
        </is>
      </c>
      <c r="B525" s="30" t="inlineStr">
        <is>
          <t>TMs &amp; HMs</t>
        </is>
      </c>
      <c r="C525" s="30" t="inlineStr">
        <is>
          <t>-</t>
        </is>
      </c>
      <c r="D525" s="30" t="inlineStr">
        <is>
          <t>-</t>
        </is>
      </c>
      <c r="E525" s="77" t="inlineStr">
        <is>
          <t>Looses a powerful blast of light that reduces accuracy.</t>
        </is>
      </c>
      <c r="F525" s="77" t="n"/>
    </row>
    <row r="526">
      <c r="A526" s="7" t="inlineStr">
        <is>
          <t>HM06</t>
        </is>
      </c>
      <c r="B526" s="6" t="inlineStr">
        <is>
          <t>TMs &amp; HMs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A rock-crushingly tough attack that may lower Defense.</t>
        </is>
      </c>
      <c r="F526" s="32" t="inlineStr">
        <is>
          <t>Viridian Forest (Split 1, NPC gift (end of forest))</t>
        </is>
      </c>
    </row>
    <row r="527">
      <c r="A527" s="80" t="inlineStr">
        <is>
          <t>HM07</t>
        </is>
      </c>
      <c r="B527" s="30" t="inlineStr">
        <is>
          <t>TMs &amp; HMs</t>
        </is>
      </c>
      <c r="C527" s="30" t="inlineStr">
        <is>
          <t>-</t>
        </is>
      </c>
      <c r="D527" s="30" t="inlineStr">
        <is>
          <t>-</t>
        </is>
      </c>
      <c r="E527" s="77" t="inlineStr">
        <is>
          <t>Attacks the foe with enough power to climb waterfalls.</t>
        </is>
      </c>
      <c r="F527" s="77" t="n"/>
    </row>
    <row r="528">
      <c r="A528" s="7" t="inlineStr">
        <is>
          <t>HM08</t>
        </is>
      </c>
      <c r="B528" s="6" t="inlineStr">
        <is>
          <t>TMs &amp; HMs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Dives underwater the 1st turn, then attacks next turn.</t>
        </is>
      </c>
      <c r="F528" s="32" t="n"/>
    </row>
    <row r="529">
      <c r="A529" s="80" t="inlineStr">
        <is>
          <t>Escape Rope</t>
        </is>
      </c>
      <c r="B529" s="30" t="inlineStr">
        <is>
          <t>Key Items</t>
        </is>
      </c>
      <c r="C529" s="30" t="inlineStr">
        <is>
          <t>-</t>
        </is>
      </c>
      <c r="D529" s="30" t="n">
        <v>30</v>
      </c>
      <c r="E529" s="77" t="inlineStr">
        <is>
          <t>Use to escape instantly from a cave or a dungeon.</t>
        </is>
      </c>
      <c r="F529" s="77" t="inlineStr">
        <is>
          <t>Petalburg City - Mart (Split 1, Mart); Rustboro City - Mart (Split 2, Mart); Granite Cave - 1F (Split 3, Item Ball); Slateport City - Mart (Split 4, Mart); Abandoned Ship - Rooms - B1F (Split 4, Item Ball); New Mauville - Inside (Split 4, Item Ball); Route 111 (Split 5, Hidden); Fallarbor Town - Mart (Split 5, Mart); Magma Hideout - 3F - 3R (Split 5, Item Ball); Lilycove City - Department Store - 2F (Split 7, Mart)</t>
        </is>
      </c>
    </row>
    <row r="530">
      <c r="A530" s="7" t="inlineStr">
        <is>
          <t>Oval Charm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Raises the chance of finding eggs at the daycare.</t>
        </is>
      </c>
      <c r="F530" s="32" t="n"/>
    </row>
    <row r="531">
      <c r="A531" s="80" t="inlineStr">
        <is>
          <t>Shiny Charm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A charm that will raise the chance of Shiny Pokémon.</t>
        </is>
      </c>
      <c r="F531" s="77" t="n"/>
    </row>
    <row r="532">
      <c r="A532" s="7" t="inlineStr">
        <is>
          <t>Gracidea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Bouquets made with it are offered as a token of gratitude.</t>
        </is>
      </c>
      <c r="F532" s="32" t="n"/>
    </row>
    <row r="533">
      <c r="A533" s="80" t="inlineStr">
        <is>
          <t>Reveal Glass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This glass returns a Pokémon back to its original form.</t>
        </is>
      </c>
      <c r="F533" s="77" t="n"/>
    </row>
    <row r="534">
      <c r="A534" s="7" t="inlineStr">
        <is>
          <t>DNA Splicers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Splicer that fuses Kyurem and a certain Pokémon.</t>
        </is>
      </c>
      <c r="F534" s="32" t="n"/>
    </row>
    <row r="535">
      <c r="A535" s="80" t="inlineStr">
        <is>
          <t>Prison Bottle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A bottle used to seal a certain Pokémon long ago.</t>
        </is>
      </c>
      <c r="F535" s="77" t="n"/>
    </row>
    <row r="536">
      <c r="A536" s="7" t="inlineStr">
        <is>
          <t>Mega Ring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Enables {PKMN} holding their Mega Stone to Mega Evolve.</t>
        </is>
      </c>
      <c r="F536" s="32" t="n"/>
    </row>
    <row r="537">
      <c r="A537" s="80" t="inlineStr">
        <is>
          <t>Bicycle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A folding bicycle that is faster than the Running Shoes.</t>
        </is>
      </c>
      <c r="F537" s="77" t="n"/>
    </row>
    <row r="538">
      <c r="A538" s="7" t="inlineStr">
        <is>
          <t>Mach Bike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A folding bicycle that doubles your speed or better.</t>
        </is>
      </c>
      <c r="F538" s="32" t="n"/>
    </row>
    <row r="539">
      <c r="A539" s="80" t="inlineStr">
        <is>
          <t>Acro Bike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folding bicycle capable of jumps and wheelies.</t>
        </is>
      </c>
      <c r="F539" s="77" t="n"/>
    </row>
    <row r="540">
      <c r="A540" s="7" t="inlineStr">
        <is>
          <t>Old Rod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Use by any body of water to fish for wild Pokémon.</t>
        </is>
      </c>
      <c r="F540" s="32" t="n"/>
    </row>
    <row r="541">
      <c r="A541" s="80" t="inlineStr">
        <is>
          <t>Good Rod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A decent fishing rod for catching wild Pokémon.</t>
        </is>
      </c>
      <c r="F541" s="77" t="inlineStr">
        <is>
          <t>Oldale Town (Split 1, NPC gift (Fisherman))</t>
        </is>
      </c>
    </row>
    <row r="542">
      <c r="A542" s="7" t="inlineStr">
        <is>
          <t>Super Rod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The best fishing rod for catching wild Pokémon.</t>
        </is>
      </c>
      <c r="F542" s="32" t="n"/>
    </row>
    <row r="543">
      <c r="A543" s="80" t="inlineStr">
        <is>
          <t>Dowsing Machine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A device that signals an invisible item by sound.</t>
        </is>
      </c>
      <c r="F543" s="77" t="n"/>
    </row>
    <row r="544">
      <c r="A544" s="7" t="inlineStr">
        <is>
          <t>Town Map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Can be viewed anytime. Shows your present location.</t>
        </is>
      </c>
      <c r="F544" s="32" t="n"/>
    </row>
    <row r="545">
      <c r="A545" s="80" t="inlineStr">
        <is>
          <t>Vs. Seeker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rechargeable unit that flags battle- ready Trainers.</t>
        </is>
      </c>
      <c r="F545" s="77" t="n"/>
    </row>
    <row r="546">
      <c r="A546" s="7" t="inlineStr">
        <is>
          <t>TM Case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A convenient case that holds TMs and HMs.</t>
        </is>
      </c>
      <c r="F546" s="32" t="n"/>
    </row>
    <row r="547">
      <c r="A547" s="80" t="inlineStr">
        <is>
          <t>Berry Pouch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convenient container that holds Berries.</t>
        </is>
      </c>
      <c r="F547" s="77" t="n"/>
    </row>
    <row r="548">
      <c r="A548" s="7" t="inlineStr">
        <is>
          <t>{PKMN} Box Link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This device grants access to the {PKMN} Storage System.</t>
        </is>
      </c>
      <c r="F548" s="32" t="n"/>
    </row>
    <row r="549">
      <c r="A549" s="80" t="inlineStr">
        <is>
          <t>Coin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case that holds up to 9,999 Coins.</t>
        </is>
      </c>
      <c r="F549" s="77" t="n"/>
    </row>
    <row r="550">
      <c r="A550" s="7" t="inlineStr">
        <is>
          <t>Powder Jar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Stores Berry Powder made using a Berry Crusher.</t>
        </is>
      </c>
      <c r="F550" s="32" t="n"/>
    </row>
    <row r="551">
      <c r="A551" s="80" t="inlineStr">
        <is>
          <t>Wailmer Pail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tool used for watering Berries and plants.</t>
        </is>
      </c>
      <c r="F551" s="77" t="n"/>
    </row>
    <row r="552">
      <c r="A552" s="7" t="inlineStr">
        <is>
          <t>Poké Radar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A tool used to search out Pokémon hiding in grass.</t>
        </is>
      </c>
      <c r="F552" s="32" t="n"/>
    </row>
    <row r="553">
      <c r="A553" s="80" t="inlineStr">
        <is>
          <t>{POKEBLOCK} Case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case for holding {POKEBLOCK}s made with a Berry Blender.</t>
        </is>
      </c>
      <c r="F553" s="77" t="n"/>
    </row>
    <row r="554">
      <c r="A554" s="7" t="inlineStr">
        <is>
          <t>Soot Sack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A sack used to gather and hold volcanic ash.</t>
        </is>
      </c>
      <c r="F554" s="32" t="n"/>
    </row>
    <row r="555">
      <c r="A555" s="80" t="inlineStr">
        <is>
          <t>Poké Flute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A sweet-sounding flute that awakens Pokémon.</t>
        </is>
      </c>
      <c r="F555" s="77" t="n"/>
    </row>
    <row r="556">
      <c r="A556" s="7" t="inlineStr">
        <is>
          <t>Fame Checker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Stores information on famous people for instant recall.</t>
        </is>
      </c>
      <c r="F556" s="32" t="n"/>
    </row>
    <row r="557">
      <c r="A557" s="80" t="inlineStr">
        <is>
          <t>Teachy TV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A TV set tuned to an advice program for Trainers.</t>
        </is>
      </c>
      <c r="F557" s="77" t="n"/>
    </row>
    <row r="558">
      <c r="A558" s="7" t="inlineStr">
        <is>
          <t>S.S. Ticket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The ticket required for sailing on a ferry.</t>
        </is>
      </c>
      <c r="F558" s="32" t="n"/>
    </row>
    <row r="559">
      <c r="A559" s="80" t="inlineStr">
        <is>
          <t>Eon Ticket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The ticket for a ferry to a distant southern island.</t>
        </is>
      </c>
      <c r="F559" s="77" t="n"/>
    </row>
    <row r="560">
      <c r="A560" s="7" t="inlineStr">
        <is>
          <t>Mystic Ticket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ticket required to board the ship to Navel Rock.</t>
        </is>
      </c>
      <c r="F560" s="32" t="n"/>
    </row>
    <row r="561">
      <c r="A561" s="80" t="inlineStr">
        <is>
          <t>Aurora Ticket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A ticket required to board the ship to Birth Island.</t>
        </is>
      </c>
      <c r="F561" s="77" t="n"/>
    </row>
    <row r="562">
      <c r="A562" s="7" t="inlineStr">
        <is>
          <t>Old Sea Map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faded sea chart that shows the way to a certain island.</t>
        </is>
      </c>
      <c r="F562" s="32" t="n"/>
    </row>
    <row r="563">
      <c r="A563" s="80" t="inlineStr">
        <is>
          <t>Letter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A letter to Steven from the President of the Devon Corp.</t>
        </is>
      </c>
      <c r="F563" s="77" t="n"/>
    </row>
    <row r="564">
      <c r="A564" s="7" t="inlineStr">
        <is>
          <t>Devon Parts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package that contains Devon's machine parts.</t>
        </is>
      </c>
      <c r="F564" s="32" t="n"/>
    </row>
    <row r="565">
      <c r="A565" s="80" t="inlineStr">
        <is>
          <t>Go-Goggles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Nifty goggles that protect eyes from desert sandstorms.</t>
        </is>
      </c>
      <c r="F565" s="77" t="n"/>
    </row>
    <row r="566">
      <c r="A566" s="7" t="inlineStr">
        <is>
          <t>Devon Scope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inlineStr">
        <is>
          <t>A device by Devon that signals any unseeable Pokémon.</t>
        </is>
      </c>
      <c r="F566" s="32" t="n"/>
    </row>
    <row r="567">
      <c r="A567" s="80" t="inlineStr">
        <is>
          <t>Basement Key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inlineStr">
        <is>
          <t>The key for New Mauville beneath Mauville City.</t>
        </is>
      </c>
      <c r="F567" s="77" t="n"/>
    </row>
    <row r="568">
      <c r="A568" s="7" t="inlineStr">
        <is>
          <t>Scanner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inlineStr">
        <is>
          <t>A device found inside the Abandoned Ship.</t>
        </is>
      </c>
      <c r="F568" s="32" t="inlineStr">
        <is>
          <t>Abandoned Ship - Hidden Floor Rooms (Split 4, Item Ball)</t>
        </is>
      </c>
    </row>
    <row r="569">
      <c r="A569" s="80" t="inlineStr">
        <is>
          <t>Storage Key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inlineStr">
        <is>
          <t>The key to the storage inside the Abandoned Ship.</t>
        </is>
      </c>
      <c r="F569" s="77" t="inlineStr">
        <is>
          <t>Abandoned Ship - Captains Office (Split 4, Item Ball)</t>
        </is>
      </c>
    </row>
    <row r="570">
      <c r="A570" s="7" t="inlineStr">
        <is>
          <t>Key to Room 1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n"/>
      <c r="F570" s="32" t="inlineStr">
        <is>
          <t>Abandoned Ship - Hidden Floor Rooms (Split 4, Hidden)</t>
        </is>
      </c>
    </row>
    <row r="571">
      <c r="A571" s="80" t="inlineStr">
        <is>
          <t>Key to Room 2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n"/>
      <c r="F571" s="77" t="inlineStr">
        <is>
          <t>Abandoned Ship - Hidden Floor Rooms (Split 4, Hidden)</t>
        </is>
      </c>
    </row>
    <row r="572">
      <c r="A572" s="7" t="inlineStr">
        <is>
          <t>Key to Room 4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n"/>
      <c r="F572" s="32" t="inlineStr">
        <is>
          <t>Abandoned Ship - Hidden Floor Rooms (Split 4, Hidden)</t>
        </is>
      </c>
    </row>
    <row r="573">
      <c r="A573" s="80" t="inlineStr">
        <is>
          <t>Key to Room 6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n"/>
      <c r="F573" s="77" t="inlineStr">
        <is>
          <t>Abandoned Ship - Hidden Floor Rooms (Split 4, Hidden)</t>
        </is>
      </c>
    </row>
    <row r="574">
      <c r="A574" s="7" t="inlineStr">
        <is>
          <t>Meteorite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A meteorite found at Meteor Falls.</t>
        </is>
      </c>
      <c r="F574" s="32" t="n"/>
    </row>
    <row r="575">
      <c r="A575" s="80" t="inlineStr">
        <is>
          <t>Magma Emblem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medal-like item in the same shape as Team Magma's mark.</t>
        </is>
      </c>
      <c r="F575" s="77" t="n"/>
    </row>
    <row r="576">
      <c r="A576" s="7" t="inlineStr">
        <is>
          <t>Contest Pass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The pass required for entering Pokémon Contests.</t>
        </is>
      </c>
      <c r="F576" s="32" t="n"/>
    </row>
    <row r="577">
      <c r="A577" s="80" t="inlineStr">
        <is>
          <t>Parcel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parcel for Prof. Oak from a Pokémon Mart's clerk.</t>
        </is>
      </c>
      <c r="F577" s="77" t="n"/>
    </row>
    <row r="578">
      <c r="A578" s="7" t="inlineStr">
        <is>
          <t>Secret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The key to the Cinnabar Island Gym's entrance.</t>
        </is>
      </c>
      <c r="F578" s="32" t="n"/>
    </row>
    <row r="579">
      <c r="A579" s="80" t="inlineStr">
        <is>
          <t>Bike Voucher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A voucher for obtaining a bicycle from the Bike Shop.</t>
        </is>
      </c>
      <c r="F579" s="77" t="n"/>
    </row>
    <row r="580">
      <c r="A580" s="7" t="inlineStr">
        <is>
          <t>Gold Teeth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Gold dentures lost by the Safari Zone's Warden.</t>
        </is>
      </c>
      <c r="F580" s="32" t="n"/>
    </row>
    <row r="581">
      <c r="A581" s="80" t="inlineStr">
        <is>
          <t>Card Key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A card-type door key used in Silph Co's office.</t>
        </is>
      </c>
      <c r="F581" s="77" t="n"/>
    </row>
    <row r="582">
      <c r="A582" s="7" t="inlineStr">
        <is>
          <t>Lift Key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An elevator key used in Team Rocket's Hideout.</t>
        </is>
      </c>
      <c r="F582" s="32" t="n"/>
    </row>
    <row r="583">
      <c r="A583" s="80" t="inlineStr">
        <is>
          <t>Silph Scope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Silph Co's scope makes unseeable POKéMON visible.</t>
        </is>
      </c>
      <c r="F583" s="77" t="n"/>
    </row>
    <row r="584">
      <c r="A584" s="7" t="inlineStr">
        <is>
          <t>Tri-Pass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pass for ferries between One, Two, and Three Island.</t>
        </is>
      </c>
      <c r="F584" s="32" t="n"/>
    </row>
    <row r="585">
      <c r="A585" s="80" t="inlineStr">
        <is>
          <t>Rainbow Pass</t>
        </is>
      </c>
      <c r="B585" s="30" t="inlineStr">
        <is>
          <t>Key Items</t>
        </is>
      </c>
      <c r="C585" s="30" t="inlineStr">
        <is>
          <t>-</t>
        </is>
      </c>
      <c r="D585" s="30" t="inlineStr">
        <is>
          <t>-</t>
        </is>
      </c>
      <c r="E585" s="77" t="inlineStr">
        <is>
          <t>For ferries serving Vermilion and the Sevii Islands.</t>
        </is>
      </c>
      <c r="F585" s="77" t="n"/>
    </row>
    <row r="586">
      <c r="A586" s="7" t="inlineStr">
        <is>
          <t>Tea</t>
        </is>
      </c>
      <c r="B586" s="6" t="inlineStr">
        <is>
          <t>Key Items</t>
        </is>
      </c>
      <c r="C586" s="6" t="inlineStr">
        <is>
          <t>-</t>
        </is>
      </c>
      <c r="D586" s="6" t="inlineStr">
        <is>
          <t>-</t>
        </is>
      </c>
      <c r="E586" s="32" t="inlineStr">
        <is>
          <t>A thirst-quenching tea prepared by an old lady.</t>
        </is>
      </c>
      <c r="F586" s="32" t="n"/>
    </row>
    <row r="587">
      <c r="A587" s="80" t="inlineStr">
        <is>
          <t>Ruby</t>
        </is>
      </c>
      <c r="B587" s="30" t="inlineStr">
        <is>
          <t>Key Items</t>
        </is>
      </c>
      <c r="C587" s="30" t="inlineStr">
        <is>
          <t>-</t>
        </is>
      </c>
      <c r="D587" s="30" t="inlineStr">
        <is>
          <t>-</t>
        </is>
      </c>
      <c r="E587" s="77" t="inlineStr">
        <is>
          <t>An exquisite, red- glowing gem that symbolizes passion.</t>
        </is>
      </c>
      <c r="F587" s="77" t="n"/>
    </row>
    <row r="588">
      <c r="A588" s="7" t="inlineStr">
        <is>
          <t>Sapphire</t>
        </is>
      </c>
      <c r="B588" s="6" t="inlineStr">
        <is>
          <t>Key Items</t>
        </is>
      </c>
      <c r="C588" s="6" t="inlineStr">
        <is>
          <t>-</t>
        </is>
      </c>
      <c r="D588" s="6" t="inlineStr">
        <is>
          <t>-</t>
        </is>
      </c>
      <c r="E588" s="32" t="inlineStr">
        <is>
          <t>A brilliant blue gem that symbolizes honesty.</t>
        </is>
      </c>
      <c r="F588" s="32" t="n"/>
    </row>
    <row r="589">
      <c r="A589" s="80" t="inlineStr">
        <is>
          <t>Exp. Share</t>
        </is>
      </c>
      <c r="B589" s="30" t="n"/>
      <c r="C589" s="30" t="inlineStr">
        <is>
          <t>-</t>
        </is>
      </c>
      <c r="D589" s="30" t="n">
        <v>30</v>
      </c>
      <c r="E589" s="77" t="inlineStr">
        <is>
          <t>This device gives exp. to other party members.</t>
        </is>
      </c>
      <c r="F589" s="77" t="n"/>
    </row>
  </sheetData>
  <autoFilter ref="A1:F58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Good Rod</t>
        </is>
      </c>
      <c r="B2" s="32" t="inlineStr">
        <is>
          <t>NPC gift (Fisherman)</t>
        </is>
      </c>
      <c r="C2" s="32" t="inlineStr">
        <is>
          <t>Oldale Town</t>
        </is>
      </c>
      <c r="D2" s="32" t="inlineStr">
        <is>
          <t>Split 1</t>
        </is>
      </c>
      <c r="E2" s="32" t="inlineStr">
        <is>
          <t>Shares its flag with the Route 118 gift.</t>
        </is>
      </c>
      <c r="F2" s="32" t="n"/>
    </row>
    <row r="3">
      <c r="A3" s="77" t="inlineStr">
        <is>
          <t>Antidote</t>
        </is>
      </c>
      <c r="B3" s="77" t="inlineStr">
        <is>
          <t>Mart</t>
        </is>
      </c>
      <c r="C3" s="77" t="inlineStr">
        <is>
          <t>Oldale Town - Mart</t>
        </is>
      </c>
      <c r="D3" s="77" t="inlineStr">
        <is>
          <t>Split 1</t>
        </is>
      </c>
      <c r="E3" s="77" t="n"/>
      <c r="F3" s="77" t="inlineStr">
        <is>
          <t>-</t>
        </is>
      </c>
    </row>
    <row r="4">
      <c r="A4" s="32" t="inlineStr">
        <is>
          <t>Awakening</t>
        </is>
      </c>
      <c r="B4" s="32" t="inlineStr">
        <is>
          <t>Mart</t>
        </is>
      </c>
      <c r="C4" s="32" t="inlineStr">
        <is>
          <t>Oldale Town - Mart</t>
        </is>
      </c>
      <c r="D4" s="32" t="inlineStr">
        <is>
          <t>Split 1</t>
        </is>
      </c>
      <c r="E4" s="32" t="n"/>
      <c r="F4" s="32" t="inlineStr">
        <is>
          <t>-</t>
        </is>
      </c>
    </row>
    <row r="5">
      <c r="A5" s="77" t="inlineStr">
        <is>
          <t>Paralyze Heal</t>
        </is>
      </c>
      <c r="B5" s="77" t="inlineStr">
        <is>
          <t>Mart</t>
        </is>
      </c>
      <c r="C5" s="77" t="inlineStr">
        <is>
          <t>Oldale Town - Mart</t>
        </is>
      </c>
      <c r="D5" s="77" t="inlineStr">
        <is>
          <t>Split 1</t>
        </is>
      </c>
      <c r="E5" s="77" t="n"/>
      <c r="F5" s="77" t="inlineStr">
        <is>
          <t>-</t>
        </is>
      </c>
    </row>
    <row r="6">
      <c r="A6" s="32" t="inlineStr">
        <is>
          <t>Poké Ball</t>
        </is>
      </c>
      <c r="B6" s="32" t="inlineStr">
        <is>
          <t>Mart</t>
        </is>
      </c>
      <c r="C6" s="32" t="inlineStr">
        <is>
          <t>Oldale Town - Mart</t>
        </is>
      </c>
      <c r="D6" s="32" t="inlineStr">
        <is>
          <t>Split 1</t>
        </is>
      </c>
      <c r="E6" s="32" t="n"/>
      <c r="F6" s="32" t="inlineStr">
        <is>
          <t>-</t>
        </is>
      </c>
    </row>
    <row r="7">
      <c r="A7" s="77" t="inlineStr">
        <is>
          <t>Potion</t>
        </is>
      </c>
      <c r="B7" s="77" t="inlineStr">
        <is>
          <t>Mart</t>
        </is>
      </c>
      <c r="C7" s="77" t="inlineStr">
        <is>
          <t>Oldale Town - Mart</t>
        </is>
      </c>
      <c r="D7" s="77" t="inlineStr">
        <is>
          <t>Split 1</t>
        </is>
      </c>
      <c r="E7" s="77" t="n"/>
      <c r="F7" s="77" t="inlineStr">
        <is>
          <t>-</t>
        </is>
      </c>
    </row>
    <row r="8">
      <c r="A8" s="32" t="inlineStr">
        <is>
          <t>Rare Candy</t>
        </is>
      </c>
      <c r="B8" s="32" t="inlineStr">
        <is>
          <t>Mart</t>
        </is>
      </c>
      <c r="C8" s="32" t="inlineStr">
        <is>
          <t>Oldale Town - Mart</t>
        </is>
      </c>
      <c r="D8" s="32" t="inlineStr">
        <is>
          <t>Split 1</t>
        </is>
      </c>
      <c r="E8" s="32" t="n"/>
      <c r="F8" s="32" t="inlineStr">
        <is>
          <t>-</t>
        </is>
      </c>
    </row>
    <row r="9">
      <c r="A9" s="77" t="inlineStr">
        <is>
          <t>Guard Spec.</t>
        </is>
      </c>
      <c r="B9" s="77" t="inlineStr">
        <is>
          <t>Item Ball</t>
        </is>
      </c>
      <c r="C9" s="77" t="inlineStr">
        <is>
          <t>Route 103</t>
        </is>
      </c>
      <c r="D9" s="77" t="inlineStr">
        <is>
          <t>Split 1</t>
        </is>
      </c>
      <c r="E9" s="77" t="inlineStr">
        <is>
          <t>Across the water - needs Surf</t>
        </is>
      </c>
      <c r="F9" s="77" t="inlineStr">
        <is>
          <t>(50, 5)</t>
        </is>
      </c>
    </row>
    <row r="10">
      <c r="A10" s="32" t="inlineStr">
        <is>
          <t>PP Up</t>
        </is>
      </c>
      <c r="B10" s="32" t="inlineStr">
        <is>
          <t>Item Ball</t>
        </is>
      </c>
      <c r="C10" s="32" t="inlineStr">
        <is>
          <t>Route 103</t>
        </is>
      </c>
      <c r="D10" s="32" t="inlineStr">
        <is>
          <t>Split 1</t>
        </is>
      </c>
      <c r="E10" s="32" t="inlineStr">
        <is>
          <t>Across the water - needs Surf</t>
        </is>
      </c>
      <c r="F10" s="32" t="inlineStr">
        <is>
          <t>(64, 7)</t>
        </is>
      </c>
    </row>
    <row r="11">
      <c r="A11" s="77" t="inlineStr">
        <is>
          <t>Ultra Ball</t>
        </is>
      </c>
      <c r="B11" s="77" t="inlineStr">
        <is>
          <t>Item Ball</t>
        </is>
      </c>
      <c r="C11" s="77" t="inlineStr">
        <is>
          <t>Route 103</t>
        </is>
      </c>
      <c r="D11" s="77" t="inlineStr">
        <is>
          <t>Split 1</t>
        </is>
      </c>
      <c r="E11" s="77" t="n"/>
      <c r="F11" s="77" t="inlineStr">
        <is>
          <t>(4, 13)</t>
        </is>
      </c>
    </row>
    <row r="12">
      <c r="A12" s="32" t="inlineStr">
        <is>
          <t>Potion</t>
        </is>
      </c>
      <c r="B12" s="32" t="inlineStr">
        <is>
          <t>Item Ball</t>
        </is>
      </c>
      <c r="C12" s="32" t="inlineStr">
        <is>
          <t>Route 102</t>
        </is>
      </c>
      <c r="D12" s="32" t="inlineStr">
        <is>
          <t>Split 1</t>
        </is>
      </c>
      <c r="E12" s="32" t="n"/>
      <c r="F12" s="32" t="inlineStr">
        <is>
          <t>(11, 15)</t>
        </is>
      </c>
    </row>
    <row r="13">
      <c r="A13" s="77" t="inlineStr">
        <is>
          <t>Antidote</t>
        </is>
      </c>
      <c r="B13" s="77" t="inlineStr">
        <is>
          <t>Mart</t>
        </is>
      </c>
      <c r="C13" s="77" t="inlineStr">
        <is>
          <t>Petalburg City - Mart</t>
        </is>
      </c>
      <c r="D13" s="77" t="inlineStr">
        <is>
          <t>Split 1</t>
        </is>
      </c>
      <c r="E13" s="77" t="n"/>
      <c r="F13" s="77" t="inlineStr">
        <is>
          <t>-</t>
        </is>
      </c>
    </row>
    <row r="14">
      <c r="A14" s="32" t="inlineStr">
        <is>
          <t>Awakening</t>
        </is>
      </c>
      <c r="B14" s="32" t="inlineStr">
        <is>
          <t>Mart</t>
        </is>
      </c>
      <c r="C14" s="32" t="inlineStr">
        <is>
          <t>Petalburg City - Mart</t>
        </is>
      </c>
      <c r="D14" s="32" t="inlineStr">
        <is>
          <t>Split 1</t>
        </is>
      </c>
      <c r="E14" s="32" t="n"/>
      <c r="F14" s="32" t="inlineStr">
        <is>
          <t>-</t>
        </is>
      </c>
    </row>
    <row r="15">
      <c r="A15" s="77" t="inlineStr">
        <is>
          <t>Escape Rope</t>
        </is>
      </c>
      <c r="B15" s="77" t="inlineStr">
        <is>
          <t>Mart</t>
        </is>
      </c>
      <c r="C15" s="77" t="inlineStr">
        <is>
          <t>Petalburg City - Mart</t>
        </is>
      </c>
      <c r="D15" s="77" t="inlineStr">
        <is>
          <t>Split 1</t>
        </is>
      </c>
      <c r="E15" s="77" t="n"/>
      <c r="F15" s="77" t="inlineStr">
        <is>
          <t>-</t>
        </is>
      </c>
    </row>
    <row r="16">
      <c r="A16" s="32" t="inlineStr">
        <is>
          <t>Great Ball</t>
        </is>
      </c>
      <c r="B16" s="32" t="inlineStr">
        <is>
          <t>Mart</t>
        </is>
      </c>
      <c r="C16" s="32" t="inlineStr">
        <is>
          <t>Petalburg City - Mart</t>
        </is>
      </c>
      <c r="D16" s="32" t="inlineStr">
        <is>
          <t>Split 1</t>
        </is>
      </c>
      <c r="E16" s="32" t="inlineStr">
        <is>
          <t>Only sold after Badge 2</t>
        </is>
      </c>
      <c r="F16" s="32" t="inlineStr">
        <is>
          <t>-</t>
        </is>
      </c>
    </row>
    <row r="17">
      <c r="A17" s="77" t="inlineStr">
        <is>
          <t>Orange Mail</t>
        </is>
      </c>
      <c r="B17" s="77" t="inlineStr">
        <is>
          <t>Mart</t>
        </is>
      </c>
      <c r="C17" s="77" t="inlineStr">
        <is>
          <t>Petalburg City - Mart</t>
        </is>
      </c>
      <c r="D17" s="77" t="inlineStr">
        <is>
          <t>Split 1</t>
        </is>
      </c>
      <c r="E17" s="77" t="n"/>
      <c r="F17" s="77" t="inlineStr">
        <is>
          <t>-</t>
        </is>
      </c>
    </row>
    <row r="18">
      <c r="A18" s="32" t="inlineStr">
        <is>
          <t>Paralyze Heal</t>
        </is>
      </c>
      <c r="B18" s="32" t="inlineStr">
        <is>
          <t>Mart</t>
        </is>
      </c>
      <c r="C18" s="32" t="inlineStr">
        <is>
          <t>Petalburg City - Mart</t>
        </is>
      </c>
      <c r="D18" s="32" t="inlineStr">
        <is>
          <t>Split 1</t>
        </is>
      </c>
      <c r="E18" s="32" t="n"/>
      <c r="F18" s="32" t="inlineStr">
        <is>
          <t>-</t>
        </is>
      </c>
    </row>
    <row r="19">
      <c r="A19" s="77" t="inlineStr">
        <is>
          <t>Poké Ball</t>
        </is>
      </c>
      <c r="B19" s="77" t="inlineStr">
        <is>
          <t>Mart</t>
        </is>
      </c>
      <c r="C19" s="77" t="inlineStr">
        <is>
          <t>Petalburg City - Mart</t>
        </is>
      </c>
      <c r="D19" s="77" t="inlineStr">
        <is>
          <t>Split 1</t>
        </is>
      </c>
      <c r="E19" s="77" t="n"/>
      <c r="F19" s="77" t="inlineStr">
        <is>
          <t>-</t>
        </is>
      </c>
    </row>
    <row r="20">
      <c r="A20" s="32" t="inlineStr">
        <is>
          <t>Potion</t>
        </is>
      </c>
      <c r="B20" s="32" t="inlineStr">
        <is>
          <t>Mart</t>
        </is>
      </c>
      <c r="C20" s="32" t="inlineStr">
        <is>
          <t>Petalburg City - Mart</t>
        </is>
      </c>
      <c r="D20" s="32" t="inlineStr">
        <is>
          <t>Split 1</t>
        </is>
      </c>
      <c r="E20" s="32" t="n"/>
      <c r="F20" s="32" t="inlineStr">
        <is>
          <t>-</t>
        </is>
      </c>
    </row>
    <row r="21">
      <c r="A21" s="77" t="inlineStr">
        <is>
          <t>Rare Candy</t>
        </is>
      </c>
      <c r="B21" s="77" t="inlineStr">
        <is>
          <t>Mart</t>
        </is>
      </c>
      <c r="C21" s="77" t="inlineStr">
        <is>
          <t>Petalburg City - Mart</t>
        </is>
      </c>
      <c r="D21" s="77" t="inlineStr">
        <is>
          <t>Split 1</t>
        </is>
      </c>
      <c r="E21" s="77" t="n"/>
      <c r="F21" s="77" t="inlineStr">
        <is>
          <t>-</t>
        </is>
      </c>
    </row>
    <row r="22">
      <c r="A22" s="32" t="inlineStr">
        <is>
          <t>Repel</t>
        </is>
      </c>
      <c r="B22" s="32" t="inlineStr">
        <is>
          <t>Mart</t>
        </is>
      </c>
      <c r="C22" s="32" t="inlineStr">
        <is>
          <t>Petalburg City - Mart</t>
        </is>
      </c>
      <c r="D22" s="32" t="inlineStr">
        <is>
          <t>Split 1</t>
        </is>
      </c>
      <c r="E22" s="32" t="n"/>
      <c r="F22" s="32" t="inlineStr">
        <is>
          <t>-</t>
        </is>
      </c>
    </row>
    <row r="23">
      <c r="A23" s="77" t="inlineStr">
        <is>
          <t>Super Potion</t>
        </is>
      </c>
      <c r="B23" s="77" t="inlineStr">
        <is>
          <t>Mart</t>
        </is>
      </c>
      <c r="C23" s="77" t="inlineStr">
        <is>
          <t>Petalburg City - Mart</t>
        </is>
      </c>
      <c r="D23" s="77" t="inlineStr">
        <is>
          <t>Split 1</t>
        </is>
      </c>
      <c r="E23" s="77" t="n"/>
      <c r="F23" s="77" t="inlineStr">
        <is>
          <t>-</t>
        </is>
      </c>
    </row>
    <row r="24">
      <c r="A24" s="32" t="inlineStr">
        <is>
          <t>X Attack</t>
        </is>
      </c>
      <c r="B24" s="32" t="inlineStr">
        <is>
          <t>Mart</t>
        </is>
      </c>
      <c r="C24" s="32" t="inlineStr">
        <is>
          <t>Petalburg City - Mart</t>
        </is>
      </c>
      <c r="D24" s="32" t="inlineStr">
        <is>
          <t>Split 1</t>
        </is>
      </c>
      <c r="E24" s="32" t="n"/>
      <c r="F24" s="32" t="inlineStr">
        <is>
          <t>-</t>
        </is>
      </c>
    </row>
    <row r="25">
      <c r="A25" s="77" t="inlineStr">
        <is>
          <t>X Defense</t>
        </is>
      </c>
      <c r="B25" s="77" t="inlineStr">
        <is>
          <t>Mart</t>
        </is>
      </c>
      <c r="C25" s="77" t="inlineStr">
        <is>
          <t>Petalburg City - Mart</t>
        </is>
      </c>
      <c r="D25" s="77" t="inlineStr">
        <is>
          <t>Split 1</t>
        </is>
      </c>
      <c r="E25" s="77" t="n"/>
      <c r="F25" s="77" t="inlineStr">
        <is>
          <t>-</t>
        </is>
      </c>
    </row>
    <row r="26">
      <c r="A26" s="32" t="inlineStr">
        <is>
          <t>X Speed</t>
        </is>
      </c>
      <c r="B26" s="32" t="inlineStr">
        <is>
          <t>Mart</t>
        </is>
      </c>
      <c r="C26" s="32" t="inlineStr">
        <is>
          <t>Petalburg City - Mart</t>
        </is>
      </c>
      <c r="D26" s="32" t="inlineStr">
        <is>
          <t>Split 1</t>
        </is>
      </c>
      <c r="E26" s="32" t="n"/>
      <c r="F26" s="32" t="inlineStr">
        <is>
          <t>-</t>
        </is>
      </c>
    </row>
    <row r="27">
      <c r="A27" s="77" t="inlineStr">
        <is>
          <t>Ether</t>
        </is>
      </c>
      <c r="B27" s="77" t="inlineStr">
        <is>
          <t>Item Ball</t>
        </is>
      </c>
      <c r="C27" s="77" t="inlineStr">
        <is>
          <t>Petalburg City</t>
        </is>
      </c>
      <c r="D27" s="77" t="inlineStr">
        <is>
          <t>Split 1</t>
        </is>
      </c>
      <c r="E27" s="77" t="n"/>
      <c r="F27" s="77" t="inlineStr">
        <is>
          <t>(3, 28)</t>
        </is>
      </c>
    </row>
    <row r="28">
      <c r="A28" s="32" t="inlineStr">
        <is>
          <t>Max Revive</t>
        </is>
      </c>
      <c r="B28" s="32" t="inlineStr">
        <is>
          <t>Item Ball</t>
        </is>
      </c>
      <c r="C28" s="32" t="inlineStr">
        <is>
          <t>Petalburg City</t>
        </is>
      </c>
      <c r="D28" s="32" t="inlineStr">
        <is>
          <t>Split 1</t>
        </is>
      </c>
      <c r="E28" s="32" t="n"/>
      <c r="F28" s="32" t="inlineStr">
        <is>
          <t>(19, 2)</t>
        </is>
      </c>
    </row>
    <row r="29">
      <c r="A29" s="77" t="inlineStr">
        <is>
          <t>Rare Candy</t>
        </is>
      </c>
      <c r="B29" s="77" t="inlineStr">
        <is>
          <t>Hidden</t>
        </is>
      </c>
      <c r="C29" s="77" t="inlineStr">
        <is>
          <t>Petalburg City</t>
        </is>
      </c>
      <c r="D29" s="77" t="inlineStr">
        <is>
          <t>Split 1</t>
        </is>
      </c>
      <c r="E29" s="77" t="n"/>
      <c r="F29" s="77" t="inlineStr">
        <is>
          <t>(11, 29)</t>
        </is>
      </c>
    </row>
    <row r="30">
      <c r="A30" s="32" t="inlineStr">
        <is>
          <t>Focus Sash</t>
        </is>
      </c>
      <c r="B30" s="32" t="inlineStr">
        <is>
          <t>NPC gift (Wally runs up on first entering Petalburg)</t>
        </is>
      </c>
      <c r="C30" s="32" t="inlineStr">
        <is>
          <t>Petalburg City</t>
        </is>
      </c>
      <c r="D30" s="32" t="inlineStr">
        <is>
          <t>Split 1</t>
        </is>
      </c>
      <c r="E30" s="32" t="inlineStr">
        <is>
          <t>The only Focus Sash in Splits 1-2</t>
        </is>
      </c>
      <c r="F30" s="32" t="n"/>
    </row>
    <row r="31">
      <c r="A31" s="77" t="inlineStr">
        <is>
          <t>Silk Scarf</t>
        </is>
      </c>
      <c r="B31" s="77" t="inlineStr">
        <is>
          <t>NPC gift (Gentleman)</t>
        </is>
      </c>
      <c r="C31" s="77" t="inlineStr">
        <is>
          <t>Petalburg City</t>
        </is>
      </c>
      <c r="D31" s="77" t="inlineStr">
        <is>
          <t>Split 1</t>
        </is>
      </c>
      <c r="E31" s="77" t="inlineStr">
        <is>
          <t>Explains type-boosting held items</t>
        </is>
      </c>
      <c r="F31" s="77" t="n"/>
    </row>
    <row r="32">
      <c r="A32" s="32" t="inlineStr">
        <is>
          <t>Poké Ball</t>
        </is>
      </c>
      <c r="B32" s="32" t="inlineStr">
        <is>
          <t>Item Ball</t>
        </is>
      </c>
      <c r="C32" s="32" t="inlineStr">
        <is>
          <t>Route 104</t>
        </is>
      </c>
      <c r="D32" s="32" t="inlineStr">
        <is>
          <t>Split 1</t>
        </is>
      </c>
      <c r="E32" s="32" t="n"/>
      <c r="F32" s="32" t="inlineStr">
        <is>
          <t>(29, 53)</t>
        </is>
      </c>
    </row>
    <row r="33">
      <c r="A33" s="77" t="inlineStr">
        <is>
          <t>Antidote</t>
        </is>
      </c>
      <c r="B33" s="77" t="inlineStr">
        <is>
          <t>Hidden</t>
        </is>
      </c>
      <c r="C33" s="77" t="inlineStr">
        <is>
          <t>Route 104</t>
        </is>
      </c>
      <c r="D33" s="77" t="inlineStr">
        <is>
          <t>Split 1</t>
        </is>
      </c>
      <c r="E33" s="77" t="n"/>
      <c r="F33" s="77" t="inlineStr">
        <is>
          <t>(16, 72)</t>
        </is>
      </c>
    </row>
    <row r="34">
      <c r="A34" s="32" t="inlineStr">
        <is>
          <t>Heart Scale</t>
        </is>
      </c>
      <c r="B34" s="32" t="inlineStr">
        <is>
          <t>Hidden</t>
        </is>
      </c>
      <c r="C34" s="32" t="inlineStr">
        <is>
          <t>Route 104</t>
        </is>
      </c>
      <c r="D34" s="32" t="inlineStr">
        <is>
          <t>Split 1</t>
        </is>
      </c>
      <c r="E34" s="32" t="n"/>
      <c r="F34" s="32" t="inlineStr">
        <is>
          <t>(16, 64)</t>
        </is>
      </c>
    </row>
    <row r="35">
      <c r="A35" s="77" t="inlineStr">
        <is>
          <t>Potion</t>
        </is>
      </c>
      <c r="B35" s="77" t="inlineStr">
        <is>
          <t>Hidden</t>
        </is>
      </c>
      <c r="C35" s="77" t="inlineStr">
        <is>
          <t>Route 104</t>
        </is>
      </c>
      <c r="D35" s="77" t="inlineStr">
        <is>
          <t>Split 1</t>
        </is>
      </c>
      <c r="E35" s="77" t="n"/>
      <c r="F35" s="77" t="inlineStr">
        <is>
          <t>(14, 55)</t>
        </is>
      </c>
    </row>
    <row r="36">
      <c r="A36" s="32" t="inlineStr">
        <is>
          <t>Great Ball x5</t>
        </is>
      </c>
      <c r="B36" s="32" t="inlineStr">
        <is>
          <t>NPC gift (Norman, with the Everstone quest)</t>
        </is>
      </c>
      <c r="C36" s="32" t="inlineStr">
        <is>
          <t>Route 104</t>
        </is>
      </c>
      <c r="D36" s="32" t="inlineStr">
        <is>
          <t>Split 1</t>
        </is>
      </c>
      <c r="E36" s="32" t="inlineStr">
        <is>
          <t>Route 104 South</t>
        </is>
      </c>
      <c r="F36" s="32" t="n"/>
    </row>
    <row r="37">
      <c r="A37" s="77" t="inlineStr">
        <is>
          <t>Mystic Water</t>
        </is>
      </c>
      <c r="B37" s="77" t="inlineStr">
        <is>
          <t>NPC gift (Fisherman Darian, after battle)</t>
        </is>
      </c>
      <c r="C37" s="77" t="inlineStr">
        <is>
          <t>Route 104</t>
        </is>
      </c>
      <c r="D37" s="77" t="inlineStr">
        <is>
          <t>Split 1</t>
        </is>
      </c>
      <c r="E37" s="77" t="inlineStr">
        <is>
          <t>Route 104 South</t>
        </is>
      </c>
      <c r="F37" s="77" t="n"/>
    </row>
    <row r="38">
      <c r="A38" s="32" t="inlineStr">
        <is>
          <t>TM Bullet Seed x2</t>
        </is>
      </c>
      <c r="B38" s="32" t="inlineStr">
        <is>
          <t>NPC gift (boy)</t>
        </is>
      </c>
      <c r="C38" s="32" t="inlineStr">
        <is>
          <t>Route 104</t>
        </is>
      </c>
      <c r="D38" s="32" t="inlineStr">
        <is>
          <t>Split 1</t>
        </is>
      </c>
      <c r="E38" s="32" t="inlineStr">
        <is>
          <t>North end of Route 104 South</t>
        </is>
      </c>
      <c r="F38" s="32" t="n"/>
    </row>
    <row r="39">
      <c r="A39" s="77" t="inlineStr">
        <is>
          <t>Miracle Seed</t>
        </is>
      </c>
      <c r="B39" s="77" t="inlineStr">
        <is>
          <t>NPC gift (Picnicker Maisie, after battle)</t>
        </is>
      </c>
      <c r="C39" s="77" t="inlineStr">
        <is>
          <t>Trainer Grove</t>
        </is>
      </c>
      <c r="D39" s="77" t="inlineStr">
        <is>
          <t>Split 1</t>
        </is>
      </c>
      <c r="E39" s="77" t="n"/>
      <c r="F39" s="77" t="n"/>
    </row>
    <row r="40">
      <c r="A40" s="32" t="inlineStr">
        <is>
          <t>Everstone</t>
        </is>
      </c>
      <c r="B40" s="32" t="inlineStr">
        <is>
          <t>Item Ball</t>
        </is>
      </c>
      <c r="C40" s="32" t="inlineStr">
        <is>
          <t>Petalburg Coast</t>
        </is>
      </c>
      <c r="D40" s="32" t="inlineStr">
        <is>
          <t>Split 1</t>
        </is>
      </c>
      <c r="E40" s="32" t="n"/>
      <c r="F40" s="32" t="inlineStr">
        <is>
          <t>(20, 5)</t>
        </is>
      </c>
    </row>
    <row r="41">
      <c r="A41" s="77" t="inlineStr">
        <is>
          <t>Lagging Tail</t>
        </is>
      </c>
      <c r="B41" s="77" t="inlineStr">
        <is>
          <t>Item Ball</t>
        </is>
      </c>
      <c r="C41" s="77" t="inlineStr">
        <is>
          <t>Petalburg Coast</t>
        </is>
      </c>
      <c r="D41" s="77" t="inlineStr">
        <is>
          <t>Split 1</t>
        </is>
      </c>
      <c r="E41" s="77" t="n"/>
      <c r="F41" s="77" t="inlineStr">
        <is>
          <t>(35, 57)</t>
        </is>
      </c>
    </row>
    <row r="42">
      <c r="A42" s="32" t="inlineStr">
        <is>
          <t>Quick Ball</t>
        </is>
      </c>
      <c r="B42" s="32" t="inlineStr">
        <is>
          <t>Item Ball</t>
        </is>
      </c>
      <c r="C42" s="32" t="inlineStr">
        <is>
          <t>Petalburg Coast</t>
        </is>
      </c>
      <c r="D42" s="32" t="inlineStr">
        <is>
          <t>Split 1</t>
        </is>
      </c>
      <c r="E42" s="32" t="n"/>
      <c r="F42" s="32" t="inlineStr">
        <is>
          <t>(23, 37)</t>
        </is>
      </c>
    </row>
    <row r="43">
      <c r="A43" s="77" t="inlineStr">
        <is>
          <t>Heart Scale</t>
        </is>
      </c>
      <c r="B43" s="77" t="inlineStr">
        <is>
          <t>Hidden</t>
        </is>
      </c>
      <c r="C43" s="77" t="inlineStr">
        <is>
          <t>Petalburg Coast</t>
        </is>
      </c>
      <c r="D43" s="77" t="inlineStr">
        <is>
          <t>Split 1</t>
        </is>
      </c>
      <c r="E43" s="77" t="n"/>
      <c r="F43" s="77" t="inlineStr">
        <is>
          <t>(23, 18)</t>
        </is>
      </c>
    </row>
    <row r="44">
      <c r="A44" s="32" t="inlineStr">
        <is>
          <t>Focus Band</t>
        </is>
      </c>
      <c r="B44" s="32" t="inlineStr">
        <is>
          <t>Item Ball</t>
        </is>
      </c>
      <c r="C44" s="32" t="inlineStr">
        <is>
          <t>Viridian Forest</t>
        </is>
      </c>
      <c r="D44" s="32" t="inlineStr">
        <is>
          <t>Split 1</t>
        </is>
      </c>
      <c r="E44" s="32" t="n"/>
      <c r="F44" s="32" t="inlineStr">
        <is>
          <t>(0, 7)</t>
        </is>
      </c>
    </row>
    <row r="45">
      <c r="A45" s="77" t="inlineStr">
        <is>
          <t>Chilan Berry</t>
        </is>
      </c>
      <c r="B45" s="77" t="inlineStr">
        <is>
          <t>Hidden</t>
        </is>
      </c>
      <c r="C45" s="77" t="inlineStr">
        <is>
          <t>Viridian Forest</t>
        </is>
      </c>
      <c r="D45" s="77" t="inlineStr">
        <is>
          <t>Split 1</t>
        </is>
      </c>
      <c r="E45" s="77" t="n"/>
      <c r="F45" s="77" t="inlineStr">
        <is>
          <t>(7, 0)</t>
        </is>
      </c>
    </row>
    <row r="46">
      <c r="A46" s="32" t="inlineStr">
        <is>
          <t>HM Rock Smash</t>
        </is>
      </c>
      <c r="B46" s="32" t="inlineStr">
        <is>
          <t>NPC gift (end of forest)</t>
        </is>
      </c>
      <c r="C46" s="32" t="inlineStr">
        <is>
          <t>Viridian Forest</t>
        </is>
      </c>
      <c r="D46" s="32" t="inlineStr">
        <is>
          <t>Split 1</t>
        </is>
      </c>
      <c r="E46" s="32" t="inlineStr">
        <is>
          <t>Shares its flag with the Mauville gift.</t>
        </is>
      </c>
      <c r="F46" s="32" t="n"/>
    </row>
    <row r="47">
      <c r="A47" s="77" t="inlineStr">
        <is>
          <t>TM Protect x1</t>
        </is>
      </c>
      <c r="B47" s="77" t="inlineStr">
        <is>
          <t>Gym reward (Norman)</t>
        </is>
      </c>
      <c r="C47" s="77" t="inlineStr">
        <is>
          <t>Petalburg City - Gym</t>
        </is>
      </c>
      <c r="D47" s="77" t="inlineStr">
        <is>
          <t>Split 1</t>
        </is>
      </c>
      <c r="E47" s="77" t="inlineStr">
        <is>
          <t>Only TM given as a single copy</t>
        </is>
      </c>
      <c r="F47" s="77" t="n"/>
    </row>
    <row r="48">
      <c r="A48" s="32" t="inlineStr">
        <is>
          <t>Ether</t>
        </is>
      </c>
      <c r="B48" s="32" t="inlineStr">
        <is>
          <t>Item Ball</t>
        </is>
      </c>
      <c r="C48" s="32" t="inlineStr">
        <is>
          <t>Petalburg Woods</t>
        </is>
      </c>
      <c r="D48" s="32" t="inlineStr">
        <is>
          <t>Split 2</t>
        </is>
      </c>
      <c r="E48" s="32" t="n"/>
      <c r="F48" s="32" t="inlineStr">
        <is>
          <t>(4, 8)</t>
        </is>
      </c>
    </row>
    <row r="49">
      <c r="A49" s="77" t="inlineStr">
        <is>
          <t>Great Ball</t>
        </is>
      </c>
      <c r="B49" s="77" t="inlineStr">
        <is>
          <t>Item Ball</t>
        </is>
      </c>
      <c r="C49" s="77" t="inlineStr">
        <is>
          <t>Petalburg Woods</t>
        </is>
      </c>
      <c r="D49" s="77" t="inlineStr">
        <is>
          <t>Split 2</t>
        </is>
      </c>
      <c r="E49" s="77" t="inlineStr">
        <is>
          <t>Behind Cut trees - not reachable in Split 2</t>
        </is>
      </c>
      <c r="F49" s="77" t="inlineStr">
        <is>
          <t>(45, 7)</t>
        </is>
      </c>
    </row>
    <row r="50">
      <c r="A50" s="32" t="inlineStr">
        <is>
          <t>Paralyze Heal</t>
        </is>
      </c>
      <c r="B50" s="32" t="inlineStr">
        <is>
          <t>Item Ball</t>
        </is>
      </c>
      <c r="C50" s="32" t="inlineStr">
        <is>
          <t>Petalburg Woods</t>
        </is>
      </c>
      <c r="D50" s="32" t="inlineStr">
        <is>
          <t>Split 2</t>
        </is>
      </c>
      <c r="E50" s="32" t="n"/>
      <c r="F50" s="32" t="inlineStr">
        <is>
          <t>(4, 26)</t>
        </is>
      </c>
    </row>
    <row r="51">
      <c r="A51" s="77" t="inlineStr">
        <is>
          <t>Poison Barb</t>
        </is>
      </c>
      <c r="B51" s="77" t="inlineStr">
        <is>
          <t>Item Ball</t>
        </is>
      </c>
      <c r="C51" s="77" t="inlineStr">
        <is>
          <t>Petalburg Woods</t>
        </is>
      </c>
      <c r="D51" s="77" t="inlineStr">
        <is>
          <t>Split 2</t>
        </is>
      </c>
      <c r="E51" s="77" t="n"/>
      <c r="F51" s="77" t="inlineStr">
        <is>
          <t>(15, 27)</t>
        </is>
      </c>
    </row>
    <row r="52">
      <c r="A52" s="32" t="inlineStr">
        <is>
          <t>Poké Ball</t>
        </is>
      </c>
      <c r="B52" s="32" t="inlineStr">
        <is>
          <t>Hidden</t>
        </is>
      </c>
      <c r="C52" s="32" t="inlineStr">
        <is>
          <t>Petalburg Woods</t>
        </is>
      </c>
      <c r="D52" s="32" t="inlineStr">
        <is>
          <t>Split 2</t>
        </is>
      </c>
      <c r="E52" s="32" t="n"/>
      <c r="F52" s="32" t="inlineStr">
        <is>
          <t>(4, 19)</t>
        </is>
      </c>
    </row>
    <row r="53">
      <c r="A53" s="77" t="inlineStr">
        <is>
          <t>Potion</t>
        </is>
      </c>
      <c r="B53" s="77" t="inlineStr">
        <is>
          <t>Hidden</t>
        </is>
      </c>
      <c r="C53" s="77" t="inlineStr">
        <is>
          <t>Petalburg Woods</t>
        </is>
      </c>
      <c r="D53" s="77" t="inlineStr">
        <is>
          <t>Split 2</t>
        </is>
      </c>
      <c r="E53" s="77" t="n"/>
      <c r="F53" s="77" t="inlineStr">
        <is>
          <t>(39, 35)</t>
        </is>
      </c>
    </row>
    <row r="54">
      <c r="A54" s="32" t="inlineStr">
        <is>
          <t>Sceptilite</t>
        </is>
      </c>
      <c r="B54" s="32" t="inlineStr">
        <is>
          <t>Hidden</t>
        </is>
      </c>
      <c r="C54" s="32" t="inlineStr">
        <is>
          <t>Petalburg Woods</t>
        </is>
      </c>
      <c r="D54" s="32" t="inlineStr">
        <is>
          <t>Split 2</t>
        </is>
      </c>
      <c r="E54" s="32" t="n"/>
      <c r="F54" s="32" t="inlineStr">
        <is>
          <t>(5, 19)</t>
        </is>
      </c>
    </row>
    <row r="55">
      <c r="A55" s="77" t="inlineStr">
        <is>
          <t>Silver Powder</t>
        </is>
      </c>
      <c r="B55" s="77" t="inlineStr">
        <is>
          <t>Hidden</t>
        </is>
      </c>
      <c r="C55" s="77" t="inlineStr">
        <is>
          <t>Petalburg Woods</t>
        </is>
      </c>
      <c r="D55" s="77" t="inlineStr">
        <is>
          <t>Split 2</t>
        </is>
      </c>
      <c r="E55" s="77" t="n"/>
      <c r="F55" s="77" t="inlineStr">
        <is>
          <t>(41, 37)</t>
        </is>
      </c>
    </row>
    <row r="56">
      <c r="A56" s="32" t="inlineStr">
        <is>
          <t>Tiny Mushroom</t>
        </is>
      </c>
      <c r="B56" s="32" t="inlineStr">
        <is>
          <t>Hidden</t>
        </is>
      </c>
      <c r="C56" s="32" t="inlineStr">
        <is>
          <t>Petalburg Woods</t>
        </is>
      </c>
      <c r="D56" s="32" t="inlineStr">
        <is>
          <t>Split 2</t>
        </is>
      </c>
      <c r="E56" s="32" t="n"/>
      <c r="F56" s="32" t="inlineStr">
        <is>
          <t>(26, 6)</t>
        </is>
      </c>
    </row>
    <row r="57">
      <c r="A57" s="77" t="inlineStr">
        <is>
          <t>Tiny Mushroom</t>
        </is>
      </c>
      <c r="B57" s="77" t="inlineStr">
        <is>
          <t>Hidden</t>
        </is>
      </c>
      <c r="C57" s="77" t="inlineStr">
        <is>
          <t>Petalburg Woods</t>
        </is>
      </c>
      <c r="D57" s="77" t="inlineStr">
        <is>
          <t>Split 2</t>
        </is>
      </c>
      <c r="E57" s="77" t="n"/>
      <c r="F57" s="77" t="inlineStr">
        <is>
          <t>(40, 29)</t>
        </is>
      </c>
    </row>
    <row r="58">
      <c r="A58" s="32" t="inlineStr">
        <is>
          <t>Charcoal</t>
        </is>
      </c>
      <c r="B58" s="32" t="inlineStr">
        <is>
          <t>NPC gift (camper boy)</t>
        </is>
      </c>
      <c r="C58" s="32" t="inlineStr">
        <is>
          <t>Petalburg Woods</t>
        </is>
      </c>
      <c r="D58" s="32" t="inlineStr">
        <is>
          <t>Split 2</t>
        </is>
      </c>
      <c r="E58" s="32" t="n"/>
      <c r="F58" s="32" t="n"/>
    </row>
    <row r="59">
      <c r="A59" s="77" t="inlineStr">
        <is>
          <t>Shiny Stone OR Moon Stone</t>
        </is>
      </c>
      <c r="B59" s="77" t="inlineStr">
        <is>
          <t>NPC choice (one only)</t>
        </is>
      </c>
      <c r="C59" s="77" t="inlineStr">
        <is>
          <t>Lost Cave</t>
        </is>
      </c>
      <c r="D59" s="77" t="inlineStr">
        <is>
          <t>Split 2</t>
        </is>
      </c>
      <c r="E59" s="77" t="inlineStr">
        <is>
          <t>Deepest point of Lost Cave</t>
        </is>
      </c>
      <c r="F59" s="77" t="n"/>
    </row>
    <row r="60">
      <c r="A60" s="32" t="inlineStr">
        <is>
          <t>PP Up</t>
        </is>
      </c>
      <c r="B60" s="32" t="inlineStr">
        <is>
          <t>Item Ball</t>
        </is>
      </c>
      <c r="C60" s="32" t="inlineStr">
        <is>
          <t>Route 104</t>
        </is>
      </c>
      <c r="D60" s="32" t="inlineStr">
        <is>
          <t>Split 2</t>
        </is>
      </c>
      <c r="E60" s="32" t="n"/>
      <c r="F60" s="32" t="inlineStr">
        <is>
          <t>(39, 15)</t>
        </is>
      </c>
    </row>
    <row r="61">
      <c r="A61" s="77" t="inlineStr">
        <is>
          <t>Potion</t>
        </is>
      </c>
      <c r="B61" s="77" t="inlineStr">
        <is>
          <t>Item Ball</t>
        </is>
      </c>
      <c r="C61" s="77" t="inlineStr">
        <is>
          <t>Route 104</t>
        </is>
      </c>
      <c r="D61" s="77" t="inlineStr">
        <is>
          <t>Split 2</t>
        </is>
      </c>
      <c r="E61" s="77" t="n"/>
      <c r="F61" s="77" t="inlineStr">
        <is>
          <t>(5, 8)</t>
        </is>
      </c>
    </row>
    <row r="62">
      <c r="A62" s="32" t="inlineStr">
        <is>
          <t>Poké Ball</t>
        </is>
      </c>
      <c r="B62" s="32" t="inlineStr">
        <is>
          <t>Hidden</t>
        </is>
      </c>
      <c r="C62" s="32" t="inlineStr">
        <is>
          <t>Route 104</t>
        </is>
      </c>
      <c r="D62" s="32" t="inlineStr">
        <is>
          <t>Split 2</t>
        </is>
      </c>
      <c r="E62" s="32" t="n"/>
      <c r="F62" s="32" t="inlineStr">
        <is>
          <t>(3, 9)</t>
        </is>
      </c>
    </row>
    <row r="63">
      <c r="A63" s="77" t="inlineStr">
        <is>
          <t>Super Potion</t>
        </is>
      </c>
      <c r="B63" s="77" t="inlineStr">
        <is>
          <t>Hidden</t>
        </is>
      </c>
      <c r="C63" s="77" t="inlineStr">
        <is>
          <t>Route 104</t>
        </is>
      </c>
      <c r="D63" s="77" t="inlineStr">
        <is>
          <t>Split 2</t>
        </is>
      </c>
      <c r="E63" s="77" t="n"/>
      <c r="F63" s="77" t="inlineStr">
        <is>
          <t>(7, 6)</t>
        </is>
      </c>
    </row>
    <row r="64">
      <c r="A64" s="32" t="inlineStr">
        <is>
          <t>Razor Claw</t>
        </is>
      </c>
      <c r="B64" s="32" t="inlineStr">
        <is>
          <t>Item Ball</t>
        </is>
      </c>
      <c r="C64" s="32" t="inlineStr">
        <is>
          <t>Rustboro City</t>
        </is>
      </c>
      <c r="D64" s="32" t="inlineStr">
        <is>
          <t>Split 2</t>
        </is>
      </c>
      <c r="E64" s="32" t="n"/>
      <c r="F64" s="32" t="inlineStr">
        <is>
          <t>(36, 51)</t>
        </is>
      </c>
    </row>
    <row r="65">
      <c r="A65" s="77" t="inlineStr">
        <is>
          <t>Occa + Passho + Rindo Berry</t>
        </is>
      </c>
      <c r="B65" s="77" t="inlineStr">
        <is>
          <t>NPC gift (hiker, all three at once)</t>
        </is>
      </c>
      <c r="C65" s="77" t="inlineStr">
        <is>
          <t>Rustboro City - House 1</t>
        </is>
      </c>
      <c r="D65" s="77" t="inlineStr">
        <is>
          <t>Split 2</t>
        </is>
      </c>
      <c r="E65" s="77" t="inlineStr">
        <is>
          <t>House next to the Gym</t>
        </is>
      </c>
      <c r="F65" s="77" t="n"/>
    </row>
    <row r="66">
      <c r="A66" s="32" t="inlineStr">
        <is>
          <t>TM68 Wing Attack x2</t>
        </is>
      </c>
      <c r="B66" s="32" t="inlineStr">
        <is>
          <t>NPC gift (Trainer School student)</t>
        </is>
      </c>
      <c r="C66" s="32" t="inlineStr">
        <is>
          <t>Rustboro City - Pokemon School</t>
        </is>
      </c>
      <c r="D66" s="32" t="inlineStr">
        <is>
          <t>Split 2</t>
        </is>
      </c>
      <c r="E66" s="32" t="inlineStr">
        <is>
          <t>New BOFA TM</t>
        </is>
      </c>
      <c r="F66" s="32" t="n"/>
    </row>
    <row r="67">
      <c r="A67" s="77" t="inlineStr">
        <is>
          <t>Antidote</t>
        </is>
      </c>
      <c r="B67" s="77" t="inlineStr">
        <is>
          <t>Mart</t>
        </is>
      </c>
      <c r="C67" s="77" t="inlineStr">
        <is>
          <t>Rustboro City - Mart</t>
        </is>
      </c>
      <c r="D67" s="77" t="inlineStr">
        <is>
          <t>Split 2</t>
        </is>
      </c>
      <c r="E67" s="77" t="n"/>
      <c r="F67" s="77" t="inlineStr">
        <is>
          <t>-</t>
        </is>
      </c>
    </row>
    <row r="68">
      <c r="A68" s="32" t="inlineStr">
        <is>
          <t>Escape Rope</t>
        </is>
      </c>
      <c r="B68" s="32" t="inlineStr">
        <is>
          <t>Mart</t>
        </is>
      </c>
      <c r="C68" s="32" t="inlineStr">
        <is>
          <t>Rustboro City - Mart</t>
        </is>
      </c>
      <c r="D68" s="32" t="inlineStr">
        <is>
          <t>Split 2</t>
        </is>
      </c>
      <c r="E68" s="32" t="n"/>
      <c r="F68" s="32" t="inlineStr">
        <is>
          <t>-</t>
        </is>
      </c>
    </row>
    <row r="69">
      <c r="A69" s="77" t="inlineStr">
        <is>
          <t>Great Ball</t>
        </is>
      </c>
      <c r="B69" s="77" t="inlineStr">
        <is>
          <t>Mart</t>
        </is>
      </c>
      <c r="C69" s="77" t="inlineStr">
        <is>
          <t>Rustboro City - Mart</t>
        </is>
      </c>
      <c r="D69" s="77" t="inlineStr">
        <is>
          <t>Split 2</t>
        </is>
      </c>
      <c r="E69" s="77" t="inlineStr">
        <is>
          <t>Only sold after Badge 2</t>
        </is>
      </c>
      <c r="F69" s="77" t="inlineStr">
        <is>
          <t>-</t>
        </is>
      </c>
    </row>
    <row r="70">
      <c r="A70" s="32" t="inlineStr">
        <is>
          <t>Paralyze Heal</t>
        </is>
      </c>
      <c r="B70" s="32" t="inlineStr">
        <is>
          <t>Mart</t>
        </is>
      </c>
      <c r="C70" s="32" t="inlineStr">
        <is>
          <t>Rustboro City - Mart</t>
        </is>
      </c>
      <c r="D70" s="32" t="inlineStr">
        <is>
          <t>Split 2</t>
        </is>
      </c>
      <c r="E70" s="32" t="n"/>
      <c r="F70" s="32" t="inlineStr">
        <is>
          <t>-</t>
        </is>
      </c>
    </row>
    <row r="71">
      <c r="A71" s="77" t="inlineStr">
        <is>
          <t>Poké Ball</t>
        </is>
      </c>
      <c r="B71" s="77" t="inlineStr">
        <is>
          <t>Mart</t>
        </is>
      </c>
      <c r="C71" s="77" t="inlineStr">
        <is>
          <t>Rustboro City - Mart</t>
        </is>
      </c>
      <c r="D71" s="77" t="inlineStr">
        <is>
          <t>Split 2</t>
        </is>
      </c>
      <c r="E71" s="77" t="n"/>
      <c r="F71" s="77" t="inlineStr">
        <is>
          <t>-</t>
        </is>
      </c>
    </row>
    <row r="72">
      <c r="A72" s="32" t="inlineStr">
        <is>
          <t>Potion</t>
        </is>
      </c>
      <c r="B72" s="32" t="inlineStr">
        <is>
          <t>Mart</t>
        </is>
      </c>
      <c r="C72" s="32" t="inlineStr">
        <is>
          <t>Rustboro City - Mart</t>
        </is>
      </c>
      <c r="D72" s="32" t="inlineStr">
        <is>
          <t>Split 2</t>
        </is>
      </c>
      <c r="E72" s="32" t="n"/>
      <c r="F72" s="32" t="inlineStr">
        <is>
          <t>-</t>
        </is>
      </c>
    </row>
    <row r="73">
      <c r="A73" s="77" t="inlineStr">
        <is>
          <t>Rare Candy</t>
        </is>
      </c>
      <c r="B73" s="77" t="inlineStr">
        <is>
          <t>Mart</t>
        </is>
      </c>
      <c r="C73" s="77" t="inlineStr">
        <is>
          <t>Rustboro City - Mart</t>
        </is>
      </c>
      <c r="D73" s="77" t="inlineStr">
        <is>
          <t>Split 2</t>
        </is>
      </c>
      <c r="E73" s="77" t="n"/>
      <c r="F73" s="77" t="inlineStr">
        <is>
          <t>-</t>
        </is>
      </c>
    </row>
    <row r="74">
      <c r="A74" s="32" t="inlineStr">
        <is>
          <t>Repeat Ball</t>
        </is>
      </c>
      <c r="B74" s="32" t="inlineStr">
        <is>
          <t>Mart</t>
        </is>
      </c>
      <c r="C74" s="32" t="inlineStr">
        <is>
          <t>Rustboro City - Mart</t>
        </is>
      </c>
      <c r="D74" s="32" t="inlineStr">
        <is>
          <t>Split 2</t>
        </is>
      </c>
      <c r="E74" s="32" t="n"/>
      <c r="F74" s="32" t="inlineStr">
        <is>
          <t>-</t>
        </is>
      </c>
    </row>
    <row r="75">
      <c r="A75" s="77" t="inlineStr">
        <is>
          <t>Repel</t>
        </is>
      </c>
      <c r="B75" s="77" t="inlineStr">
        <is>
          <t>Mart</t>
        </is>
      </c>
      <c r="C75" s="77" t="inlineStr">
        <is>
          <t>Rustboro City - Mart</t>
        </is>
      </c>
      <c r="D75" s="77" t="inlineStr">
        <is>
          <t>Split 2</t>
        </is>
      </c>
      <c r="E75" s="77" t="n"/>
      <c r="F75" s="77" t="inlineStr">
        <is>
          <t>-</t>
        </is>
      </c>
    </row>
    <row r="76">
      <c r="A76" s="32" t="inlineStr">
        <is>
          <t>Super Potion</t>
        </is>
      </c>
      <c r="B76" s="32" t="inlineStr">
        <is>
          <t>Mart</t>
        </is>
      </c>
      <c r="C76" s="32" t="inlineStr">
        <is>
          <t>Rustboro City - Mart</t>
        </is>
      </c>
      <c r="D76" s="32" t="inlineStr">
        <is>
          <t>Split 2</t>
        </is>
      </c>
      <c r="E76" s="32" t="n"/>
      <c r="F76" s="32" t="inlineStr">
        <is>
          <t>-</t>
        </is>
      </c>
    </row>
    <row r="77">
      <c r="A77" s="77" t="inlineStr">
        <is>
          <t>Timer Ball</t>
        </is>
      </c>
      <c r="B77" s="77" t="inlineStr">
        <is>
          <t>Mart</t>
        </is>
      </c>
      <c r="C77" s="77" t="inlineStr">
        <is>
          <t>Rustboro City - Mart</t>
        </is>
      </c>
      <c r="D77" s="77" t="inlineStr">
        <is>
          <t>Split 2</t>
        </is>
      </c>
      <c r="E77" s="77" t="inlineStr">
        <is>
          <t>Only sold after Badge 2</t>
        </is>
      </c>
      <c r="F77" s="77" t="inlineStr">
        <is>
          <t>-</t>
        </is>
      </c>
    </row>
    <row r="78">
      <c r="A78" s="32" t="inlineStr">
        <is>
          <t>X Attack</t>
        </is>
      </c>
      <c r="B78" s="32" t="inlineStr">
        <is>
          <t>Mart</t>
        </is>
      </c>
      <c r="C78" s="32" t="inlineStr">
        <is>
          <t>Rustboro City - Mart</t>
        </is>
      </c>
      <c r="D78" s="32" t="inlineStr">
        <is>
          <t>Split 2</t>
        </is>
      </c>
      <c r="E78" s="32" t="n"/>
      <c r="F78" s="32" t="inlineStr">
        <is>
          <t>-</t>
        </is>
      </c>
    </row>
    <row r="79">
      <c r="A79" s="77" t="inlineStr">
        <is>
          <t>X Defense</t>
        </is>
      </c>
      <c r="B79" s="77" t="inlineStr">
        <is>
          <t>Mart</t>
        </is>
      </c>
      <c r="C79" s="77" t="inlineStr">
        <is>
          <t>Rustboro City - Mart</t>
        </is>
      </c>
      <c r="D79" s="77" t="inlineStr">
        <is>
          <t>Split 2</t>
        </is>
      </c>
      <c r="E79" s="77" t="n"/>
      <c r="F79" s="77" t="inlineStr">
        <is>
          <t>-</t>
        </is>
      </c>
    </row>
    <row r="80">
      <c r="A80" s="32" t="inlineStr">
        <is>
          <t>X Speed</t>
        </is>
      </c>
      <c r="B80" s="32" t="inlineStr">
        <is>
          <t>Mart</t>
        </is>
      </c>
      <c r="C80" s="32" t="inlineStr">
        <is>
          <t>Rustboro City - Mart</t>
        </is>
      </c>
      <c r="D80" s="32" t="inlineStr">
        <is>
          <t>Split 2</t>
        </is>
      </c>
      <c r="E80" s="32" t="n"/>
      <c r="F80" s="32" t="inlineStr">
        <is>
          <t>-</t>
        </is>
      </c>
    </row>
    <row r="81">
      <c r="A81" s="77" t="inlineStr">
        <is>
          <t>Ether</t>
        </is>
      </c>
      <c r="B81" s="77" t="inlineStr">
        <is>
          <t>Item Ball</t>
        </is>
      </c>
      <c r="C81" s="77" t="inlineStr">
        <is>
          <t>Route 116</t>
        </is>
      </c>
      <c r="D81" s="77" t="inlineStr">
        <is>
          <t>Split 2</t>
        </is>
      </c>
      <c r="E81" s="77" t="n"/>
      <c r="F81" s="77" t="inlineStr">
        <is>
          <t>(19, 6)</t>
        </is>
      </c>
    </row>
    <row r="82">
      <c r="A82" s="32" t="inlineStr">
        <is>
          <t>Normal Gem</t>
        </is>
      </c>
      <c r="B82" s="32" t="inlineStr">
        <is>
          <t>Item Ball</t>
        </is>
      </c>
      <c r="C82" s="32" t="inlineStr">
        <is>
          <t>Route 116</t>
        </is>
      </c>
      <c r="D82" s="32" t="inlineStr">
        <is>
          <t>Split 2</t>
        </is>
      </c>
      <c r="E82" s="32" t="n"/>
      <c r="F82" s="32" t="inlineStr">
        <is>
          <t>(6, 4)</t>
        </is>
      </c>
    </row>
    <row r="83">
      <c r="A83" s="77" t="inlineStr">
        <is>
          <t>Potion</t>
        </is>
      </c>
      <c r="B83" s="77" t="inlineStr">
        <is>
          <t>Item Ball</t>
        </is>
      </c>
      <c r="C83" s="77" t="inlineStr">
        <is>
          <t>Route 116</t>
        </is>
      </c>
      <c r="D83" s="77" t="inlineStr">
        <is>
          <t>Split 2</t>
        </is>
      </c>
      <c r="E83" s="77" t="n"/>
      <c r="F83" s="77" t="inlineStr">
        <is>
          <t>(34, 7)</t>
        </is>
      </c>
    </row>
    <row r="84">
      <c r="A84" s="32" t="inlineStr">
        <is>
          <t>Repel</t>
        </is>
      </c>
      <c r="B84" s="32" t="inlineStr">
        <is>
          <t>Item Ball</t>
        </is>
      </c>
      <c r="C84" s="32" t="inlineStr">
        <is>
          <t>Route 116</t>
        </is>
      </c>
      <c r="D84" s="32" t="inlineStr">
        <is>
          <t>Split 2</t>
        </is>
      </c>
      <c r="E84" s="32" t="n"/>
      <c r="F84" s="32" t="inlineStr">
        <is>
          <t>(10, 17)</t>
        </is>
      </c>
    </row>
    <row r="85">
      <c r="A85" s="77" t="inlineStr">
        <is>
          <t>X Special</t>
        </is>
      </c>
      <c r="B85" s="77" t="inlineStr">
        <is>
          <t>Item Ball</t>
        </is>
      </c>
      <c r="C85" s="77" t="inlineStr">
        <is>
          <t>Route 116</t>
        </is>
      </c>
      <c r="D85" s="77" t="inlineStr">
        <is>
          <t>Split 2</t>
        </is>
      </c>
      <c r="E85" s="77" t="n"/>
      <c r="F85" s="77" t="inlineStr">
        <is>
          <t>(55, 12)</t>
        </is>
      </c>
    </row>
    <row r="86">
      <c r="A86" s="32" t="inlineStr">
        <is>
          <t>Super Potion</t>
        </is>
      </c>
      <c r="B86" s="32" t="inlineStr">
        <is>
          <t>Hidden</t>
        </is>
      </c>
      <c r="C86" s="32" t="inlineStr">
        <is>
          <t>Route 116</t>
        </is>
      </c>
      <c r="D86" s="32" t="inlineStr">
        <is>
          <t>Split 2</t>
        </is>
      </c>
      <c r="E86" s="32" t="n"/>
      <c r="F86" s="32" t="inlineStr">
        <is>
          <t>(22, 9)</t>
        </is>
      </c>
    </row>
    <row r="87">
      <c r="A87" s="77" t="inlineStr">
        <is>
          <t>Black Belt</t>
        </is>
      </c>
      <c r="B87" s="77" t="inlineStr">
        <is>
          <t>NPC gift (Cooltrainer Cole, after the double battle)</t>
        </is>
      </c>
      <c r="C87" s="77" t="inlineStr">
        <is>
          <t>Route 116</t>
        </is>
      </c>
      <c r="D87" s="77" t="inlineStr">
        <is>
          <t>Split 2</t>
        </is>
      </c>
      <c r="E87" s="77" t="inlineStr">
        <is>
          <t>Cave-side end of Route 116</t>
        </is>
      </c>
      <c r="F87" s="77" t="n"/>
    </row>
    <row r="88">
      <c r="A88" s="32" t="inlineStr">
        <is>
          <t>Max Ether</t>
        </is>
      </c>
      <c r="B88" s="32" t="inlineStr">
        <is>
          <t>Item Ball</t>
        </is>
      </c>
      <c r="C88" s="32" t="inlineStr">
        <is>
          <t>Rusturf Tunnel</t>
        </is>
      </c>
      <c r="D88" s="32" t="inlineStr">
        <is>
          <t>Split 2</t>
        </is>
      </c>
      <c r="E88" s="32" t="n"/>
      <c r="F88" s="32" t="inlineStr">
        <is>
          <t>(30, 2)</t>
        </is>
      </c>
    </row>
    <row r="89">
      <c r="A89" s="77" t="inlineStr">
        <is>
          <t>Poké Ball</t>
        </is>
      </c>
      <c r="B89" s="77" t="inlineStr">
        <is>
          <t>Item Ball</t>
        </is>
      </c>
      <c r="C89" s="77" t="inlineStr">
        <is>
          <t>Rusturf Tunnel</t>
        </is>
      </c>
      <c r="D89" s="77" t="inlineStr">
        <is>
          <t>Split 2</t>
        </is>
      </c>
      <c r="E89" s="77" t="n"/>
      <c r="F89" s="77" t="inlineStr">
        <is>
          <t>(3, 1)</t>
        </is>
      </c>
    </row>
    <row r="90">
      <c r="A90" s="32" t="inlineStr">
        <is>
          <t>Rare Candy</t>
        </is>
      </c>
      <c r="B90" s="32" t="inlineStr">
        <is>
          <t>Hidden</t>
        </is>
      </c>
      <c r="C90" s="32" t="inlineStr">
        <is>
          <t>Rustboro City - Gym</t>
        </is>
      </c>
      <c r="D90" s="32" t="inlineStr">
        <is>
          <t>Split 2</t>
        </is>
      </c>
      <c r="E90" s="32" t="n"/>
      <c r="F90" s="32" t="inlineStr">
        <is>
          <t>(1, 13)</t>
        </is>
      </c>
    </row>
    <row r="91">
      <c r="A91" s="77" t="inlineStr">
        <is>
          <t>TM Rock Tomb x2</t>
        </is>
      </c>
      <c r="B91" s="77" t="inlineStr">
        <is>
          <t>Gym reward (Roxanne)</t>
        </is>
      </c>
      <c r="C91" s="77" t="inlineStr">
        <is>
          <t>Rustboro City - Gym</t>
        </is>
      </c>
      <c r="D91" s="77" t="inlineStr">
        <is>
          <t>Split 2</t>
        </is>
      </c>
      <c r="E91" s="77" t="n"/>
      <c r="F91" s="77" t="n"/>
    </row>
    <row r="92">
      <c r="A92" s="32" t="inlineStr">
        <is>
          <t>Star Piece</t>
        </is>
      </c>
      <c r="B92" s="32" t="inlineStr">
        <is>
          <t>Item Ball</t>
        </is>
      </c>
      <c r="C92" s="32" t="inlineStr">
        <is>
          <t>Route 105</t>
        </is>
      </c>
      <c r="D92" s="32" t="inlineStr">
        <is>
          <t>Split 3</t>
        </is>
      </c>
      <c r="E92" s="32" t="n"/>
      <c r="F92" s="32" t="inlineStr">
        <is>
          <t>(8, 73)</t>
        </is>
      </c>
    </row>
    <row r="93">
      <c r="A93" s="77" t="inlineStr">
        <is>
          <t>Big Pearl</t>
        </is>
      </c>
      <c r="B93" s="77" t="inlineStr">
        <is>
          <t>Hidden</t>
        </is>
      </c>
      <c r="C93" s="77" t="inlineStr">
        <is>
          <t>Route 105</t>
        </is>
      </c>
      <c r="D93" s="77" t="inlineStr">
        <is>
          <t>Split 3</t>
        </is>
      </c>
      <c r="E93" s="77" t="n"/>
      <c r="F93" s="77" t="inlineStr">
        <is>
          <t>(5, 56)</t>
        </is>
      </c>
    </row>
    <row r="94">
      <c r="A94" s="32" t="inlineStr">
        <is>
          <t>Heart Scale</t>
        </is>
      </c>
      <c r="B94" s="32" t="inlineStr">
        <is>
          <t>Hidden</t>
        </is>
      </c>
      <c r="C94" s="32" t="inlineStr">
        <is>
          <t>Route 105</t>
        </is>
      </c>
      <c r="D94" s="32" t="inlineStr">
        <is>
          <t>Split 3</t>
        </is>
      </c>
      <c r="E94" s="32" t="n"/>
      <c r="F94" s="32" t="inlineStr">
        <is>
          <t>(15, 68)</t>
        </is>
      </c>
    </row>
    <row r="95">
      <c r="A95" s="77" t="inlineStr">
        <is>
          <t>Full Heal</t>
        </is>
      </c>
      <c r="B95" s="77" t="inlineStr">
        <is>
          <t>Item Ball</t>
        </is>
      </c>
      <c r="C95" s="77" t="inlineStr">
        <is>
          <t>Route 106</t>
        </is>
      </c>
      <c r="D95" s="77" t="inlineStr">
        <is>
          <t>Split 3</t>
        </is>
      </c>
      <c r="E95" s="77" t="n"/>
      <c r="F95" s="77" t="inlineStr">
        <is>
          <t>(29, 14)</t>
        </is>
      </c>
    </row>
    <row r="96">
      <c r="A96" s="32" t="inlineStr">
        <is>
          <t>Heart Scale</t>
        </is>
      </c>
      <c r="B96" s="32" t="inlineStr">
        <is>
          <t>Hidden</t>
        </is>
      </c>
      <c r="C96" s="32" t="inlineStr">
        <is>
          <t>Route 106</t>
        </is>
      </c>
      <c r="D96" s="32" t="inlineStr">
        <is>
          <t>Split 3</t>
        </is>
      </c>
      <c r="E96" s="32" t="n"/>
      <c r="F96" s="32" t="inlineStr">
        <is>
          <t>(68, 15)</t>
        </is>
      </c>
    </row>
    <row r="97">
      <c r="A97" s="77" t="inlineStr">
        <is>
          <t>Poké Ball</t>
        </is>
      </c>
      <c r="B97" s="77" t="inlineStr">
        <is>
          <t>Hidden</t>
        </is>
      </c>
      <c r="C97" s="77" t="inlineStr">
        <is>
          <t>Route 106</t>
        </is>
      </c>
      <c r="D97" s="77" t="inlineStr">
        <is>
          <t>Split 3</t>
        </is>
      </c>
      <c r="E97" s="77" t="n"/>
      <c r="F97" s="77" t="inlineStr">
        <is>
          <t>(41, 11)</t>
        </is>
      </c>
    </row>
    <row r="98">
      <c r="A98" s="32" t="inlineStr">
        <is>
          <t>Stardust</t>
        </is>
      </c>
      <c r="B98" s="32" t="inlineStr">
        <is>
          <t>Hidden</t>
        </is>
      </c>
      <c r="C98" s="32" t="inlineStr">
        <is>
          <t>Route 106</t>
        </is>
      </c>
      <c r="D98" s="32" t="inlineStr">
        <is>
          <t>Split 3</t>
        </is>
      </c>
      <c r="E98" s="32" t="n"/>
      <c r="F98" s="32" t="inlineStr">
        <is>
          <t>(53, 12)</t>
        </is>
      </c>
    </row>
    <row r="99">
      <c r="A99" s="77" t="inlineStr">
        <is>
          <t>Escape Rope</t>
        </is>
      </c>
      <c r="B99" s="77" t="inlineStr">
        <is>
          <t>Item Ball</t>
        </is>
      </c>
      <c r="C99" s="77" t="inlineStr">
        <is>
          <t>Granite Cave - 1F</t>
        </is>
      </c>
      <c r="D99" s="77" t="inlineStr">
        <is>
          <t>Split 3</t>
        </is>
      </c>
      <c r="E99" s="77" t="n"/>
      <c r="F99" s="77" t="inlineStr">
        <is>
          <t>(17, 7)</t>
        </is>
      </c>
    </row>
    <row r="100">
      <c r="A100" s="32" t="inlineStr">
        <is>
          <t>Leaf Stone</t>
        </is>
      </c>
      <c r="B100" s="32" t="inlineStr">
        <is>
          <t>Item Ball</t>
        </is>
      </c>
      <c r="C100" s="32" t="inlineStr">
        <is>
          <t>Granite Cave - B2F</t>
        </is>
      </c>
      <c r="D100" s="32" t="inlineStr">
        <is>
          <t>Split 3</t>
        </is>
      </c>
      <c r="E100" s="32" t="n"/>
      <c r="F100" s="32" t="inlineStr">
        <is>
          <t>(3, 20)</t>
        </is>
      </c>
    </row>
    <row r="101">
      <c r="A101" s="77" t="inlineStr">
        <is>
          <t>Poké Ball</t>
        </is>
      </c>
      <c r="B101" s="77" t="inlineStr">
        <is>
          <t>Item Ball</t>
        </is>
      </c>
      <c r="C101" s="77" t="inlineStr">
        <is>
          <t>Granite Cave - B1F</t>
        </is>
      </c>
      <c r="D101" s="77" t="inlineStr">
        <is>
          <t>Split 3</t>
        </is>
      </c>
      <c r="E101" s="77" t="n"/>
      <c r="F101" s="77" t="inlineStr">
        <is>
          <t>(15, 21)</t>
        </is>
      </c>
    </row>
    <row r="102">
      <c r="A102" s="32" t="inlineStr">
        <is>
          <t>Rare Candy</t>
        </is>
      </c>
      <c r="B102" s="32" t="inlineStr">
        <is>
          <t>Item Ball</t>
        </is>
      </c>
      <c r="C102" s="32" t="inlineStr">
        <is>
          <t>Granite Cave - B2F</t>
        </is>
      </c>
      <c r="D102" s="32" t="inlineStr">
        <is>
          <t>Split 3</t>
        </is>
      </c>
      <c r="E102" s="32" t="n"/>
      <c r="F102" s="32" t="inlineStr">
        <is>
          <t>(29, 4)</t>
        </is>
      </c>
    </row>
    <row r="103">
      <c r="A103" s="77" t="inlineStr">
        <is>
          <t>Repel</t>
        </is>
      </c>
      <c r="B103" s="77" t="inlineStr">
        <is>
          <t>Item Ball</t>
        </is>
      </c>
      <c r="C103" s="77" t="inlineStr">
        <is>
          <t>Granite Cave - B2F</t>
        </is>
      </c>
      <c r="D103" s="77" t="inlineStr">
        <is>
          <t>Split 3</t>
        </is>
      </c>
      <c r="E103" s="77" t="n"/>
      <c r="F103" s="77" t="inlineStr">
        <is>
          <t>(4, 4)</t>
        </is>
      </c>
    </row>
    <row r="104">
      <c r="A104" s="32" t="inlineStr">
        <is>
          <t>Shell Bell</t>
        </is>
      </c>
      <c r="B104" s="32" t="inlineStr">
        <is>
          <t>Item Ball</t>
        </is>
      </c>
      <c r="C104" s="32" t="inlineStr">
        <is>
          <t>Granite Cave - B1F</t>
        </is>
      </c>
      <c r="D104" s="32" t="inlineStr">
        <is>
          <t>Split 3</t>
        </is>
      </c>
      <c r="E104" s="32" t="n"/>
      <c r="F104" s="32" t="inlineStr">
        <is>
          <t>(1, 6)</t>
        </is>
      </c>
    </row>
    <row r="105">
      <c r="A105" s="77" t="inlineStr">
        <is>
          <t>Aerodactylite</t>
        </is>
      </c>
      <c r="B105" s="77" t="inlineStr">
        <is>
          <t>Hidden</t>
        </is>
      </c>
      <c r="C105" s="77" t="inlineStr">
        <is>
          <t>Granite Cave - B2F</t>
        </is>
      </c>
      <c r="D105" s="77" t="inlineStr">
        <is>
          <t>Split 3</t>
        </is>
      </c>
      <c r="E105" s="77" t="n"/>
      <c r="F105" s="77" t="inlineStr">
        <is>
          <t>(16, 16)</t>
        </is>
      </c>
    </row>
    <row r="106">
      <c r="A106" s="32" t="inlineStr">
        <is>
          <t>Everstone</t>
        </is>
      </c>
      <c r="B106" s="32" t="inlineStr">
        <is>
          <t>Hidden</t>
        </is>
      </c>
      <c r="C106" s="32" t="inlineStr">
        <is>
          <t>Granite Cave - B2F</t>
        </is>
      </c>
      <c r="D106" s="32" t="inlineStr">
        <is>
          <t>Split 3</t>
        </is>
      </c>
      <c r="E106" s="32" t="n"/>
      <c r="F106" s="32" t="inlineStr">
        <is>
          <t>(28, 6)</t>
        </is>
      </c>
    </row>
    <row r="107">
      <c r="A107" s="77" t="inlineStr">
        <is>
          <t>Everstone</t>
        </is>
      </c>
      <c r="B107" s="77" t="inlineStr">
        <is>
          <t>Hidden</t>
        </is>
      </c>
      <c r="C107" s="77" t="inlineStr">
        <is>
          <t>Granite Cave - B2F</t>
        </is>
      </c>
      <c r="D107" s="77" t="inlineStr">
        <is>
          <t>Split 3</t>
        </is>
      </c>
      <c r="E107" s="77" t="n"/>
      <c r="F107" s="77" t="inlineStr">
        <is>
          <t>(15, 11)</t>
        </is>
      </c>
    </row>
    <row r="108">
      <c r="A108" s="32" t="inlineStr">
        <is>
          <t>Star Piece</t>
        </is>
      </c>
      <c r="B108" s="32" t="inlineStr">
        <is>
          <t>Item Ball</t>
        </is>
      </c>
      <c r="C108" s="32" t="inlineStr">
        <is>
          <t>Route 108</t>
        </is>
      </c>
      <c r="D108" s="32" t="inlineStr">
        <is>
          <t>Split 4</t>
        </is>
      </c>
      <c r="E108" s="32" t="n"/>
      <c r="F108" s="32" t="inlineStr">
        <is>
          <t>(42, 4)</t>
        </is>
      </c>
    </row>
    <row r="109">
      <c r="A109" s="77" t="inlineStr">
        <is>
          <t>Rare Candy</t>
        </is>
      </c>
      <c r="B109" s="77" t="inlineStr">
        <is>
          <t>Hidden</t>
        </is>
      </c>
      <c r="C109" s="77" t="inlineStr">
        <is>
          <t>Route 108</t>
        </is>
      </c>
      <c r="D109" s="77" t="inlineStr">
        <is>
          <t>Split 4</t>
        </is>
      </c>
      <c r="E109" s="77" t="n"/>
      <c r="F109" s="77" t="inlineStr">
        <is>
          <t>(38, 14)</t>
        </is>
      </c>
    </row>
    <row r="110">
      <c r="A110" s="32" t="inlineStr">
        <is>
          <t>PP Up</t>
        </is>
      </c>
      <c r="B110" s="32" t="inlineStr">
        <is>
          <t>Item Ball</t>
        </is>
      </c>
      <c r="C110" s="32" t="inlineStr">
        <is>
          <t>Route 109</t>
        </is>
      </c>
      <c r="D110" s="32" t="inlineStr">
        <is>
          <t>Split 4</t>
        </is>
      </c>
      <c r="E110" s="32" t="n"/>
      <c r="F110" s="32" t="inlineStr">
        <is>
          <t>(27, 46)</t>
        </is>
      </c>
    </row>
    <row r="111">
      <c r="A111" s="77" t="inlineStr">
        <is>
          <t>Potion</t>
        </is>
      </c>
      <c r="B111" s="77" t="inlineStr">
        <is>
          <t>Item Ball</t>
        </is>
      </c>
      <c r="C111" s="77" t="inlineStr">
        <is>
          <t>Route 109</t>
        </is>
      </c>
      <c r="D111" s="77" t="inlineStr">
        <is>
          <t>Split 4</t>
        </is>
      </c>
      <c r="E111" s="77" t="n"/>
      <c r="F111" s="77" t="inlineStr">
        <is>
          <t>(25, 6)</t>
        </is>
      </c>
    </row>
    <row r="112">
      <c r="A112" s="32" t="inlineStr">
        <is>
          <t>Ether</t>
        </is>
      </c>
      <c r="B112" s="32" t="inlineStr">
        <is>
          <t>Hidden</t>
        </is>
      </c>
      <c r="C112" s="32" t="inlineStr">
        <is>
          <t>Route 109</t>
        </is>
      </c>
      <c r="D112" s="32" t="inlineStr">
        <is>
          <t>Split 4</t>
        </is>
      </c>
      <c r="E112" s="32" t="n"/>
      <c r="F112" s="32" t="inlineStr">
        <is>
          <t>(28, 20)</t>
        </is>
      </c>
    </row>
    <row r="113">
      <c r="A113" s="77" t="inlineStr">
        <is>
          <t>Great Ball</t>
        </is>
      </c>
      <c r="B113" s="77" t="inlineStr">
        <is>
          <t>Hidden</t>
        </is>
      </c>
      <c r="C113" s="77" t="inlineStr">
        <is>
          <t>Route 109</t>
        </is>
      </c>
      <c r="D113" s="77" t="inlineStr">
        <is>
          <t>Split 4</t>
        </is>
      </c>
      <c r="E113" s="77" t="n"/>
      <c r="F113" s="77" t="inlineStr">
        <is>
          <t>(9, 10)</t>
        </is>
      </c>
    </row>
    <row r="114">
      <c r="A114" s="32" t="inlineStr">
        <is>
          <t>Heart Scale</t>
        </is>
      </c>
      <c r="B114" s="32" t="inlineStr">
        <is>
          <t>Hidden</t>
        </is>
      </c>
      <c r="C114" s="32" t="inlineStr">
        <is>
          <t>Route 109</t>
        </is>
      </c>
      <c r="D114" s="32" t="inlineStr">
        <is>
          <t>Split 4</t>
        </is>
      </c>
      <c r="E114" s="32" t="n"/>
      <c r="F114" s="32" t="inlineStr">
        <is>
          <t>(33, 5)</t>
        </is>
      </c>
    </row>
    <row r="115">
      <c r="A115" s="77" t="inlineStr">
        <is>
          <t>Heart Scale</t>
        </is>
      </c>
      <c r="B115" s="77" t="inlineStr">
        <is>
          <t>Hidden</t>
        </is>
      </c>
      <c r="C115" s="77" t="inlineStr">
        <is>
          <t>Route 109</t>
        </is>
      </c>
      <c r="D115" s="77" t="inlineStr">
        <is>
          <t>Split 4</t>
        </is>
      </c>
      <c r="E115" s="77" t="n"/>
      <c r="F115" s="77" t="inlineStr">
        <is>
          <t>(13, 16)</t>
        </is>
      </c>
    </row>
    <row r="116">
      <c r="A116" s="32" t="inlineStr">
        <is>
          <t>Heart Scale</t>
        </is>
      </c>
      <c r="B116" s="32" t="inlineStr">
        <is>
          <t>Hidden</t>
        </is>
      </c>
      <c r="C116" s="32" t="inlineStr">
        <is>
          <t>Route 109</t>
        </is>
      </c>
      <c r="D116" s="32" t="inlineStr">
        <is>
          <t>Split 4</t>
        </is>
      </c>
      <c r="E116" s="32" t="n"/>
      <c r="F116" s="32" t="inlineStr">
        <is>
          <t>(8, 42)</t>
        </is>
      </c>
    </row>
    <row r="117">
      <c r="A117" s="77" t="inlineStr">
        <is>
          <t>Revive</t>
        </is>
      </c>
      <c r="B117" s="77" t="inlineStr">
        <is>
          <t>Hidden</t>
        </is>
      </c>
      <c r="C117" s="77" t="inlineStr">
        <is>
          <t>Route 109</t>
        </is>
      </c>
      <c r="D117" s="77" t="inlineStr">
        <is>
          <t>Split 4</t>
        </is>
      </c>
      <c r="E117" s="77" t="n"/>
      <c r="F117" s="77" t="inlineStr">
        <is>
          <t>(16, 23)</t>
        </is>
      </c>
    </row>
    <row r="118">
      <c r="A118" s="32" t="inlineStr">
        <is>
          <t>Antidote</t>
        </is>
      </c>
      <c r="B118" s="32" t="inlineStr">
        <is>
          <t>Mart</t>
        </is>
      </c>
      <c r="C118" s="32" t="inlineStr">
        <is>
          <t>Slateport City - Mart</t>
        </is>
      </c>
      <c r="D118" s="32" t="inlineStr">
        <is>
          <t>Split 4</t>
        </is>
      </c>
      <c r="E118" s="32" t="n"/>
      <c r="F118" s="32" t="inlineStr">
        <is>
          <t>-</t>
        </is>
      </c>
    </row>
    <row r="119">
      <c r="A119" s="77" t="inlineStr">
        <is>
          <t>Calcium</t>
        </is>
      </c>
      <c r="B119" s="77" t="inlineStr">
        <is>
          <t>Mart</t>
        </is>
      </c>
      <c r="C119" s="77" t="inlineStr">
        <is>
          <t>Slateport City</t>
        </is>
      </c>
      <c r="D119" s="77" t="inlineStr">
        <is>
          <t>Split 4</t>
        </is>
      </c>
      <c r="E119" s="77" t="n"/>
      <c r="F119" s="77" t="inlineStr">
        <is>
          <t>-</t>
        </is>
      </c>
    </row>
    <row r="120">
      <c r="A120" s="32" t="inlineStr">
        <is>
          <t>Carbos</t>
        </is>
      </c>
      <c r="B120" s="32" t="inlineStr">
        <is>
          <t>Mart</t>
        </is>
      </c>
      <c r="C120" s="32" t="inlineStr">
        <is>
          <t>Slateport City</t>
        </is>
      </c>
      <c r="D120" s="32" t="inlineStr">
        <is>
          <t>Split 4</t>
        </is>
      </c>
      <c r="E120" s="32" t="n"/>
      <c r="F120" s="32" t="inlineStr">
        <is>
          <t>-</t>
        </is>
      </c>
    </row>
    <row r="121">
      <c r="A121" s="77" t="inlineStr">
        <is>
          <t>Escape Rope</t>
        </is>
      </c>
      <c r="B121" s="77" t="inlineStr">
        <is>
          <t>Mart</t>
        </is>
      </c>
      <c r="C121" s="77" t="inlineStr">
        <is>
          <t>Slateport City - Mart</t>
        </is>
      </c>
      <c r="D121" s="77" t="inlineStr">
        <is>
          <t>Split 4</t>
        </is>
      </c>
      <c r="E121" s="77" t="n"/>
      <c r="F121" s="77" t="inlineStr">
        <is>
          <t>-</t>
        </is>
      </c>
    </row>
    <row r="122">
      <c r="A122" s="32" t="inlineStr">
        <is>
          <t>Great Ball</t>
        </is>
      </c>
      <c r="B122" s="32" t="inlineStr">
        <is>
          <t>Mart</t>
        </is>
      </c>
      <c r="C122" s="32" t="inlineStr">
        <is>
          <t>Slateport City - Mart</t>
        </is>
      </c>
      <c r="D122" s="32" t="inlineStr">
        <is>
          <t>Split 4</t>
        </is>
      </c>
      <c r="E122" s="32" t="inlineStr">
        <is>
          <t>Only sold after Badge 2</t>
        </is>
      </c>
      <c r="F122" s="32" t="inlineStr">
        <is>
          <t>-</t>
        </is>
      </c>
    </row>
    <row r="123">
      <c r="A123" s="77" t="inlineStr">
        <is>
          <t>HP Up</t>
        </is>
      </c>
      <c r="B123" s="77" t="inlineStr">
        <is>
          <t>Mart</t>
        </is>
      </c>
      <c r="C123" s="77" t="inlineStr">
        <is>
          <t>Slateport City</t>
        </is>
      </c>
      <c r="D123" s="77" t="inlineStr">
        <is>
          <t>Split 4</t>
        </is>
      </c>
      <c r="E123" s="77" t="n"/>
      <c r="F123" s="77" t="inlineStr">
        <is>
          <t>-</t>
        </is>
      </c>
    </row>
    <row r="124">
      <c r="A124" s="32" t="inlineStr">
        <is>
          <t>Harbor Mail</t>
        </is>
      </c>
      <c r="B124" s="32" t="inlineStr">
        <is>
          <t>Mart</t>
        </is>
      </c>
      <c r="C124" s="32" t="inlineStr">
        <is>
          <t>Slateport City - Mart</t>
        </is>
      </c>
      <c r="D124" s="32" t="inlineStr">
        <is>
          <t>Split 4</t>
        </is>
      </c>
      <c r="E124" s="32" t="n"/>
      <c r="F124" s="32" t="inlineStr">
        <is>
          <t>-</t>
        </is>
      </c>
    </row>
    <row r="125">
      <c r="A125" s="77" t="inlineStr">
        <is>
          <t>Iron</t>
        </is>
      </c>
      <c r="B125" s="77" t="inlineStr">
        <is>
          <t>Mart</t>
        </is>
      </c>
      <c r="C125" s="77" t="inlineStr">
        <is>
          <t>Slateport City</t>
        </is>
      </c>
      <c r="D125" s="77" t="inlineStr">
        <is>
          <t>Split 4</t>
        </is>
      </c>
      <c r="E125" s="77" t="n"/>
      <c r="F125" s="77" t="inlineStr">
        <is>
          <t>-</t>
        </is>
      </c>
    </row>
    <row r="126">
      <c r="A126" s="32" t="inlineStr">
        <is>
          <t>Paralyze Heal</t>
        </is>
      </c>
      <c r="B126" s="32" t="inlineStr">
        <is>
          <t>Mart</t>
        </is>
      </c>
      <c r="C126" s="32" t="inlineStr">
        <is>
          <t>Slateport City - Mart</t>
        </is>
      </c>
      <c r="D126" s="32" t="inlineStr">
        <is>
          <t>Split 4</t>
        </is>
      </c>
      <c r="E126" s="32" t="n"/>
      <c r="F126" s="32" t="inlineStr">
        <is>
          <t>-</t>
        </is>
      </c>
    </row>
    <row r="127">
      <c r="A127" s="77" t="inlineStr">
        <is>
          <t>Poké Ball</t>
        </is>
      </c>
      <c r="B127" s="77" t="inlineStr">
        <is>
          <t>Mart</t>
        </is>
      </c>
      <c r="C127" s="77" t="inlineStr">
        <is>
          <t>Slateport City - Mart</t>
        </is>
      </c>
      <c r="D127" s="77" t="inlineStr">
        <is>
          <t>Split 4</t>
        </is>
      </c>
      <c r="E127" s="77" t="n"/>
      <c r="F127" s="77" t="inlineStr">
        <is>
          <t>-</t>
        </is>
      </c>
    </row>
    <row r="128">
      <c r="A128" s="32" t="inlineStr">
        <is>
          <t>Potion</t>
        </is>
      </c>
      <c r="B128" s="32" t="inlineStr">
        <is>
          <t>Mart</t>
        </is>
      </c>
      <c r="C128" s="32" t="inlineStr">
        <is>
          <t>Slateport City - Mart</t>
        </is>
      </c>
      <c r="D128" s="32" t="inlineStr">
        <is>
          <t>Split 4</t>
        </is>
      </c>
      <c r="E128" s="32" t="n"/>
      <c r="F128" s="32" t="inlineStr">
        <is>
          <t>-</t>
        </is>
      </c>
    </row>
    <row r="129">
      <c r="A129" s="77" t="inlineStr">
        <is>
          <t>Protein</t>
        </is>
      </c>
      <c r="B129" s="77" t="inlineStr">
        <is>
          <t>Mart</t>
        </is>
      </c>
      <c r="C129" s="77" t="inlineStr">
        <is>
          <t>Slateport City</t>
        </is>
      </c>
      <c r="D129" s="77" t="inlineStr">
        <is>
          <t>Split 4</t>
        </is>
      </c>
      <c r="E129" s="77" t="n"/>
      <c r="F129" s="77" t="inlineStr">
        <is>
          <t>-</t>
        </is>
      </c>
    </row>
    <row r="130">
      <c r="A130" s="32" t="inlineStr">
        <is>
          <t>Rare Candy</t>
        </is>
      </c>
      <c r="B130" s="32" t="inlineStr">
        <is>
          <t>Mart</t>
        </is>
      </c>
      <c r="C130" s="32" t="inlineStr">
        <is>
          <t>Slateport City - Mart</t>
        </is>
      </c>
      <c r="D130" s="32" t="inlineStr">
        <is>
          <t>Split 4</t>
        </is>
      </c>
      <c r="E130" s="32" t="n"/>
      <c r="F130" s="32" t="inlineStr">
        <is>
          <t>-</t>
        </is>
      </c>
    </row>
    <row r="131">
      <c r="A131" s="77" t="inlineStr">
        <is>
          <t>Repel</t>
        </is>
      </c>
      <c r="B131" s="77" t="inlineStr">
        <is>
          <t>Mart</t>
        </is>
      </c>
      <c r="C131" s="77" t="inlineStr">
        <is>
          <t>Slateport City - Mart</t>
        </is>
      </c>
      <c r="D131" s="77" t="inlineStr">
        <is>
          <t>Split 4</t>
        </is>
      </c>
      <c r="E131" s="77" t="n"/>
      <c r="F131" s="77" t="inlineStr">
        <is>
          <t>-</t>
        </is>
      </c>
    </row>
    <row r="132">
      <c r="A132" s="32" t="inlineStr">
        <is>
          <t>Super Potion</t>
        </is>
      </c>
      <c r="B132" s="32" t="inlineStr">
        <is>
          <t>Mart</t>
        </is>
      </c>
      <c r="C132" s="32" t="inlineStr">
        <is>
          <t>Slateport City - Mart</t>
        </is>
      </c>
      <c r="D132" s="32" t="inlineStr">
        <is>
          <t>Split 4</t>
        </is>
      </c>
      <c r="E132" s="32" t="n"/>
      <c r="F132" s="32" t="inlineStr">
        <is>
          <t>-</t>
        </is>
      </c>
    </row>
    <row r="133">
      <c r="A133" s="77" t="inlineStr">
        <is>
          <t>Zinc</t>
        </is>
      </c>
      <c r="B133" s="77" t="inlineStr">
        <is>
          <t>Mart</t>
        </is>
      </c>
      <c r="C133" s="77" t="inlineStr">
        <is>
          <t>Slateport City</t>
        </is>
      </c>
      <c r="D133" s="77" t="inlineStr">
        <is>
          <t>Split 4</t>
        </is>
      </c>
      <c r="E133" s="77" t="n"/>
      <c r="F133" s="77" t="inlineStr">
        <is>
          <t>-</t>
        </is>
      </c>
    </row>
    <row r="134">
      <c r="A134" s="32" t="inlineStr">
        <is>
          <t>Bead Mail</t>
        </is>
      </c>
      <c r="B134" s="32" t="inlineStr">
        <is>
          <t>Item Ball</t>
        </is>
      </c>
      <c r="C134" s="32" t="inlineStr">
        <is>
          <t>Route 110 - Trick House Puzzle 8</t>
        </is>
      </c>
      <c r="D134" s="32" t="inlineStr">
        <is>
          <t>Split 4</t>
        </is>
      </c>
      <c r="E134" s="32" t="n"/>
      <c r="F134" s="32" t="inlineStr">
        <is>
          <t>(2, 2)</t>
        </is>
      </c>
    </row>
    <row r="135">
      <c r="A135" s="77" t="inlineStr">
        <is>
          <t>Elixir</t>
        </is>
      </c>
      <c r="B135" s="77" t="inlineStr">
        <is>
          <t>Item Ball</t>
        </is>
      </c>
      <c r="C135" s="77" t="inlineStr">
        <is>
          <t>Route 110</t>
        </is>
      </c>
      <c r="D135" s="77" t="inlineStr">
        <is>
          <t>Split 4</t>
        </is>
      </c>
      <c r="E135" s="77" t="n"/>
      <c r="F135" s="77" t="inlineStr">
        <is>
          <t>(6, 38)</t>
        </is>
      </c>
    </row>
    <row r="136">
      <c r="A136" s="32" t="inlineStr">
        <is>
          <t>Glitter Mail</t>
        </is>
      </c>
      <c r="B136" s="32" t="inlineStr">
        <is>
          <t>Item Ball</t>
        </is>
      </c>
      <c r="C136" s="32" t="inlineStr">
        <is>
          <t>Route 110 - Trick House Puzzle 6</t>
        </is>
      </c>
      <c r="D136" s="32" t="inlineStr">
        <is>
          <t>Split 4</t>
        </is>
      </c>
      <c r="E136" s="32" t="n"/>
      <c r="F136" s="32" t="inlineStr">
        <is>
          <t>(11, 21)</t>
        </is>
      </c>
    </row>
    <row r="137">
      <c r="A137" s="77" t="inlineStr">
        <is>
          <t>Harbor Mail</t>
        </is>
      </c>
      <c r="B137" s="77" t="inlineStr">
        <is>
          <t>Item Ball</t>
        </is>
      </c>
      <c r="C137" s="77" t="inlineStr">
        <is>
          <t>Route 110 - Trick House Puzzle 2</t>
        </is>
      </c>
      <c r="D137" s="77" t="inlineStr">
        <is>
          <t>Split 4</t>
        </is>
      </c>
      <c r="E137" s="77" t="n"/>
      <c r="F137" s="77" t="inlineStr">
        <is>
          <t>(3, 13)</t>
        </is>
      </c>
    </row>
    <row r="138">
      <c r="A138" s="32" t="inlineStr">
        <is>
          <t>Mech Mail</t>
        </is>
      </c>
      <c r="B138" s="32" t="inlineStr">
        <is>
          <t>Item Ball</t>
        </is>
      </c>
      <c r="C138" s="32" t="inlineStr">
        <is>
          <t>Route 110 - Trick House Puzzle 4</t>
        </is>
      </c>
      <c r="D138" s="32" t="inlineStr">
        <is>
          <t>Split 4</t>
        </is>
      </c>
      <c r="E138" s="32" t="n"/>
      <c r="F138" s="32" t="inlineStr">
        <is>
          <t>(2, 5)</t>
        </is>
      </c>
    </row>
    <row r="139">
      <c r="A139" s="77" t="inlineStr">
        <is>
          <t>Orange Mail</t>
        </is>
      </c>
      <c r="B139" s="77" t="inlineStr">
        <is>
          <t>Item Ball</t>
        </is>
      </c>
      <c r="C139" s="77" t="inlineStr">
        <is>
          <t>Route 110 - Trick House Puzzle 1</t>
        </is>
      </c>
      <c r="D139" s="77" t="inlineStr">
        <is>
          <t>Split 4</t>
        </is>
      </c>
      <c r="E139" s="77" t="n"/>
      <c r="F139" s="77" t="inlineStr">
        <is>
          <t>(9, 4)</t>
        </is>
      </c>
    </row>
    <row r="140">
      <c r="A140" s="32" t="inlineStr">
        <is>
          <t>Rare Candy</t>
        </is>
      </c>
      <c r="B140" s="32" t="inlineStr">
        <is>
          <t>Item Ball</t>
        </is>
      </c>
      <c r="C140" s="32" t="inlineStr">
        <is>
          <t>Route 110</t>
        </is>
      </c>
      <c r="D140" s="32" t="inlineStr">
        <is>
          <t>Split 4</t>
        </is>
      </c>
      <c r="E140" s="32" t="n"/>
      <c r="F140" s="32" t="inlineStr">
        <is>
          <t>(26, 47)</t>
        </is>
      </c>
    </row>
    <row r="141">
      <c r="A141" s="77" t="inlineStr">
        <is>
          <t>Scope Lens</t>
        </is>
      </c>
      <c r="B141" s="77" t="inlineStr">
        <is>
          <t>Item Ball</t>
        </is>
      </c>
      <c r="C141" s="77" t="inlineStr">
        <is>
          <t>Route 110</t>
        </is>
      </c>
      <c r="D141" s="77" t="inlineStr">
        <is>
          <t>Split 4</t>
        </is>
      </c>
      <c r="E141" s="77" t="n"/>
      <c r="F141" s="77" t="inlineStr">
        <is>
          <t>(30, 69)</t>
        </is>
      </c>
    </row>
    <row r="142">
      <c r="A142" s="32" t="inlineStr">
        <is>
          <t>Shadow Mail</t>
        </is>
      </c>
      <c r="B142" s="32" t="inlineStr">
        <is>
          <t>Item Ball</t>
        </is>
      </c>
      <c r="C142" s="32" t="inlineStr">
        <is>
          <t>Route 110 - Trick House Puzzle 3</t>
        </is>
      </c>
      <c r="D142" s="32" t="inlineStr">
        <is>
          <t>Split 4</t>
        </is>
      </c>
      <c r="E142" s="32" t="n"/>
      <c r="F142" s="32" t="inlineStr">
        <is>
          <t>(4, 2)</t>
        </is>
      </c>
    </row>
    <row r="143">
      <c r="A143" s="77" t="inlineStr">
        <is>
          <t>Tropic Mail</t>
        </is>
      </c>
      <c r="B143" s="77" t="inlineStr">
        <is>
          <t>Item Ball</t>
        </is>
      </c>
      <c r="C143" s="77" t="inlineStr">
        <is>
          <t>Route 110 - Trick House Puzzle 7</t>
        </is>
      </c>
      <c r="D143" s="77" t="inlineStr">
        <is>
          <t>Split 4</t>
        </is>
      </c>
      <c r="E143" s="77" t="n"/>
      <c r="F143" s="77" t="inlineStr">
        <is>
          <t>(5, 12)</t>
        </is>
      </c>
    </row>
    <row r="144">
      <c r="A144" s="32" t="inlineStr">
        <is>
          <t>Wave Mail</t>
        </is>
      </c>
      <c r="B144" s="32" t="inlineStr">
        <is>
          <t>Item Ball</t>
        </is>
      </c>
      <c r="C144" s="32" t="inlineStr">
        <is>
          <t>Route 110 - Trick House Puzzle 2</t>
        </is>
      </c>
      <c r="D144" s="32" t="inlineStr">
        <is>
          <t>Split 4</t>
        </is>
      </c>
      <c r="E144" s="32" t="n"/>
      <c r="F144" s="32" t="inlineStr">
        <is>
          <t>(8, 17)</t>
        </is>
      </c>
    </row>
    <row r="145">
      <c r="A145" s="77" t="inlineStr">
        <is>
          <t>Wood Mail</t>
        </is>
      </c>
      <c r="B145" s="77" t="inlineStr">
        <is>
          <t>Item Ball</t>
        </is>
      </c>
      <c r="C145" s="77" t="inlineStr">
        <is>
          <t>Route 110 - Trick House Puzzle 3</t>
        </is>
      </c>
      <c r="D145" s="77" t="inlineStr">
        <is>
          <t>Split 4</t>
        </is>
      </c>
      <c r="E145" s="77" t="n"/>
      <c r="F145" s="77" t="inlineStr">
        <is>
          <t>(1, 2)</t>
        </is>
      </c>
    </row>
    <row r="146">
      <c r="A146" s="32" t="inlineStr">
        <is>
          <t>Full Heal</t>
        </is>
      </c>
      <c r="B146" s="32" t="inlineStr">
        <is>
          <t>Hidden</t>
        </is>
      </c>
      <c r="C146" s="32" t="inlineStr">
        <is>
          <t>Route 110</t>
        </is>
      </c>
      <c r="D146" s="32" t="inlineStr">
        <is>
          <t>Split 4</t>
        </is>
      </c>
      <c r="E146" s="32" t="n"/>
      <c r="F146" s="32" t="inlineStr">
        <is>
          <t>(37, 67)</t>
        </is>
      </c>
    </row>
    <row r="147">
      <c r="A147" s="77" t="inlineStr">
        <is>
          <t>Great Ball</t>
        </is>
      </c>
      <c r="B147" s="77" t="inlineStr">
        <is>
          <t>Hidden</t>
        </is>
      </c>
      <c r="C147" s="77" t="inlineStr">
        <is>
          <t>Route 110</t>
        </is>
      </c>
      <c r="D147" s="77" t="inlineStr">
        <is>
          <t>Split 4</t>
        </is>
      </c>
      <c r="E147" s="77" t="n"/>
      <c r="F147" s="77" t="inlineStr">
        <is>
          <t>(33, 45)</t>
        </is>
      </c>
    </row>
    <row r="148">
      <c r="A148" s="32" t="inlineStr">
        <is>
          <t>Nugget</t>
        </is>
      </c>
      <c r="B148" s="32" t="inlineStr">
        <is>
          <t>Hidden</t>
        </is>
      </c>
      <c r="C148" s="32" t="inlineStr">
        <is>
          <t>Route 110 - Trick House End</t>
        </is>
      </c>
      <c r="D148" s="32" t="inlineStr">
        <is>
          <t>Split 4</t>
        </is>
      </c>
      <c r="E148" s="32" t="n"/>
      <c r="F148" s="32" t="inlineStr">
        <is>
          <t>(4, 5)</t>
        </is>
      </c>
    </row>
    <row r="149">
      <c r="A149" s="77" t="inlineStr">
        <is>
          <t>Poké Ball</t>
        </is>
      </c>
      <c r="B149" s="77" t="inlineStr">
        <is>
          <t>Hidden</t>
        </is>
      </c>
      <c r="C149" s="77" t="inlineStr">
        <is>
          <t>Route 110</t>
        </is>
      </c>
      <c r="D149" s="77" t="inlineStr">
        <is>
          <t>Split 4</t>
        </is>
      </c>
      <c r="E149" s="77" t="n"/>
      <c r="F149" s="77" t="inlineStr">
        <is>
          <t>(4, 35)</t>
        </is>
      </c>
    </row>
    <row r="150">
      <c r="A150" s="32" t="inlineStr">
        <is>
          <t>Revive</t>
        </is>
      </c>
      <c r="B150" s="32" t="inlineStr">
        <is>
          <t>Hidden</t>
        </is>
      </c>
      <c r="C150" s="32" t="inlineStr">
        <is>
          <t>Route 110</t>
        </is>
      </c>
      <c r="D150" s="32" t="inlineStr">
        <is>
          <t>Split 4</t>
        </is>
      </c>
      <c r="E150" s="32" t="n"/>
      <c r="F150" s="32" t="inlineStr">
        <is>
          <t>(35, 39)</t>
        </is>
      </c>
    </row>
    <row r="151">
      <c r="A151" s="77" t="inlineStr">
        <is>
          <t>Swampertite</t>
        </is>
      </c>
      <c r="B151" s="77" t="inlineStr">
        <is>
          <t>Hidden</t>
        </is>
      </c>
      <c r="C151" s="77" t="inlineStr">
        <is>
          <t>Route 110</t>
        </is>
      </c>
      <c r="D151" s="77" t="inlineStr">
        <is>
          <t>Split 4</t>
        </is>
      </c>
      <c r="E151" s="77" t="n"/>
      <c r="F151" s="77" t="inlineStr">
        <is>
          <t>(36, 67)</t>
        </is>
      </c>
    </row>
    <row r="152">
      <c r="A152" s="32" t="inlineStr">
        <is>
          <t>Ultra Ball</t>
        </is>
      </c>
      <c r="B152" s="32" t="inlineStr">
        <is>
          <t>Item Ball</t>
        </is>
      </c>
      <c r="C152" s="32" t="inlineStr">
        <is>
          <t>Mauville City</t>
        </is>
      </c>
      <c r="D152" s="32" t="inlineStr">
        <is>
          <t>Split 4</t>
        </is>
      </c>
      <c r="E152" s="32" t="n"/>
      <c r="F152" s="32" t="inlineStr">
        <is>
          <t>(28, 19)</t>
        </is>
      </c>
    </row>
    <row r="153">
      <c r="A153" s="77" t="inlineStr">
        <is>
          <t>Antidote</t>
        </is>
      </c>
      <c r="B153" s="77" t="inlineStr">
        <is>
          <t>Mart</t>
        </is>
      </c>
      <c r="C153" s="77" t="inlineStr">
        <is>
          <t>Mauville City - Mart</t>
        </is>
      </c>
      <c r="D153" s="77" t="inlineStr">
        <is>
          <t>Split 4</t>
        </is>
      </c>
      <c r="E153" s="77" t="n"/>
      <c r="F153" s="77" t="inlineStr">
        <is>
          <t>-</t>
        </is>
      </c>
    </row>
    <row r="154">
      <c r="A154" s="32" t="inlineStr">
        <is>
          <t>Awakening</t>
        </is>
      </c>
      <c r="B154" s="32" t="inlineStr">
        <is>
          <t>Mart</t>
        </is>
      </c>
      <c r="C154" s="32" t="inlineStr">
        <is>
          <t>Mauville City - Mart</t>
        </is>
      </c>
      <c r="D154" s="32" t="inlineStr">
        <is>
          <t>Split 4</t>
        </is>
      </c>
      <c r="E154" s="32" t="n"/>
      <c r="F154" s="32" t="inlineStr">
        <is>
          <t>-</t>
        </is>
      </c>
    </row>
    <row r="155">
      <c r="A155" s="77" t="inlineStr">
        <is>
          <t>Dire Hit</t>
        </is>
      </c>
      <c r="B155" s="77" t="inlineStr">
        <is>
          <t>Mart</t>
        </is>
      </c>
      <c r="C155" s="77" t="inlineStr">
        <is>
          <t>Mauville City - Mart</t>
        </is>
      </c>
      <c r="D155" s="77" t="inlineStr">
        <is>
          <t>Split 4</t>
        </is>
      </c>
      <c r="E155" s="77" t="n"/>
      <c r="F155" s="77" t="inlineStr">
        <is>
          <t>-</t>
        </is>
      </c>
    </row>
    <row r="156">
      <c r="A156" s="32" t="inlineStr">
        <is>
          <t>Great Ball</t>
        </is>
      </c>
      <c r="B156" s="32" t="inlineStr">
        <is>
          <t>Mart</t>
        </is>
      </c>
      <c r="C156" s="32" t="inlineStr">
        <is>
          <t>Mauville City - Mart</t>
        </is>
      </c>
      <c r="D156" s="32" t="inlineStr">
        <is>
          <t>Split 4</t>
        </is>
      </c>
      <c r="E156" s="32" t="inlineStr">
        <is>
          <t>Only sold after Badge 2</t>
        </is>
      </c>
      <c r="F156" s="32" t="inlineStr">
        <is>
          <t>-</t>
        </is>
      </c>
    </row>
    <row r="157">
      <c r="A157" s="77" t="inlineStr">
        <is>
          <t>Guard Spec.</t>
        </is>
      </c>
      <c r="B157" s="77" t="inlineStr">
        <is>
          <t>Mart</t>
        </is>
      </c>
      <c r="C157" s="77" t="inlineStr">
        <is>
          <t>Mauville City - Mart</t>
        </is>
      </c>
      <c r="D157" s="77" t="inlineStr">
        <is>
          <t>Split 4</t>
        </is>
      </c>
      <c r="E157" s="77" t="n"/>
      <c r="F157" s="77" t="inlineStr">
        <is>
          <t>-</t>
        </is>
      </c>
    </row>
    <row r="158">
      <c r="A158" s="32" t="inlineStr">
        <is>
          <t>Paralyze Heal</t>
        </is>
      </c>
      <c r="B158" s="32" t="inlineStr">
        <is>
          <t>Mart</t>
        </is>
      </c>
      <c r="C158" s="32" t="inlineStr">
        <is>
          <t>Mauville City - Mart</t>
        </is>
      </c>
      <c r="D158" s="32" t="inlineStr">
        <is>
          <t>Split 4</t>
        </is>
      </c>
      <c r="E158" s="32" t="n"/>
      <c r="F158" s="32" t="inlineStr">
        <is>
          <t>-</t>
        </is>
      </c>
    </row>
    <row r="159">
      <c r="A159" s="77" t="inlineStr">
        <is>
          <t>Poké Ball</t>
        </is>
      </c>
      <c r="B159" s="77" t="inlineStr">
        <is>
          <t>Mart</t>
        </is>
      </c>
      <c r="C159" s="77" t="inlineStr">
        <is>
          <t>Mauville City - Mart</t>
        </is>
      </c>
      <c r="D159" s="77" t="inlineStr">
        <is>
          <t>Split 4</t>
        </is>
      </c>
      <c r="E159" s="77" t="n"/>
      <c r="F159" s="77" t="inlineStr">
        <is>
          <t>-</t>
        </is>
      </c>
    </row>
    <row r="160">
      <c r="A160" s="32" t="inlineStr">
        <is>
          <t>Rare Candy</t>
        </is>
      </c>
      <c r="B160" s="32" t="inlineStr">
        <is>
          <t>Mart</t>
        </is>
      </c>
      <c r="C160" s="32" t="inlineStr">
        <is>
          <t>Mauville City - Mart</t>
        </is>
      </c>
      <c r="D160" s="32" t="inlineStr">
        <is>
          <t>Split 4</t>
        </is>
      </c>
      <c r="E160" s="32" t="n"/>
      <c r="F160" s="32" t="inlineStr">
        <is>
          <t>-</t>
        </is>
      </c>
    </row>
    <row r="161">
      <c r="A161" s="77" t="inlineStr">
        <is>
          <t>Super Potion</t>
        </is>
      </c>
      <c r="B161" s="77" t="inlineStr">
        <is>
          <t>Mart</t>
        </is>
      </c>
      <c r="C161" s="77" t="inlineStr">
        <is>
          <t>Mauville City - Mart</t>
        </is>
      </c>
      <c r="D161" s="77" t="inlineStr">
        <is>
          <t>Split 4</t>
        </is>
      </c>
      <c r="E161" s="77" t="n"/>
      <c r="F161" s="77" t="inlineStr">
        <is>
          <t>-</t>
        </is>
      </c>
    </row>
    <row r="162">
      <c r="A162" s="32" t="inlineStr">
        <is>
          <t>X Accuracy</t>
        </is>
      </c>
      <c r="B162" s="32" t="inlineStr">
        <is>
          <t>Mart</t>
        </is>
      </c>
      <c r="C162" s="32" t="inlineStr">
        <is>
          <t>Mauville City - Mart</t>
        </is>
      </c>
      <c r="D162" s="32" t="inlineStr">
        <is>
          <t>Split 4</t>
        </is>
      </c>
      <c r="E162" s="32" t="n"/>
      <c r="F162" s="32" t="inlineStr">
        <is>
          <t>-</t>
        </is>
      </c>
    </row>
    <row r="163">
      <c r="A163" s="77" t="inlineStr">
        <is>
          <t>X Attack</t>
        </is>
      </c>
      <c r="B163" s="77" t="inlineStr">
        <is>
          <t>Mart</t>
        </is>
      </c>
      <c r="C163" s="77" t="inlineStr">
        <is>
          <t>Mauville City - Mart</t>
        </is>
      </c>
      <c r="D163" s="77" t="inlineStr">
        <is>
          <t>Split 4</t>
        </is>
      </c>
      <c r="E163" s="77" t="n"/>
      <c r="F163" s="77" t="inlineStr">
        <is>
          <t>-</t>
        </is>
      </c>
    </row>
    <row r="164">
      <c r="A164" s="32" t="inlineStr">
        <is>
          <t>X Defense</t>
        </is>
      </c>
      <c r="B164" s="32" t="inlineStr">
        <is>
          <t>Mart</t>
        </is>
      </c>
      <c r="C164" s="32" t="inlineStr">
        <is>
          <t>Mauville City - Mart</t>
        </is>
      </c>
      <c r="D164" s="32" t="inlineStr">
        <is>
          <t>Split 4</t>
        </is>
      </c>
      <c r="E164" s="32" t="n"/>
      <c r="F164" s="32" t="inlineStr">
        <is>
          <t>-</t>
        </is>
      </c>
    </row>
    <row r="165">
      <c r="A165" s="77" t="inlineStr">
        <is>
          <t>X Speed</t>
        </is>
      </c>
      <c r="B165" s="77" t="inlineStr">
        <is>
          <t>Mart</t>
        </is>
      </c>
      <c r="C165" s="77" t="inlineStr">
        <is>
          <t>Mauville City - Mart</t>
        </is>
      </c>
      <c r="D165" s="77" t="inlineStr">
        <is>
          <t>Split 4</t>
        </is>
      </c>
      <c r="E165" s="77" t="n"/>
      <c r="F165" s="77" t="inlineStr">
        <is>
          <t>-</t>
        </is>
      </c>
    </row>
    <row r="166">
      <c r="A166" s="32" t="inlineStr">
        <is>
          <t>Great Ball</t>
        </is>
      </c>
      <c r="B166" s="32" t="inlineStr">
        <is>
          <t>Item Ball</t>
        </is>
      </c>
      <c r="C166" s="32" t="inlineStr">
        <is>
          <t>Route 117</t>
        </is>
      </c>
      <c r="D166" s="32" t="inlineStr">
        <is>
          <t>Split 4</t>
        </is>
      </c>
      <c r="E166" s="32" t="n"/>
      <c r="F166" s="32" t="inlineStr">
        <is>
          <t>(16, 18)</t>
        </is>
      </c>
    </row>
    <row r="167">
      <c r="A167" s="77" t="inlineStr">
        <is>
          <t>Revive</t>
        </is>
      </c>
      <c r="B167" s="77" t="inlineStr">
        <is>
          <t>Item Ball</t>
        </is>
      </c>
      <c r="C167" s="77" t="inlineStr">
        <is>
          <t>Route 117</t>
        </is>
      </c>
      <c r="D167" s="77" t="inlineStr">
        <is>
          <t>Split 4</t>
        </is>
      </c>
      <c r="E167" s="77" t="n"/>
      <c r="F167" s="77" t="inlineStr">
        <is>
          <t>(9, 1)</t>
        </is>
      </c>
    </row>
    <row r="168">
      <c r="A168" s="32" t="inlineStr">
        <is>
          <t>Repel</t>
        </is>
      </c>
      <c r="B168" s="32" t="inlineStr">
        <is>
          <t>Hidden</t>
        </is>
      </c>
      <c r="C168" s="32" t="inlineStr">
        <is>
          <t>Route 117</t>
        </is>
      </c>
      <c r="D168" s="32" t="inlineStr">
        <is>
          <t>Split 4</t>
        </is>
      </c>
      <c r="E168" s="32" t="n"/>
      <c r="F168" s="32" t="inlineStr">
        <is>
          <t>(3, 18)</t>
        </is>
      </c>
    </row>
    <row r="169">
      <c r="A169" s="77" t="inlineStr">
        <is>
          <t>Antidote</t>
        </is>
      </c>
      <c r="B169" s="77" t="inlineStr">
        <is>
          <t>Mart</t>
        </is>
      </c>
      <c r="C169" s="77" t="inlineStr">
        <is>
          <t>Verdanturf Town - Mart</t>
        </is>
      </c>
      <c r="D169" s="77" t="inlineStr">
        <is>
          <t>Split 4</t>
        </is>
      </c>
      <c r="E169" s="77" t="n"/>
      <c r="F169" s="77" t="inlineStr">
        <is>
          <t>-</t>
        </is>
      </c>
    </row>
    <row r="170">
      <c r="A170" s="32" t="inlineStr">
        <is>
          <t>Awakening</t>
        </is>
      </c>
      <c r="B170" s="32" t="inlineStr">
        <is>
          <t>Mart</t>
        </is>
      </c>
      <c r="C170" s="32" t="inlineStr">
        <is>
          <t>Verdanturf Town - Mart</t>
        </is>
      </c>
      <c r="D170" s="32" t="inlineStr">
        <is>
          <t>Split 4</t>
        </is>
      </c>
      <c r="E170" s="32" t="n"/>
      <c r="F170" s="32" t="inlineStr">
        <is>
          <t>-</t>
        </is>
      </c>
    </row>
    <row r="171">
      <c r="A171" s="77" t="inlineStr">
        <is>
          <t>Burn Heal</t>
        </is>
      </c>
      <c r="B171" s="77" t="inlineStr">
        <is>
          <t>Mart</t>
        </is>
      </c>
      <c r="C171" s="77" t="inlineStr">
        <is>
          <t>Verdanturf Town - Mart</t>
        </is>
      </c>
      <c r="D171" s="77" t="inlineStr">
        <is>
          <t>Split 4</t>
        </is>
      </c>
      <c r="E171" s="77" t="n"/>
      <c r="F171" s="77" t="inlineStr">
        <is>
          <t>-</t>
        </is>
      </c>
    </row>
    <row r="172">
      <c r="A172" s="32" t="inlineStr">
        <is>
          <t>Fluffy Tail</t>
        </is>
      </c>
      <c r="B172" s="32" t="inlineStr">
        <is>
          <t>Mart</t>
        </is>
      </c>
      <c r="C172" s="32" t="inlineStr">
        <is>
          <t>Verdanturf Town - Mart</t>
        </is>
      </c>
      <c r="D172" s="32" t="inlineStr">
        <is>
          <t>Split 4</t>
        </is>
      </c>
      <c r="E172" s="32" t="n"/>
      <c r="F172" s="32" t="inlineStr">
        <is>
          <t>-</t>
        </is>
      </c>
    </row>
    <row r="173">
      <c r="A173" s="77" t="inlineStr">
        <is>
          <t>Great Ball</t>
        </is>
      </c>
      <c r="B173" s="77" t="inlineStr">
        <is>
          <t>Mart</t>
        </is>
      </c>
      <c r="C173" s="77" t="inlineStr">
        <is>
          <t>Verdanturf Town - Mart</t>
        </is>
      </c>
      <c r="D173" s="77" t="inlineStr">
        <is>
          <t>Split 4</t>
        </is>
      </c>
      <c r="E173" s="77" t="inlineStr">
        <is>
          <t>Only sold after Badge 2</t>
        </is>
      </c>
      <c r="F173" s="77" t="inlineStr">
        <is>
          <t>-</t>
        </is>
      </c>
    </row>
    <row r="174">
      <c r="A174" s="32" t="inlineStr">
        <is>
          <t>Ice Heal</t>
        </is>
      </c>
      <c r="B174" s="32" t="inlineStr">
        <is>
          <t>Mart</t>
        </is>
      </c>
      <c r="C174" s="32" t="inlineStr">
        <is>
          <t>Verdanturf Town - Mart</t>
        </is>
      </c>
      <c r="D174" s="32" t="inlineStr">
        <is>
          <t>Split 4</t>
        </is>
      </c>
      <c r="E174" s="32" t="n"/>
      <c r="F174" s="32" t="inlineStr">
        <is>
          <t>-</t>
        </is>
      </c>
    </row>
    <row r="175">
      <c r="A175" s="77" t="inlineStr">
        <is>
          <t>Nest Ball</t>
        </is>
      </c>
      <c r="B175" s="77" t="inlineStr">
        <is>
          <t>Mart</t>
        </is>
      </c>
      <c r="C175" s="77" t="inlineStr">
        <is>
          <t>Verdanturf Town - Mart</t>
        </is>
      </c>
      <c r="D175" s="77" t="inlineStr">
        <is>
          <t>Split 4</t>
        </is>
      </c>
      <c r="E175" s="77" t="n"/>
      <c r="F175" s="77" t="inlineStr">
        <is>
          <t>-</t>
        </is>
      </c>
    </row>
    <row r="176">
      <c r="A176" s="32" t="inlineStr">
        <is>
          <t>Paralyze Heal</t>
        </is>
      </c>
      <c r="B176" s="32" t="inlineStr">
        <is>
          <t>Mart</t>
        </is>
      </c>
      <c r="C176" s="32" t="inlineStr">
        <is>
          <t>Verdanturf Town - Mart</t>
        </is>
      </c>
      <c r="D176" s="32" t="inlineStr">
        <is>
          <t>Split 4</t>
        </is>
      </c>
      <c r="E176" s="32" t="n"/>
      <c r="F176" s="32" t="inlineStr">
        <is>
          <t>-</t>
        </is>
      </c>
    </row>
    <row r="177">
      <c r="A177" s="77" t="inlineStr">
        <is>
          <t>Rare Candy</t>
        </is>
      </c>
      <c r="B177" s="77" t="inlineStr">
        <is>
          <t>Mart</t>
        </is>
      </c>
      <c r="C177" s="77" t="inlineStr">
        <is>
          <t>Verdanturf Town - Mart</t>
        </is>
      </c>
      <c r="D177" s="77" t="inlineStr">
        <is>
          <t>Split 4</t>
        </is>
      </c>
      <c r="E177" s="77" t="n"/>
      <c r="F177" s="77" t="inlineStr">
        <is>
          <t>-</t>
        </is>
      </c>
    </row>
    <row r="178">
      <c r="A178" s="32" t="inlineStr">
        <is>
          <t>Repel</t>
        </is>
      </c>
      <c r="B178" s="32" t="inlineStr">
        <is>
          <t>Mart</t>
        </is>
      </c>
      <c r="C178" s="32" t="inlineStr">
        <is>
          <t>Verdanturf Town - Mart</t>
        </is>
      </c>
      <c r="D178" s="32" t="inlineStr">
        <is>
          <t>Split 4</t>
        </is>
      </c>
      <c r="E178" s="32" t="n"/>
      <c r="F178" s="32" t="inlineStr">
        <is>
          <t>-</t>
        </is>
      </c>
    </row>
    <row r="179">
      <c r="A179" s="77" t="inlineStr">
        <is>
          <t>Super Potion</t>
        </is>
      </c>
      <c r="B179" s="77" t="inlineStr">
        <is>
          <t>Mart</t>
        </is>
      </c>
      <c r="C179" s="77" t="inlineStr">
        <is>
          <t>Verdanturf Town - Mart</t>
        </is>
      </c>
      <c r="D179" s="77" t="inlineStr">
        <is>
          <t>Split 4</t>
        </is>
      </c>
      <c r="E179" s="77" t="n"/>
      <c r="F179" s="77" t="inlineStr">
        <is>
          <t>-</t>
        </is>
      </c>
    </row>
    <row r="180">
      <c r="A180" s="32" t="inlineStr">
        <is>
          <t>X Sp. Atk</t>
        </is>
      </c>
      <c r="B180" s="32" t="inlineStr">
        <is>
          <t>Mart</t>
        </is>
      </c>
      <c r="C180" s="32" t="inlineStr">
        <is>
          <t>Verdanturf Town - Mart</t>
        </is>
      </c>
      <c r="D180" s="32" t="inlineStr">
        <is>
          <t>Split 4</t>
        </is>
      </c>
      <c r="E180" s="32" t="n"/>
      <c r="F180" s="32" t="inlineStr">
        <is>
          <t>-</t>
        </is>
      </c>
    </row>
    <row r="181">
      <c r="A181" s="77" t="inlineStr">
        <is>
          <t>Dive Ball</t>
        </is>
      </c>
      <c r="B181" s="77" t="inlineStr">
        <is>
          <t>Item Ball</t>
        </is>
      </c>
      <c r="C181" s="77" t="inlineStr">
        <is>
          <t>Abandoned Ship - Rooms 2 - B1F</t>
        </is>
      </c>
      <c r="D181" s="77" t="inlineStr">
        <is>
          <t>Split 4</t>
        </is>
      </c>
      <c r="E181" s="77" t="n"/>
      <c r="F181" s="77" t="inlineStr">
        <is>
          <t>(13, 3)</t>
        </is>
      </c>
    </row>
    <row r="182">
      <c r="A182" s="32" t="inlineStr">
        <is>
          <t>Escape Rope</t>
        </is>
      </c>
      <c r="B182" s="32" t="inlineStr">
        <is>
          <t>Item Ball</t>
        </is>
      </c>
      <c r="C182" s="32" t="inlineStr">
        <is>
          <t>Abandoned Ship - Rooms - B1F</t>
        </is>
      </c>
      <c r="D182" s="32" t="inlineStr">
        <is>
          <t>Split 4</t>
        </is>
      </c>
      <c r="E182" s="32" t="n"/>
      <c r="F182" s="32" t="inlineStr">
        <is>
          <t>(6, 7)</t>
        </is>
      </c>
    </row>
    <row r="183">
      <c r="A183" s="77" t="inlineStr">
        <is>
          <t>Harbor Mail</t>
        </is>
      </c>
      <c r="B183" s="77" t="inlineStr">
        <is>
          <t>Item Ball</t>
        </is>
      </c>
      <c r="C183" s="77" t="inlineStr">
        <is>
          <t>Abandoned Ship - Rooms - 1F</t>
        </is>
      </c>
      <c r="D183" s="77" t="inlineStr">
        <is>
          <t>Split 4</t>
        </is>
      </c>
      <c r="E183" s="77" t="n"/>
      <c r="F183" s="77" t="inlineStr">
        <is>
          <t>(4, 5)</t>
        </is>
      </c>
    </row>
    <row r="184">
      <c r="A184" s="32" t="inlineStr">
        <is>
          <t>Luxury Ball</t>
        </is>
      </c>
      <c r="B184" s="32" t="inlineStr">
        <is>
          <t>Item Ball</t>
        </is>
      </c>
      <c r="C184" s="32" t="inlineStr">
        <is>
          <t>Abandoned Ship - Hidden Floor Rooms</t>
        </is>
      </c>
      <c r="D184" s="32" t="inlineStr">
        <is>
          <t>Split 4</t>
        </is>
      </c>
      <c r="E184" s="32" t="n"/>
      <c r="F184" s="32" t="inlineStr">
        <is>
          <t>(41, 4)</t>
        </is>
      </c>
    </row>
    <row r="185">
      <c r="A185" s="77" t="inlineStr">
        <is>
          <t>Revive</t>
        </is>
      </c>
      <c r="B185" s="77" t="inlineStr">
        <is>
          <t>Item Ball</t>
        </is>
      </c>
      <c r="C185" s="77" t="inlineStr">
        <is>
          <t>Abandoned Ship - Rooms 2 - 1F</t>
        </is>
      </c>
      <c r="D185" s="77" t="inlineStr">
        <is>
          <t>Split 4</t>
        </is>
      </c>
      <c r="E185" s="77" t="n"/>
      <c r="F185" s="77" t="inlineStr">
        <is>
          <t>(4, 4)</t>
        </is>
      </c>
    </row>
    <row r="186">
      <c r="A186" s="32" t="inlineStr">
        <is>
          <t>Scanner</t>
        </is>
      </c>
      <c r="B186" s="32" t="inlineStr">
        <is>
          <t>Item Ball</t>
        </is>
      </c>
      <c r="C186" s="32" t="inlineStr">
        <is>
          <t>Abandoned Ship - Hidden Floor Rooms</t>
        </is>
      </c>
      <c r="D186" s="32" t="inlineStr">
        <is>
          <t>Split 4</t>
        </is>
      </c>
      <c r="E186" s="32" t="n"/>
      <c r="F186" s="32" t="inlineStr">
        <is>
          <t>(16, 10)</t>
        </is>
      </c>
    </row>
    <row r="187">
      <c r="A187" s="77" t="inlineStr">
        <is>
          <t>Storage Key</t>
        </is>
      </c>
      <c r="B187" s="77" t="inlineStr">
        <is>
          <t>Item Ball</t>
        </is>
      </c>
      <c r="C187" s="77" t="inlineStr">
        <is>
          <t>Abandoned Ship - Captains Office</t>
        </is>
      </c>
      <c r="D187" s="77" t="inlineStr">
        <is>
          <t>Split 4</t>
        </is>
      </c>
      <c r="E187" s="77" t="n"/>
      <c r="F187" s="77" t="inlineStr">
        <is>
          <t>(0, 6)</t>
        </is>
      </c>
    </row>
    <row r="188">
      <c r="A188" s="32" t="inlineStr">
        <is>
          <t>Water Stone</t>
        </is>
      </c>
      <c r="B188" s="32" t="inlineStr">
        <is>
          <t>Item Ball</t>
        </is>
      </c>
      <c r="C188" s="32" t="inlineStr">
        <is>
          <t>Abandoned Ship - Hidden Floor Rooms</t>
        </is>
      </c>
      <c r="D188" s="32" t="inlineStr">
        <is>
          <t>Split 4</t>
        </is>
      </c>
      <c r="E188" s="32" t="n"/>
      <c r="F188" s="32" t="inlineStr">
        <is>
          <t>(31, 11)</t>
        </is>
      </c>
    </row>
    <row r="189">
      <c r="A189" s="77" t="inlineStr">
        <is>
          <t>Key to Room 1</t>
        </is>
      </c>
      <c r="B189" s="77" t="inlineStr">
        <is>
          <t>Hidden</t>
        </is>
      </c>
      <c r="C189" s="77" t="inlineStr">
        <is>
          <t>Abandoned Ship - Hidden Floor Rooms</t>
        </is>
      </c>
      <c r="D189" s="77" t="inlineStr">
        <is>
          <t>Split 4</t>
        </is>
      </c>
      <c r="E189" s="77" t="n"/>
      <c r="F189" s="77" t="inlineStr">
        <is>
          <t>(42, 10)</t>
        </is>
      </c>
    </row>
    <row r="190">
      <c r="A190" s="32" t="inlineStr">
        <is>
          <t>Key to Room 2</t>
        </is>
      </c>
      <c r="B190" s="32" t="inlineStr">
        <is>
          <t>Hidden</t>
        </is>
      </c>
      <c r="C190" s="32" t="inlineStr">
        <is>
          <t>Abandoned Ship - Hidden Floor Rooms</t>
        </is>
      </c>
      <c r="D190" s="32" t="inlineStr">
        <is>
          <t>Split 4</t>
        </is>
      </c>
      <c r="E190" s="32" t="n"/>
      <c r="F190" s="32" t="inlineStr">
        <is>
          <t>(20, 5)</t>
        </is>
      </c>
    </row>
    <row r="191">
      <c r="A191" s="77" t="inlineStr">
        <is>
          <t>Key to Room 4</t>
        </is>
      </c>
      <c r="B191" s="77" t="inlineStr">
        <is>
          <t>Hidden</t>
        </is>
      </c>
      <c r="C191" s="77" t="inlineStr">
        <is>
          <t>Abandoned Ship - Hidden Floor Rooms</t>
        </is>
      </c>
      <c r="D191" s="77" t="inlineStr">
        <is>
          <t>Split 4</t>
        </is>
      </c>
      <c r="E191" s="77" t="n"/>
      <c r="F191" s="77" t="inlineStr">
        <is>
          <t>(1, 12)</t>
        </is>
      </c>
    </row>
    <row r="192">
      <c r="A192" s="32" t="inlineStr">
        <is>
          <t>Key to Room 6</t>
        </is>
      </c>
      <c r="B192" s="32" t="inlineStr">
        <is>
          <t>Hidden</t>
        </is>
      </c>
      <c r="C192" s="32" t="inlineStr">
        <is>
          <t>Abandoned Ship - Hidden Floor Rooms</t>
        </is>
      </c>
      <c r="D192" s="32" t="inlineStr">
        <is>
          <t>Split 4</t>
        </is>
      </c>
      <c r="E192" s="32" t="n"/>
      <c r="F192" s="32" t="inlineStr">
        <is>
          <t>(1, 2)</t>
        </is>
      </c>
    </row>
    <row r="193">
      <c r="A193" s="77" t="inlineStr">
        <is>
          <t>Escape Rope</t>
        </is>
      </c>
      <c r="B193" s="77" t="inlineStr">
        <is>
          <t>Item Ball</t>
        </is>
      </c>
      <c r="C193" s="77" t="inlineStr">
        <is>
          <t>New Mauville - Inside</t>
        </is>
      </c>
      <c r="D193" s="77" t="inlineStr">
        <is>
          <t>Split 4</t>
        </is>
      </c>
      <c r="E193" s="77" t="n"/>
      <c r="F193" s="77" t="inlineStr">
        <is>
          <t>(16, 22)</t>
        </is>
      </c>
    </row>
    <row r="194">
      <c r="A194" s="32" t="inlineStr">
        <is>
          <t>Full Heal</t>
        </is>
      </c>
      <c r="B194" s="32" t="inlineStr">
        <is>
          <t>Item Ball</t>
        </is>
      </c>
      <c r="C194" s="32" t="inlineStr">
        <is>
          <t>New Mauville - Inside</t>
        </is>
      </c>
      <c r="D194" s="32" t="inlineStr">
        <is>
          <t>Split 4</t>
        </is>
      </c>
      <c r="E194" s="32" t="n"/>
      <c r="F194" s="32" t="inlineStr">
        <is>
          <t>(17, 10)</t>
        </is>
      </c>
    </row>
    <row r="195">
      <c r="A195" s="77" t="inlineStr">
        <is>
          <t>Paralyze Heal</t>
        </is>
      </c>
      <c r="B195" s="77" t="inlineStr">
        <is>
          <t>Item Ball</t>
        </is>
      </c>
      <c r="C195" s="77" t="inlineStr">
        <is>
          <t>New Mauville - Inside</t>
        </is>
      </c>
      <c r="D195" s="77" t="inlineStr">
        <is>
          <t>Split 4</t>
        </is>
      </c>
      <c r="E195" s="77" t="n"/>
      <c r="F195" s="77" t="inlineStr">
        <is>
          <t>(2, 11)</t>
        </is>
      </c>
    </row>
    <row r="196">
      <c r="A196" s="32" t="inlineStr">
        <is>
          <t>Thunder Stone</t>
        </is>
      </c>
      <c r="B196" s="32" t="inlineStr">
        <is>
          <t>Item Ball</t>
        </is>
      </c>
      <c r="C196" s="32" t="inlineStr">
        <is>
          <t>New Mauville - Inside</t>
        </is>
      </c>
      <c r="D196" s="32" t="inlineStr">
        <is>
          <t>Split 4</t>
        </is>
      </c>
      <c r="E196" s="32" t="n"/>
      <c r="F196" s="32" t="inlineStr">
        <is>
          <t>(39, 4)</t>
        </is>
      </c>
    </row>
    <row r="197">
      <c r="A197" s="77" t="inlineStr">
        <is>
          <t>Ultra Ball</t>
        </is>
      </c>
      <c r="B197" s="77" t="inlineStr">
        <is>
          <t>Item Ball</t>
        </is>
      </c>
      <c r="C197" s="77" t="inlineStr">
        <is>
          <t>New Mauville - Inside</t>
        </is>
      </c>
      <c r="D197" s="77" t="inlineStr">
        <is>
          <t>Split 4</t>
        </is>
      </c>
      <c r="E197" s="77" t="n"/>
      <c r="F197" s="77" t="inlineStr">
        <is>
          <t>(32, 25)</t>
        </is>
      </c>
    </row>
    <row r="198">
      <c r="A198" s="32" t="inlineStr">
        <is>
          <t>Manectite</t>
        </is>
      </c>
      <c r="B198" s="32" t="inlineStr">
        <is>
          <t>Hidden</t>
        </is>
      </c>
      <c r="C198" s="32" t="inlineStr">
        <is>
          <t>New Mauville - Inside</t>
        </is>
      </c>
      <c r="D198" s="32" t="inlineStr">
        <is>
          <t>Split 4</t>
        </is>
      </c>
      <c r="E198" s="32" t="n"/>
      <c r="F198" s="32" t="inlineStr">
        <is>
          <t>(33, 25)</t>
        </is>
      </c>
    </row>
    <row r="199">
      <c r="A199" s="77" t="inlineStr">
        <is>
          <t>Elixir</t>
        </is>
      </c>
      <c r="B199" s="77" t="inlineStr">
        <is>
          <t>Item Ball</t>
        </is>
      </c>
      <c r="C199" s="77" t="inlineStr">
        <is>
          <t>Route 111</t>
        </is>
      </c>
      <c r="D199" s="77" t="inlineStr">
        <is>
          <t>Split 5</t>
        </is>
      </c>
      <c r="E199" s="77" t="n"/>
      <c r="F199" s="77" t="inlineStr">
        <is>
          <t>(19, 118)</t>
        </is>
      </c>
    </row>
    <row r="200">
      <c r="A200" s="32" t="inlineStr">
        <is>
          <t>Ether</t>
        </is>
      </c>
      <c r="B200" s="32" t="inlineStr">
        <is>
          <t>Item Ball</t>
        </is>
      </c>
      <c r="C200" s="32" t="inlineStr">
        <is>
          <t>Route 111</t>
        </is>
      </c>
      <c r="D200" s="32" t="inlineStr">
        <is>
          <t>Split 5</t>
        </is>
      </c>
      <c r="E200" s="32" t="n"/>
      <c r="F200" s="32" t="inlineStr">
        <is>
          <t>(3, 114)</t>
        </is>
      </c>
    </row>
    <row r="201">
      <c r="A201" s="77" t="inlineStr">
        <is>
          <t>Soft Sand</t>
        </is>
      </c>
      <c r="B201" s="77" t="inlineStr">
        <is>
          <t>Item Ball</t>
        </is>
      </c>
      <c r="C201" s="77" t="inlineStr">
        <is>
          <t>Route 111</t>
        </is>
      </c>
      <c r="D201" s="77" t="inlineStr">
        <is>
          <t>Split 5</t>
        </is>
      </c>
      <c r="E201" s="77" t="n"/>
      <c r="F201" s="77" t="inlineStr">
        <is>
          <t>(33, 104)</t>
        </is>
      </c>
    </row>
    <row r="202">
      <c r="A202" s="32" t="inlineStr">
        <is>
          <t>Stardust</t>
        </is>
      </c>
      <c r="B202" s="32" t="inlineStr">
        <is>
          <t>Item Ball</t>
        </is>
      </c>
      <c r="C202" s="32" t="inlineStr">
        <is>
          <t>Route 111</t>
        </is>
      </c>
      <c r="D202" s="32" t="inlineStr">
        <is>
          <t>Split 5</t>
        </is>
      </c>
      <c r="E202" s="32" t="n"/>
      <c r="F202" s="32" t="inlineStr">
        <is>
          <t>(12, 54)</t>
        </is>
      </c>
    </row>
    <row r="203">
      <c r="A203" s="77" t="inlineStr">
        <is>
          <t>Escape Rope</t>
        </is>
      </c>
      <c r="B203" s="77" t="inlineStr">
        <is>
          <t>Hidden</t>
        </is>
      </c>
      <c r="C203" s="77" t="inlineStr">
        <is>
          <t>Route 111</t>
        </is>
      </c>
      <c r="D203" s="77" t="inlineStr">
        <is>
          <t>Split 5</t>
        </is>
      </c>
      <c r="E203" s="77" t="n"/>
      <c r="F203" s="77" t="inlineStr">
        <is>
          <t>(19, 55)</t>
        </is>
      </c>
    </row>
    <row r="204">
      <c r="A204" s="32" t="inlineStr">
        <is>
          <t>Kangaskhanite</t>
        </is>
      </c>
      <c r="B204" s="32" t="inlineStr">
        <is>
          <t>Hidden</t>
        </is>
      </c>
      <c r="C204" s="32" t="inlineStr">
        <is>
          <t>Route 111</t>
        </is>
      </c>
      <c r="D204" s="32" t="inlineStr">
        <is>
          <t>Split 5</t>
        </is>
      </c>
      <c r="E204" s="32" t="n"/>
      <c r="F204" s="32" t="inlineStr">
        <is>
          <t>(36, 66)</t>
        </is>
      </c>
    </row>
    <row r="205">
      <c r="A205" s="77" t="inlineStr">
        <is>
          <t>Rare Candy</t>
        </is>
      </c>
      <c r="B205" s="77" t="inlineStr">
        <is>
          <t>Hidden</t>
        </is>
      </c>
      <c r="C205" s="77" t="inlineStr">
        <is>
          <t>Route 111</t>
        </is>
      </c>
      <c r="D205" s="77" t="inlineStr">
        <is>
          <t>Split 5</t>
        </is>
      </c>
      <c r="E205" s="77" t="n"/>
      <c r="F205" s="77" t="inlineStr">
        <is>
          <t>(35, 66)</t>
        </is>
      </c>
    </row>
    <row r="206">
      <c r="A206" s="32" t="inlineStr">
        <is>
          <t>Stardust</t>
        </is>
      </c>
      <c r="B206" s="32" t="inlineStr">
        <is>
          <t>Hidden</t>
        </is>
      </c>
      <c r="C206" s="32" t="inlineStr">
        <is>
          <t>Route 111</t>
        </is>
      </c>
      <c r="D206" s="32" t="inlineStr">
        <is>
          <t>Split 5</t>
        </is>
      </c>
      <c r="E206" s="32" t="n"/>
      <c r="F206" s="32" t="inlineStr">
        <is>
          <t>(26, 70)</t>
        </is>
      </c>
    </row>
    <row r="207">
      <c r="A207" s="77" t="inlineStr">
        <is>
          <t>Nugget</t>
        </is>
      </c>
      <c r="B207" s="77" t="inlineStr">
        <is>
          <t>Item Ball</t>
        </is>
      </c>
      <c r="C207" s="77" t="inlineStr">
        <is>
          <t>Route 112</t>
        </is>
      </c>
      <c r="D207" s="77" t="inlineStr">
        <is>
          <t>Split 5</t>
        </is>
      </c>
      <c r="E207" s="77" t="n"/>
      <c r="F207" s="77" t="inlineStr">
        <is>
          <t>(14, 43)</t>
        </is>
      </c>
    </row>
    <row r="208">
      <c r="A208" s="32" t="inlineStr">
        <is>
          <t>Blazikenite</t>
        </is>
      </c>
      <c r="B208" s="32" t="inlineStr">
        <is>
          <t>Hidden</t>
        </is>
      </c>
      <c r="C208" s="32" t="inlineStr">
        <is>
          <t>Route 112</t>
        </is>
      </c>
      <c r="D208" s="32" t="inlineStr">
        <is>
          <t>Split 5</t>
        </is>
      </c>
      <c r="E208" s="32" t="n"/>
      <c r="F208" s="32" t="inlineStr">
        <is>
          <t>(25, 7)</t>
        </is>
      </c>
    </row>
    <row r="209">
      <c r="A209" s="77" t="inlineStr">
        <is>
          <t>Fire Stone</t>
        </is>
      </c>
      <c r="B209" s="77" t="inlineStr">
        <is>
          <t>Item Ball</t>
        </is>
      </c>
      <c r="C209" s="77" t="inlineStr">
        <is>
          <t>Fiery Path</t>
        </is>
      </c>
      <c r="D209" s="77" t="inlineStr">
        <is>
          <t>Split 5</t>
        </is>
      </c>
      <c r="E209" s="77" t="n"/>
      <c r="F209" s="77" t="inlineStr">
        <is>
          <t>(7, 32)</t>
        </is>
      </c>
    </row>
    <row r="210">
      <c r="A210" s="32" t="inlineStr">
        <is>
          <t>Absolite</t>
        </is>
      </c>
      <c r="B210" s="32" t="inlineStr">
        <is>
          <t>Hidden</t>
        </is>
      </c>
      <c r="C210" s="32" t="inlineStr">
        <is>
          <t>Fiery Path</t>
        </is>
      </c>
      <c r="D210" s="32" t="inlineStr">
        <is>
          <t>Split 5</t>
        </is>
      </c>
      <c r="E210" s="32" t="n"/>
      <c r="F210" s="32" t="inlineStr">
        <is>
          <t>(25, 35)</t>
        </is>
      </c>
    </row>
    <row r="211">
      <c r="A211" s="77" t="inlineStr">
        <is>
          <t>Hyper Potion</t>
        </is>
      </c>
      <c r="B211" s="77" t="inlineStr">
        <is>
          <t>Item Ball</t>
        </is>
      </c>
      <c r="C211" s="77" t="inlineStr">
        <is>
          <t>Route 113</t>
        </is>
      </c>
      <c r="D211" s="77" t="inlineStr">
        <is>
          <t>Split 5</t>
        </is>
      </c>
      <c r="E211" s="77" t="n"/>
      <c r="F211" s="77" t="inlineStr">
        <is>
          <t>(15, 15)</t>
        </is>
      </c>
    </row>
    <row r="212">
      <c r="A212" s="32" t="inlineStr">
        <is>
          <t>Max Ether</t>
        </is>
      </c>
      <c r="B212" s="32" t="inlineStr">
        <is>
          <t>Item Ball</t>
        </is>
      </c>
      <c r="C212" s="32" t="inlineStr">
        <is>
          <t>Route 113</t>
        </is>
      </c>
      <c r="D212" s="32" t="inlineStr">
        <is>
          <t>Split 5</t>
        </is>
      </c>
      <c r="E212" s="32" t="n"/>
      <c r="F212" s="32" t="inlineStr">
        <is>
          <t>(53, 7)</t>
        </is>
      </c>
    </row>
    <row r="213">
      <c r="A213" s="77" t="inlineStr">
        <is>
          <t>Super Repel</t>
        </is>
      </c>
      <c r="B213" s="77" t="inlineStr">
        <is>
          <t>Item Ball</t>
        </is>
      </c>
      <c r="C213" s="77" t="inlineStr">
        <is>
          <t>Route 113</t>
        </is>
      </c>
      <c r="D213" s="77" t="inlineStr">
        <is>
          <t>Split 5</t>
        </is>
      </c>
      <c r="E213" s="77" t="n"/>
      <c r="F213" s="77" t="inlineStr">
        <is>
          <t>(79, 5)</t>
        </is>
      </c>
    </row>
    <row r="214">
      <c r="A214" s="32" t="inlineStr">
        <is>
          <t>Ether</t>
        </is>
      </c>
      <c r="B214" s="32" t="inlineStr">
        <is>
          <t>Hidden</t>
        </is>
      </c>
      <c r="C214" s="32" t="inlineStr">
        <is>
          <t>Route 113</t>
        </is>
      </c>
      <c r="D214" s="32" t="inlineStr">
        <is>
          <t>Split 5</t>
        </is>
      </c>
      <c r="E214" s="32" t="n"/>
      <c r="F214" s="32" t="inlineStr">
        <is>
          <t>(66, 3)</t>
        </is>
      </c>
    </row>
    <row r="215">
      <c r="A215" s="77" t="inlineStr">
        <is>
          <t>Nugget</t>
        </is>
      </c>
      <c r="B215" s="77" t="inlineStr">
        <is>
          <t>Hidden</t>
        </is>
      </c>
      <c r="C215" s="77" t="inlineStr">
        <is>
          <t>Route 113</t>
        </is>
      </c>
      <c r="D215" s="77" t="inlineStr">
        <is>
          <t>Split 5</t>
        </is>
      </c>
      <c r="E215" s="77" t="n"/>
      <c r="F215" s="77" t="inlineStr">
        <is>
          <t>(73, 3)</t>
        </is>
      </c>
    </row>
    <row r="216">
      <c r="A216" s="32" t="inlineStr">
        <is>
          <t>Nugget</t>
        </is>
      </c>
      <c r="B216" s="32" t="inlineStr">
        <is>
          <t>Hidden</t>
        </is>
      </c>
      <c r="C216" s="32" t="inlineStr">
        <is>
          <t>Fallarbor Town</t>
        </is>
      </c>
      <c r="D216" s="32" t="inlineStr">
        <is>
          <t>Split 5</t>
        </is>
      </c>
      <c r="E216" s="32" t="n"/>
      <c r="F216" s="32" t="inlineStr">
        <is>
          <t>(2, 15)</t>
        </is>
      </c>
    </row>
    <row r="217">
      <c r="A217" s="77" t="inlineStr">
        <is>
          <t>Antidote</t>
        </is>
      </c>
      <c r="B217" s="77" t="inlineStr">
        <is>
          <t>Mart</t>
        </is>
      </c>
      <c r="C217" s="77" t="inlineStr">
        <is>
          <t>Fallarbor Town - Mart</t>
        </is>
      </c>
      <c r="D217" s="77" t="inlineStr">
        <is>
          <t>Split 5</t>
        </is>
      </c>
      <c r="E217" s="77" t="n"/>
      <c r="F217" s="77" t="inlineStr">
        <is>
          <t>-</t>
        </is>
      </c>
    </row>
    <row r="218">
      <c r="A218" s="32" t="inlineStr">
        <is>
          <t>Dire Hit</t>
        </is>
      </c>
      <c r="B218" s="32" t="inlineStr">
        <is>
          <t>Mart</t>
        </is>
      </c>
      <c r="C218" s="32" t="inlineStr">
        <is>
          <t>Fallarbor Town - Mart</t>
        </is>
      </c>
      <c r="D218" s="32" t="inlineStr">
        <is>
          <t>Split 5</t>
        </is>
      </c>
      <c r="E218" s="32" t="n"/>
      <c r="F218" s="32" t="inlineStr">
        <is>
          <t>-</t>
        </is>
      </c>
    </row>
    <row r="219">
      <c r="A219" s="77" t="inlineStr">
        <is>
          <t>Escape Rope</t>
        </is>
      </c>
      <c r="B219" s="77" t="inlineStr">
        <is>
          <t>Mart</t>
        </is>
      </c>
      <c r="C219" s="77" t="inlineStr">
        <is>
          <t>Fallarbor Town - Mart</t>
        </is>
      </c>
      <c r="D219" s="77" t="inlineStr">
        <is>
          <t>Split 5</t>
        </is>
      </c>
      <c r="E219" s="77" t="n"/>
      <c r="F219" s="77" t="inlineStr">
        <is>
          <t>-</t>
        </is>
      </c>
    </row>
    <row r="220">
      <c r="A220" s="32" t="inlineStr">
        <is>
          <t>Great Ball</t>
        </is>
      </c>
      <c r="B220" s="32" t="inlineStr">
        <is>
          <t>Mart</t>
        </is>
      </c>
      <c r="C220" s="32" t="inlineStr">
        <is>
          <t>Fallarbor Town - Mart</t>
        </is>
      </c>
      <c r="D220" s="32" t="inlineStr">
        <is>
          <t>Split 5</t>
        </is>
      </c>
      <c r="E220" s="32" t="inlineStr">
        <is>
          <t>Only sold after Badge 2</t>
        </is>
      </c>
      <c r="F220" s="32" t="inlineStr">
        <is>
          <t>-</t>
        </is>
      </c>
    </row>
    <row r="221">
      <c r="A221" s="77" t="inlineStr">
        <is>
          <t>Guard Spec.</t>
        </is>
      </c>
      <c r="B221" s="77" t="inlineStr">
        <is>
          <t>Mart</t>
        </is>
      </c>
      <c r="C221" s="77" t="inlineStr">
        <is>
          <t>Fallarbor Town - Mart</t>
        </is>
      </c>
      <c r="D221" s="77" t="inlineStr">
        <is>
          <t>Split 5</t>
        </is>
      </c>
      <c r="E221" s="77" t="n"/>
      <c r="F221" s="77" t="inlineStr">
        <is>
          <t>-</t>
        </is>
      </c>
    </row>
    <row r="222">
      <c r="A222" s="32" t="inlineStr">
        <is>
          <t>Paralyze Heal</t>
        </is>
      </c>
      <c r="B222" s="32" t="inlineStr">
        <is>
          <t>Mart</t>
        </is>
      </c>
      <c r="C222" s="32" t="inlineStr">
        <is>
          <t>Fallarbor Town - Mart</t>
        </is>
      </c>
      <c r="D222" s="32" t="inlineStr">
        <is>
          <t>Split 5</t>
        </is>
      </c>
      <c r="E222" s="32" t="n"/>
      <c r="F222" s="32" t="inlineStr">
        <is>
          <t>-</t>
        </is>
      </c>
    </row>
    <row r="223">
      <c r="A223" s="77" t="inlineStr">
        <is>
          <t>Rare Candy</t>
        </is>
      </c>
      <c r="B223" s="77" t="inlineStr">
        <is>
          <t>Mart</t>
        </is>
      </c>
      <c r="C223" s="77" t="inlineStr">
        <is>
          <t>Fallarbor Town - Mart</t>
        </is>
      </c>
      <c r="D223" s="77" t="inlineStr">
        <is>
          <t>Split 5</t>
        </is>
      </c>
      <c r="E223" s="77" t="n"/>
      <c r="F223" s="77" t="inlineStr">
        <is>
          <t>-</t>
        </is>
      </c>
    </row>
    <row r="224">
      <c r="A224" s="32" t="inlineStr">
        <is>
          <t>Super Potion</t>
        </is>
      </c>
      <c r="B224" s="32" t="inlineStr">
        <is>
          <t>Mart</t>
        </is>
      </c>
      <c r="C224" s="32" t="inlineStr">
        <is>
          <t>Fallarbor Town - Mart</t>
        </is>
      </c>
      <c r="D224" s="32" t="inlineStr">
        <is>
          <t>Split 5</t>
        </is>
      </c>
      <c r="E224" s="32" t="n"/>
      <c r="F224" s="32" t="inlineStr">
        <is>
          <t>-</t>
        </is>
      </c>
    </row>
    <row r="225">
      <c r="A225" s="77" t="inlineStr">
        <is>
          <t>Super Repel</t>
        </is>
      </c>
      <c r="B225" s="77" t="inlineStr">
        <is>
          <t>Mart</t>
        </is>
      </c>
      <c r="C225" s="77" t="inlineStr">
        <is>
          <t>Fallarbor Town - Mart</t>
        </is>
      </c>
      <c r="D225" s="77" t="inlineStr">
        <is>
          <t>Split 5</t>
        </is>
      </c>
      <c r="E225" s="77" t="n"/>
      <c r="F225" s="77" t="inlineStr">
        <is>
          <t>-</t>
        </is>
      </c>
    </row>
    <row r="226">
      <c r="A226" s="32" t="inlineStr">
        <is>
          <t>X Attack</t>
        </is>
      </c>
      <c r="B226" s="32" t="inlineStr">
        <is>
          <t>Mart</t>
        </is>
      </c>
      <c r="C226" s="32" t="inlineStr">
        <is>
          <t>Fallarbor Town - Mart</t>
        </is>
      </c>
      <c r="D226" s="32" t="inlineStr">
        <is>
          <t>Split 5</t>
        </is>
      </c>
      <c r="E226" s="32" t="n"/>
      <c r="F226" s="32" t="inlineStr">
        <is>
          <t>-</t>
        </is>
      </c>
    </row>
    <row r="227">
      <c r="A227" s="77" t="inlineStr">
        <is>
          <t>X Defense</t>
        </is>
      </c>
      <c r="B227" s="77" t="inlineStr">
        <is>
          <t>Mart</t>
        </is>
      </c>
      <c r="C227" s="77" t="inlineStr">
        <is>
          <t>Fallarbor Town - Mart</t>
        </is>
      </c>
      <c r="D227" s="77" t="inlineStr">
        <is>
          <t>Split 5</t>
        </is>
      </c>
      <c r="E227" s="77" t="n"/>
      <c r="F227" s="77" t="inlineStr">
        <is>
          <t>-</t>
        </is>
      </c>
    </row>
    <row r="228">
      <c r="A228" s="32" t="inlineStr">
        <is>
          <t>X Sp. Atk</t>
        </is>
      </c>
      <c r="B228" s="32" t="inlineStr">
        <is>
          <t>Mart</t>
        </is>
      </c>
      <c r="C228" s="32" t="inlineStr">
        <is>
          <t>Fallarbor Town - Mart</t>
        </is>
      </c>
      <c r="D228" s="32" t="inlineStr">
        <is>
          <t>Split 5</t>
        </is>
      </c>
      <c r="E228" s="32" t="n"/>
      <c r="F228" s="32" t="inlineStr">
        <is>
          <t>-</t>
        </is>
      </c>
    </row>
    <row r="229">
      <c r="A229" s="77" t="inlineStr">
        <is>
          <t>X Speed</t>
        </is>
      </c>
      <c r="B229" s="77" t="inlineStr">
        <is>
          <t>Mart</t>
        </is>
      </c>
      <c r="C229" s="77" t="inlineStr">
        <is>
          <t>Fallarbor Town - Mart</t>
        </is>
      </c>
      <c r="D229" s="77" t="inlineStr">
        <is>
          <t>Split 5</t>
        </is>
      </c>
      <c r="E229" s="77" t="n"/>
      <c r="F229" s="77" t="inlineStr">
        <is>
          <t>-</t>
        </is>
      </c>
    </row>
    <row r="230">
      <c r="A230" s="32" t="inlineStr">
        <is>
          <t>Energy Powder</t>
        </is>
      </c>
      <c r="B230" s="32" t="inlineStr">
        <is>
          <t>Item Ball</t>
        </is>
      </c>
      <c r="C230" s="32" t="inlineStr">
        <is>
          <t>Route 114</t>
        </is>
      </c>
      <c r="D230" s="32" t="inlineStr">
        <is>
          <t>Split 5</t>
        </is>
      </c>
      <c r="E230" s="32" t="n"/>
      <c r="F230" s="32" t="inlineStr">
        <is>
          <t>(31, 19)</t>
        </is>
      </c>
    </row>
    <row r="231">
      <c r="A231" s="77" t="inlineStr">
        <is>
          <t>Protein</t>
        </is>
      </c>
      <c r="B231" s="77" t="inlineStr">
        <is>
          <t>Item Ball</t>
        </is>
      </c>
      <c r="C231" s="77" t="inlineStr">
        <is>
          <t>Route 114</t>
        </is>
      </c>
      <c r="D231" s="77" t="inlineStr">
        <is>
          <t>Split 5</t>
        </is>
      </c>
      <c r="E231" s="77" t="n"/>
      <c r="F231" s="77" t="inlineStr">
        <is>
          <t>(11, 37)</t>
        </is>
      </c>
    </row>
    <row r="232">
      <c r="A232" s="32" t="inlineStr">
        <is>
          <t>Rare Candy</t>
        </is>
      </c>
      <c r="B232" s="32" t="inlineStr">
        <is>
          <t>Item Ball</t>
        </is>
      </c>
      <c r="C232" s="32" t="inlineStr">
        <is>
          <t>Route 114</t>
        </is>
      </c>
      <c r="D232" s="32" t="inlineStr">
        <is>
          <t>Split 5</t>
        </is>
      </c>
      <c r="E232" s="32" t="n"/>
      <c r="F232" s="32" t="inlineStr">
        <is>
          <t>(7, 6)</t>
        </is>
      </c>
    </row>
    <row r="233">
      <c r="A233" s="77" t="inlineStr">
        <is>
          <t>Carbos</t>
        </is>
      </c>
      <c r="B233" s="77" t="inlineStr">
        <is>
          <t>Hidden</t>
        </is>
      </c>
      <c r="C233" s="77" t="inlineStr">
        <is>
          <t>Route 114</t>
        </is>
      </c>
      <c r="D233" s="77" t="inlineStr">
        <is>
          <t>Split 5</t>
        </is>
      </c>
      <c r="E233" s="77" t="n"/>
      <c r="F233" s="77" t="inlineStr">
        <is>
          <t>(20, 57)</t>
        </is>
      </c>
    </row>
    <row r="234">
      <c r="A234" s="32" t="inlineStr">
        <is>
          <t>Revive</t>
        </is>
      </c>
      <c r="B234" s="32" t="inlineStr">
        <is>
          <t>Hidden</t>
        </is>
      </c>
      <c r="C234" s="32" t="inlineStr">
        <is>
          <t>Route 114</t>
        </is>
      </c>
      <c r="D234" s="32" t="inlineStr">
        <is>
          <t>Split 5</t>
        </is>
      </c>
      <c r="E234" s="32" t="n"/>
      <c r="F234" s="32" t="inlineStr">
        <is>
          <t>(7, 30)</t>
        </is>
      </c>
    </row>
    <row r="235">
      <c r="A235" s="77" t="inlineStr">
        <is>
          <t>Burn Heal</t>
        </is>
      </c>
      <c r="B235" s="77" t="inlineStr">
        <is>
          <t>Item Ball</t>
        </is>
      </c>
      <c r="C235" s="77" t="inlineStr">
        <is>
          <t>Jagged Pass</t>
        </is>
      </c>
      <c r="D235" s="77" t="inlineStr">
        <is>
          <t>Split 5</t>
        </is>
      </c>
      <c r="E235" s="77" t="n"/>
      <c r="F235" s="77" t="inlineStr">
        <is>
          <t>(23, 24)</t>
        </is>
      </c>
    </row>
    <row r="236">
      <c r="A236" s="32" t="inlineStr">
        <is>
          <t>Full Heal</t>
        </is>
      </c>
      <c r="B236" s="32" t="inlineStr">
        <is>
          <t>Hidden</t>
        </is>
      </c>
      <c r="C236" s="32" t="inlineStr">
        <is>
          <t>Jagged Pass</t>
        </is>
      </c>
      <c r="D236" s="32" t="inlineStr">
        <is>
          <t>Split 5</t>
        </is>
      </c>
      <c r="E236" s="32" t="n"/>
      <c r="F236" s="32" t="inlineStr">
        <is>
          <t>(8, 10)</t>
        </is>
      </c>
    </row>
    <row r="237">
      <c r="A237" s="77" t="inlineStr">
        <is>
          <t>Great Ball</t>
        </is>
      </c>
      <c r="B237" s="77" t="inlineStr">
        <is>
          <t>Hidden</t>
        </is>
      </c>
      <c r="C237" s="77" t="inlineStr">
        <is>
          <t>Jagged Pass</t>
        </is>
      </c>
      <c r="D237" s="77" t="inlineStr">
        <is>
          <t>Split 5</t>
        </is>
      </c>
      <c r="E237" s="77" t="n"/>
      <c r="F237" s="77" t="inlineStr">
        <is>
          <t>(7, 29)</t>
        </is>
      </c>
    </row>
    <row r="238">
      <c r="A238" s="32" t="inlineStr">
        <is>
          <t>Ice Heal</t>
        </is>
      </c>
      <c r="B238" s="32" t="inlineStr">
        <is>
          <t>Hidden</t>
        </is>
      </c>
      <c r="C238" s="32" t="inlineStr">
        <is>
          <t>Lavaridge Town</t>
        </is>
      </c>
      <c r="D238" s="32" t="inlineStr">
        <is>
          <t>Split 5</t>
        </is>
      </c>
      <c r="E238" s="32" t="n"/>
      <c r="F238" s="32" t="inlineStr">
        <is>
          <t>(4, 5)</t>
        </is>
      </c>
    </row>
    <row r="239">
      <c r="A239" s="77" t="inlineStr">
        <is>
          <t>Antidote</t>
        </is>
      </c>
      <c r="B239" s="77" t="inlineStr">
        <is>
          <t>Mart</t>
        </is>
      </c>
      <c r="C239" s="77" t="inlineStr">
        <is>
          <t>Lavaridge Town - Mart</t>
        </is>
      </c>
      <c r="D239" s="77" t="inlineStr">
        <is>
          <t>Split 5</t>
        </is>
      </c>
      <c r="E239" s="77" t="n"/>
      <c r="F239" s="77" t="inlineStr">
        <is>
          <t>-</t>
        </is>
      </c>
    </row>
    <row r="240">
      <c r="A240" s="32" t="inlineStr">
        <is>
          <t>Awakening</t>
        </is>
      </c>
      <c r="B240" s="32" t="inlineStr">
        <is>
          <t>Mart</t>
        </is>
      </c>
      <c r="C240" s="32" t="inlineStr">
        <is>
          <t>Lavaridge Town - Mart</t>
        </is>
      </c>
      <c r="D240" s="32" t="inlineStr">
        <is>
          <t>Split 5</t>
        </is>
      </c>
      <c r="E240" s="32" t="n"/>
      <c r="F240" s="32" t="inlineStr">
        <is>
          <t>-</t>
        </is>
      </c>
    </row>
    <row r="241">
      <c r="A241" s="77" t="inlineStr">
        <is>
          <t>Burn Heal</t>
        </is>
      </c>
      <c r="B241" s="77" t="inlineStr">
        <is>
          <t>Mart</t>
        </is>
      </c>
      <c r="C241" s="77" t="inlineStr">
        <is>
          <t>Lavaridge Town - Mart</t>
        </is>
      </c>
      <c r="D241" s="77" t="inlineStr">
        <is>
          <t>Split 5</t>
        </is>
      </c>
      <c r="E241" s="77" t="n"/>
      <c r="F241" s="77" t="inlineStr">
        <is>
          <t>-</t>
        </is>
      </c>
    </row>
    <row r="242">
      <c r="A242" s="32" t="inlineStr">
        <is>
          <t>Energy Powder</t>
        </is>
      </c>
      <c r="B242" s="32" t="inlineStr">
        <is>
          <t>Mart</t>
        </is>
      </c>
      <c r="C242" s="32" t="inlineStr">
        <is>
          <t>Lavaridge Town - Herb Shop</t>
        </is>
      </c>
      <c r="D242" s="32" t="inlineStr">
        <is>
          <t>Split 5</t>
        </is>
      </c>
      <c r="E242" s="32" t="n"/>
      <c r="F242" s="32" t="inlineStr">
        <is>
          <t>-</t>
        </is>
      </c>
    </row>
    <row r="243">
      <c r="A243" s="77" t="inlineStr">
        <is>
          <t>Energy Root</t>
        </is>
      </c>
      <c r="B243" s="77" t="inlineStr">
        <is>
          <t>Mart</t>
        </is>
      </c>
      <c r="C243" s="77" t="inlineStr">
        <is>
          <t>Lavaridge Town - Herb Shop</t>
        </is>
      </c>
      <c r="D243" s="77" t="inlineStr">
        <is>
          <t>Split 5</t>
        </is>
      </c>
      <c r="E243" s="77" t="n"/>
      <c r="F243" s="77" t="inlineStr">
        <is>
          <t>-</t>
        </is>
      </c>
    </row>
    <row r="244">
      <c r="A244" s="32" t="inlineStr">
        <is>
          <t>Great Ball</t>
        </is>
      </c>
      <c r="B244" s="32" t="inlineStr">
        <is>
          <t>Mart</t>
        </is>
      </c>
      <c r="C244" s="32" t="inlineStr">
        <is>
          <t>Lavaridge Town - Mart</t>
        </is>
      </c>
      <c r="D244" s="32" t="inlineStr">
        <is>
          <t>Split 5</t>
        </is>
      </c>
      <c r="E244" s="32" t="inlineStr">
        <is>
          <t>Only sold after Badge 2</t>
        </is>
      </c>
      <c r="F244" s="32" t="inlineStr">
        <is>
          <t>-</t>
        </is>
      </c>
    </row>
    <row r="245">
      <c r="A245" s="77" t="inlineStr">
        <is>
          <t>Heal Powder</t>
        </is>
      </c>
      <c r="B245" s="77" t="inlineStr">
        <is>
          <t>Mart</t>
        </is>
      </c>
      <c r="C245" s="77" t="inlineStr">
        <is>
          <t>Lavaridge Town - Herb Shop</t>
        </is>
      </c>
      <c r="D245" s="77" t="inlineStr">
        <is>
          <t>Split 5</t>
        </is>
      </c>
      <c r="E245" s="77" t="n"/>
      <c r="F245" s="77" t="inlineStr">
        <is>
          <t>-</t>
        </is>
      </c>
    </row>
    <row r="246">
      <c r="A246" s="32" t="inlineStr">
        <is>
          <t>Paralyze Heal</t>
        </is>
      </c>
      <c r="B246" s="32" t="inlineStr">
        <is>
          <t>Mart</t>
        </is>
      </c>
      <c r="C246" s="32" t="inlineStr">
        <is>
          <t>Lavaridge Town - Mart</t>
        </is>
      </c>
      <c r="D246" s="32" t="inlineStr">
        <is>
          <t>Split 5</t>
        </is>
      </c>
      <c r="E246" s="32" t="n"/>
      <c r="F246" s="32" t="inlineStr">
        <is>
          <t>-</t>
        </is>
      </c>
    </row>
    <row r="247">
      <c r="A247" s="77" t="inlineStr">
        <is>
          <t>Rare Candy</t>
        </is>
      </c>
      <c r="B247" s="77" t="inlineStr">
        <is>
          <t>Mart</t>
        </is>
      </c>
      <c r="C247" s="77" t="inlineStr">
        <is>
          <t>Lavaridge Town - Mart</t>
        </is>
      </c>
      <c r="D247" s="77" t="inlineStr">
        <is>
          <t>Split 5</t>
        </is>
      </c>
      <c r="E247" s="77" t="n"/>
      <c r="F247" s="77" t="inlineStr">
        <is>
          <t>-</t>
        </is>
      </c>
    </row>
    <row r="248">
      <c r="A248" s="32" t="inlineStr">
        <is>
          <t>Revival Herb</t>
        </is>
      </c>
      <c r="B248" s="32" t="inlineStr">
        <is>
          <t>Mart</t>
        </is>
      </c>
      <c r="C248" s="32" t="inlineStr">
        <is>
          <t>Lavaridge Town - Herb Shop</t>
        </is>
      </c>
      <c r="D248" s="32" t="inlineStr">
        <is>
          <t>Split 5</t>
        </is>
      </c>
      <c r="E248" s="32" t="n"/>
      <c r="F248" s="32" t="inlineStr">
        <is>
          <t>-</t>
        </is>
      </c>
    </row>
    <row r="249">
      <c r="A249" s="77" t="inlineStr">
        <is>
          <t>Revive</t>
        </is>
      </c>
      <c r="B249" s="77" t="inlineStr">
        <is>
          <t>Mart</t>
        </is>
      </c>
      <c r="C249" s="77" t="inlineStr">
        <is>
          <t>Lavaridge Town - Mart</t>
        </is>
      </c>
      <c r="D249" s="77" t="inlineStr">
        <is>
          <t>Split 5</t>
        </is>
      </c>
      <c r="E249" s="77" t="n"/>
      <c r="F249" s="77" t="inlineStr">
        <is>
          <t>-</t>
        </is>
      </c>
    </row>
    <row r="250">
      <c r="A250" s="32" t="inlineStr">
        <is>
          <t>Super Potion</t>
        </is>
      </c>
      <c r="B250" s="32" t="inlineStr">
        <is>
          <t>Mart</t>
        </is>
      </c>
      <c r="C250" s="32" t="inlineStr">
        <is>
          <t>Lavaridge Town - Mart</t>
        </is>
      </c>
      <c r="D250" s="32" t="inlineStr">
        <is>
          <t>Split 5</t>
        </is>
      </c>
      <c r="E250" s="32" t="n"/>
      <c r="F250" s="32" t="inlineStr">
        <is>
          <t>-</t>
        </is>
      </c>
    </row>
    <row r="251">
      <c r="A251" s="77" t="inlineStr">
        <is>
          <t>Super Repel</t>
        </is>
      </c>
      <c r="B251" s="77" t="inlineStr">
        <is>
          <t>Mart</t>
        </is>
      </c>
      <c r="C251" s="77" t="inlineStr">
        <is>
          <t>Lavaridge Town - Mart</t>
        </is>
      </c>
      <c r="D251" s="77" t="inlineStr">
        <is>
          <t>Split 5</t>
        </is>
      </c>
      <c r="E251" s="77" t="n"/>
      <c r="F251" s="77" t="inlineStr">
        <is>
          <t>-</t>
        </is>
      </c>
    </row>
    <row r="252">
      <c r="A252" s="32" t="inlineStr">
        <is>
          <t>X Speed</t>
        </is>
      </c>
      <c r="B252" s="32" t="inlineStr">
        <is>
          <t>Mart</t>
        </is>
      </c>
      <c r="C252" s="32" t="inlineStr">
        <is>
          <t>Lavaridge Town - Mart</t>
        </is>
      </c>
      <c r="D252" s="32" t="inlineStr">
        <is>
          <t>Split 5</t>
        </is>
      </c>
      <c r="E252" s="32" t="n"/>
      <c r="F252" s="32" t="inlineStr">
        <is>
          <t>-</t>
        </is>
      </c>
    </row>
    <row r="253">
      <c r="A253" s="77" t="inlineStr">
        <is>
          <t>Escape Rope</t>
        </is>
      </c>
      <c r="B253" s="77" t="inlineStr">
        <is>
          <t>Item Ball</t>
        </is>
      </c>
      <c r="C253" s="77" t="inlineStr">
        <is>
          <t>Magma Hideout - 3F - 3R</t>
        </is>
      </c>
      <c r="D253" s="77" t="inlineStr">
        <is>
          <t>Split 5</t>
        </is>
      </c>
      <c r="E253" s="77" t="n"/>
      <c r="F253" s="77" t="inlineStr">
        <is>
          <t>(9, 19)</t>
        </is>
      </c>
    </row>
    <row r="254">
      <c r="A254" s="32" t="inlineStr">
        <is>
          <t>Full Restore</t>
        </is>
      </c>
      <c r="B254" s="32" t="inlineStr">
        <is>
          <t>Item Ball</t>
        </is>
      </c>
      <c r="C254" s="32" t="inlineStr">
        <is>
          <t>Magma Hideout - 2F - 2R</t>
        </is>
      </c>
      <c r="D254" s="32" t="inlineStr">
        <is>
          <t>Split 5</t>
        </is>
      </c>
      <c r="E254" s="32" t="n"/>
      <c r="F254" s="32" t="inlineStr">
        <is>
          <t>(14, 6)</t>
        </is>
      </c>
    </row>
    <row r="255">
      <c r="A255" s="77" t="inlineStr">
        <is>
          <t>Max Elixir</t>
        </is>
      </c>
      <c r="B255" s="77" t="inlineStr">
        <is>
          <t>Item Ball</t>
        </is>
      </c>
      <c r="C255" s="77" t="inlineStr">
        <is>
          <t>Magma Hideout - 2F - 2R</t>
        </is>
      </c>
      <c r="D255" s="77" t="inlineStr">
        <is>
          <t>Split 5</t>
        </is>
      </c>
      <c r="E255" s="77" t="n"/>
      <c r="F255" s="77" t="inlineStr">
        <is>
          <t>(21, 7)</t>
        </is>
      </c>
    </row>
    <row r="256">
      <c r="A256" s="32" t="inlineStr">
        <is>
          <t>Max Revive</t>
        </is>
      </c>
      <c r="B256" s="32" t="inlineStr">
        <is>
          <t>Item Ball</t>
        </is>
      </c>
      <c r="C256" s="32" t="inlineStr">
        <is>
          <t>Magma Hideout - 4F</t>
        </is>
      </c>
      <c r="D256" s="32" t="inlineStr">
        <is>
          <t>Split 5</t>
        </is>
      </c>
      <c r="E256" s="32" t="n"/>
      <c r="F256" s="32" t="inlineStr">
        <is>
          <t>(3, 7)</t>
        </is>
      </c>
    </row>
    <row r="257">
      <c r="A257" s="77" t="inlineStr">
        <is>
          <t>Nugget</t>
        </is>
      </c>
      <c r="B257" s="77" t="inlineStr">
        <is>
          <t>Item Ball</t>
        </is>
      </c>
      <c r="C257" s="77" t="inlineStr">
        <is>
          <t>Magma Hideout - 3F - 1R</t>
        </is>
      </c>
      <c r="D257" s="77" t="inlineStr">
        <is>
          <t>Split 5</t>
        </is>
      </c>
      <c r="E257" s="77" t="n"/>
      <c r="F257" s="77" t="inlineStr">
        <is>
          <t>(9, 16)</t>
        </is>
      </c>
    </row>
    <row r="258">
      <c r="A258" s="32" t="inlineStr">
        <is>
          <t>PP Max</t>
        </is>
      </c>
      <c r="B258" s="32" t="inlineStr">
        <is>
          <t>Item Ball</t>
        </is>
      </c>
      <c r="C258" s="32" t="inlineStr">
        <is>
          <t>Magma Hideout - 3F - 2R</t>
        </is>
      </c>
      <c r="D258" s="32" t="inlineStr">
        <is>
          <t>Split 5</t>
        </is>
      </c>
      <c r="E258" s="32" t="n"/>
      <c r="F258" s="32" t="inlineStr">
        <is>
          <t>(5, 9)</t>
        </is>
      </c>
    </row>
    <row r="259">
      <c r="A259" s="77" t="inlineStr">
        <is>
          <t>Rare Candy</t>
        </is>
      </c>
      <c r="B259" s="77" t="inlineStr">
        <is>
          <t>Item Ball</t>
        </is>
      </c>
      <c r="C259" s="77" t="inlineStr">
        <is>
          <t>Magma Hideout - 1F</t>
        </is>
      </c>
      <c r="D259" s="77" t="inlineStr">
        <is>
          <t>Split 5</t>
        </is>
      </c>
      <c r="E259" s="77" t="n"/>
      <c r="F259" s="77" t="inlineStr">
        <is>
          <t>(3, 20)</t>
        </is>
      </c>
    </row>
    <row r="260">
      <c r="A260" s="32" t="inlineStr">
        <is>
          <t>Hyper Potion</t>
        </is>
      </c>
      <c r="B260" s="32" t="inlineStr">
        <is>
          <t>Item Ball</t>
        </is>
      </c>
      <c r="C260" s="32" t="inlineStr">
        <is>
          <t>Route 118</t>
        </is>
      </c>
      <c r="D260" s="32" t="inlineStr">
        <is>
          <t>Split 6</t>
        </is>
      </c>
      <c r="E260" s="32" t="n"/>
      <c r="F260" s="32" t="inlineStr">
        <is>
          <t>(69, 7)</t>
        </is>
      </c>
    </row>
    <row r="261">
      <c r="A261" s="77" t="inlineStr">
        <is>
          <t>Heart Scale</t>
        </is>
      </c>
      <c r="B261" s="77" t="inlineStr">
        <is>
          <t>Hidden</t>
        </is>
      </c>
      <c r="C261" s="77" t="inlineStr">
        <is>
          <t>Route 118</t>
        </is>
      </c>
      <c r="D261" s="77" t="inlineStr">
        <is>
          <t>Split 6</t>
        </is>
      </c>
      <c r="E261" s="77" t="n"/>
      <c r="F261" s="77" t="inlineStr">
        <is>
          <t>(12, 14)</t>
        </is>
      </c>
    </row>
    <row r="262">
      <c r="A262" s="32" t="inlineStr">
        <is>
          <t>Iron</t>
        </is>
      </c>
      <c r="B262" s="32" t="inlineStr">
        <is>
          <t>Hidden</t>
        </is>
      </c>
      <c r="C262" s="32" t="inlineStr">
        <is>
          <t>Route 118</t>
        </is>
      </c>
      <c r="D262" s="32" t="inlineStr">
        <is>
          <t>Split 6</t>
        </is>
      </c>
      <c r="E262" s="32" t="n"/>
      <c r="F262" s="32" t="inlineStr">
        <is>
          <t>(31, 13)</t>
        </is>
      </c>
    </row>
    <row r="263">
      <c r="A263" s="77" t="inlineStr">
        <is>
          <t>Elixir</t>
        </is>
      </c>
      <c r="B263" s="77" t="inlineStr">
        <is>
          <t>Item Ball</t>
        </is>
      </c>
      <c r="C263" s="77" t="inlineStr">
        <is>
          <t>Route 119</t>
        </is>
      </c>
      <c r="D263" s="77" t="inlineStr">
        <is>
          <t>Split 6</t>
        </is>
      </c>
      <c r="E263" s="77" t="n"/>
      <c r="F263" s="77" t="inlineStr">
        <is>
          <t>(29, 53)</t>
        </is>
      </c>
    </row>
    <row r="264">
      <c r="A264" s="32" t="inlineStr">
        <is>
          <t>Elixir</t>
        </is>
      </c>
      <c r="B264" s="32" t="inlineStr">
        <is>
          <t>Item Ball</t>
        </is>
      </c>
      <c r="C264" s="32" t="inlineStr">
        <is>
          <t>Route 119</t>
        </is>
      </c>
      <c r="D264" s="32" t="inlineStr">
        <is>
          <t>Split 6</t>
        </is>
      </c>
      <c r="E264" s="32" t="n"/>
      <c r="F264" s="32" t="inlineStr">
        <is>
          <t>(24, 42)</t>
        </is>
      </c>
    </row>
    <row r="265">
      <c r="A265" s="77" t="inlineStr">
        <is>
          <t>Hyper Potion</t>
        </is>
      </c>
      <c r="B265" s="77" t="inlineStr">
        <is>
          <t>Item Ball</t>
        </is>
      </c>
      <c r="C265" s="77" t="inlineStr">
        <is>
          <t>Route 119</t>
        </is>
      </c>
      <c r="D265" s="77" t="inlineStr">
        <is>
          <t>Split 6</t>
        </is>
      </c>
      <c r="E265" s="77" t="n"/>
      <c r="F265" s="77" t="inlineStr">
        <is>
          <t>(33, 117)</t>
        </is>
      </c>
    </row>
    <row r="266">
      <c r="A266" s="32" t="inlineStr">
        <is>
          <t>Hyper Potion</t>
        </is>
      </c>
      <c r="B266" s="32" t="inlineStr">
        <is>
          <t>Item Ball</t>
        </is>
      </c>
      <c r="C266" s="32" t="inlineStr">
        <is>
          <t>Route 119</t>
        </is>
      </c>
      <c r="D266" s="32" t="inlineStr">
        <is>
          <t>Split 6</t>
        </is>
      </c>
      <c r="E266" s="32" t="n"/>
      <c r="F266" s="32" t="inlineStr">
        <is>
          <t>(3, 56)</t>
        </is>
      </c>
    </row>
    <row r="267">
      <c r="A267" s="77" t="inlineStr">
        <is>
          <t>Leaf Stone</t>
        </is>
      </c>
      <c r="B267" s="77" t="inlineStr">
        <is>
          <t>Item Ball</t>
        </is>
      </c>
      <c r="C267" s="77" t="inlineStr">
        <is>
          <t>Route 119</t>
        </is>
      </c>
      <c r="D267" s="77" t="inlineStr">
        <is>
          <t>Split 6</t>
        </is>
      </c>
      <c r="E267" s="77" t="n"/>
      <c r="F267" s="77" t="inlineStr">
        <is>
          <t>(25, 76)</t>
        </is>
      </c>
    </row>
    <row r="268">
      <c r="A268" s="32" t="inlineStr">
        <is>
          <t>Nugget</t>
        </is>
      </c>
      <c r="B268" s="32" t="inlineStr">
        <is>
          <t>Item Ball</t>
        </is>
      </c>
      <c r="C268" s="32" t="inlineStr">
        <is>
          <t>Route 119</t>
        </is>
      </c>
      <c r="D268" s="32" t="inlineStr">
        <is>
          <t>Split 6</t>
        </is>
      </c>
      <c r="E268" s="32" t="n"/>
      <c r="F268" s="32" t="inlineStr">
        <is>
          <t>(19, 5)</t>
        </is>
      </c>
    </row>
    <row r="269">
      <c r="A269" s="77" t="inlineStr">
        <is>
          <t>Rare Candy</t>
        </is>
      </c>
      <c r="B269" s="77" t="inlineStr">
        <is>
          <t>Item Ball</t>
        </is>
      </c>
      <c r="C269" s="77" t="inlineStr">
        <is>
          <t>Route 119</t>
        </is>
      </c>
      <c r="D269" s="77" t="inlineStr">
        <is>
          <t>Split 6</t>
        </is>
      </c>
      <c r="E269" s="77" t="n"/>
      <c r="F269" s="77" t="inlineStr">
        <is>
          <t>(8, 18)</t>
        </is>
      </c>
    </row>
    <row r="270">
      <c r="A270" s="32" t="inlineStr">
        <is>
          <t>Super Repel</t>
        </is>
      </c>
      <c r="B270" s="32" t="inlineStr">
        <is>
          <t>Item Ball</t>
        </is>
      </c>
      <c r="C270" s="32" t="inlineStr">
        <is>
          <t>Route 119</t>
        </is>
      </c>
      <c r="D270" s="32" t="inlineStr">
        <is>
          <t>Split 6</t>
        </is>
      </c>
      <c r="E270" s="32" t="n"/>
      <c r="F270" s="32" t="inlineStr">
        <is>
          <t>(12, 121)</t>
        </is>
      </c>
    </row>
    <row r="271">
      <c r="A271" s="77" t="inlineStr">
        <is>
          <t>Zinc</t>
        </is>
      </c>
      <c r="B271" s="77" t="inlineStr">
        <is>
          <t>Item Ball</t>
        </is>
      </c>
      <c r="C271" s="77" t="inlineStr">
        <is>
          <t>Route 119</t>
        </is>
      </c>
      <c r="D271" s="77" t="inlineStr">
        <is>
          <t>Split 6</t>
        </is>
      </c>
      <c r="E271" s="77" t="n"/>
      <c r="F271" s="77" t="inlineStr">
        <is>
          <t>(4, 96)</t>
        </is>
      </c>
    </row>
    <row r="272">
      <c r="A272" s="32" t="inlineStr">
        <is>
          <t>Calcium</t>
        </is>
      </c>
      <c r="B272" s="32" t="inlineStr">
        <is>
          <t>Hidden</t>
        </is>
      </c>
      <c r="C272" s="32" t="inlineStr">
        <is>
          <t>Route 119</t>
        </is>
      </c>
      <c r="D272" s="32" t="inlineStr">
        <is>
          <t>Split 6</t>
        </is>
      </c>
      <c r="E272" s="32" t="n"/>
      <c r="F272" s="32" t="inlineStr">
        <is>
          <t>(17, 82)</t>
        </is>
      </c>
    </row>
    <row r="273">
      <c r="A273" s="77" t="inlineStr">
        <is>
          <t>Full Heal</t>
        </is>
      </c>
      <c r="B273" s="77" t="inlineStr">
        <is>
          <t>Hidden</t>
        </is>
      </c>
      <c r="C273" s="77" t="inlineStr">
        <is>
          <t>Route 119</t>
        </is>
      </c>
      <c r="D273" s="77" t="inlineStr">
        <is>
          <t>Split 6</t>
        </is>
      </c>
      <c r="E273" s="77" t="n"/>
      <c r="F273" s="77" t="inlineStr">
        <is>
          <t>(26, 120)</t>
        </is>
      </c>
    </row>
    <row r="274">
      <c r="A274" s="32" t="inlineStr">
        <is>
          <t>Max Ether</t>
        </is>
      </c>
      <c r="B274" s="32" t="inlineStr">
        <is>
          <t>Hidden</t>
        </is>
      </c>
      <c r="C274" s="32" t="inlineStr">
        <is>
          <t>Route 119</t>
        </is>
      </c>
      <c r="D274" s="32" t="inlineStr">
        <is>
          <t>Split 6</t>
        </is>
      </c>
      <c r="E274" s="32" t="n"/>
      <c r="F274" s="32" t="inlineStr">
        <is>
          <t>(20, 29)</t>
        </is>
      </c>
    </row>
    <row r="275">
      <c r="A275" s="77" t="inlineStr">
        <is>
          <t>Ultra Ball</t>
        </is>
      </c>
      <c r="B275" s="77" t="inlineStr">
        <is>
          <t>Hidden</t>
        </is>
      </c>
      <c r="C275" s="77" t="inlineStr">
        <is>
          <t>Route 119</t>
        </is>
      </c>
      <c r="D275" s="77" t="inlineStr">
        <is>
          <t>Split 6</t>
        </is>
      </c>
      <c r="E275" s="77" t="n"/>
      <c r="F275" s="77" t="inlineStr">
        <is>
          <t>(38, 63)</t>
        </is>
      </c>
    </row>
    <row r="276">
      <c r="A276" s="32" t="inlineStr">
        <is>
          <t>Antidote</t>
        </is>
      </c>
      <c r="B276" s="32" t="inlineStr">
        <is>
          <t>Mart</t>
        </is>
      </c>
      <c r="C276" s="32" t="inlineStr">
        <is>
          <t>Fortree City - Mart</t>
        </is>
      </c>
      <c r="D276" s="32" t="inlineStr">
        <is>
          <t>Split 6</t>
        </is>
      </c>
      <c r="E276" s="32" t="n"/>
      <c r="F276" s="32" t="inlineStr">
        <is>
          <t>-</t>
        </is>
      </c>
    </row>
    <row r="277">
      <c r="A277" s="77" t="inlineStr">
        <is>
          <t>Awakening</t>
        </is>
      </c>
      <c r="B277" s="77" t="inlineStr">
        <is>
          <t>Mart</t>
        </is>
      </c>
      <c r="C277" s="77" t="inlineStr">
        <is>
          <t>Fortree City - Mart</t>
        </is>
      </c>
      <c r="D277" s="77" t="inlineStr">
        <is>
          <t>Split 6</t>
        </is>
      </c>
      <c r="E277" s="77" t="n"/>
      <c r="F277" s="77" t="inlineStr">
        <is>
          <t>-</t>
        </is>
      </c>
    </row>
    <row r="278">
      <c r="A278" s="32" t="inlineStr">
        <is>
          <t>Great Ball</t>
        </is>
      </c>
      <c r="B278" s="32" t="inlineStr">
        <is>
          <t>Mart</t>
        </is>
      </c>
      <c r="C278" s="32" t="inlineStr">
        <is>
          <t>Fortree City - Mart</t>
        </is>
      </c>
      <c r="D278" s="32" t="inlineStr">
        <is>
          <t>Split 6</t>
        </is>
      </c>
      <c r="E278" s="32" t="inlineStr">
        <is>
          <t>Only sold after Badge 2</t>
        </is>
      </c>
      <c r="F278" s="32" t="inlineStr">
        <is>
          <t>-</t>
        </is>
      </c>
    </row>
    <row r="279">
      <c r="A279" s="77" t="inlineStr">
        <is>
          <t>Hyper Potion</t>
        </is>
      </c>
      <c r="B279" s="77" t="inlineStr">
        <is>
          <t>Mart</t>
        </is>
      </c>
      <c r="C279" s="77" t="inlineStr">
        <is>
          <t>Fortree City - Mart</t>
        </is>
      </c>
      <c r="D279" s="77" t="inlineStr">
        <is>
          <t>Split 6</t>
        </is>
      </c>
      <c r="E279" s="77" t="n"/>
      <c r="F279" s="77" t="inlineStr">
        <is>
          <t>-</t>
        </is>
      </c>
    </row>
    <row r="280">
      <c r="A280" s="32" t="inlineStr">
        <is>
          <t>Paralyze Heal</t>
        </is>
      </c>
      <c r="B280" s="32" t="inlineStr">
        <is>
          <t>Mart</t>
        </is>
      </c>
      <c r="C280" s="32" t="inlineStr">
        <is>
          <t>Fortree City - Mart</t>
        </is>
      </c>
      <c r="D280" s="32" t="inlineStr">
        <is>
          <t>Split 6</t>
        </is>
      </c>
      <c r="E280" s="32" t="n"/>
      <c r="F280" s="32" t="inlineStr">
        <is>
          <t>-</t>
        </is>
      </c>
    </row>
    <row r="281">
      <c r="A281" s="77" t="inlineStr">
        <is>
          <t>Rare Candy</t>
        </is>
      </c>
      <c r="B281" s="77" t="inlineStr">
        <is>
          <t>Mart</t>
        </is>
      </c>
      <c r="C281" s="77" t="inlineStr">
        <is>
          <t>Fortree City - Mart</t>
        </is>
      </c>
      <c r="D281" s="77" t="inlineStr">
        <is>
          <t>Split 6</t>
        </is>
      </c>
      <c r="E281" s="77" t="n"/>
      <c r="F281" s="77" t="inlineStr">
        <is>
          <t>-</t>
        </is>
      </c>
    </row>
    <row r="282">
      <c r="A282" s="32" t="inlineStr">
        <is>
          <t>Revive</t>
        </is>
      </c>
      <c r="B282" s="32" t="inlineStr">
        <is>
          <t>Mart</t>
        </is>
      </c>
      <c r="C282" s="32" t="inlineStr">
        <is>
          <t>Fortree City - Mart</t>
        </is>
      </c>
      <c r="D282" s="32" t="inlineStr">
        <is>
          <t>Split 6</t>
        </is>
      </c>
      <c r="E282" s="32" t="n"/>
      <c r="F282" s="32" t="inlineStr">
        <is>
          <t>-</t>
        </is>
      </c>
    </row>
    <row r="283">
      <c r="A283" s="77" t="inlineStr">
        <is>
          <t>Super Potion</t>
        </is>
      </c>
      <c r="B283" s="77" t="inlineStr">
        <is>
          <t>Mart</t>
        </is>
      </c>
      <c r="C283" s="77" t="inlineStr">
        <is>
          <t>Fortree City - Mart</t>
        </is>
      </c>
      <c r="D283" s="77" t="inlineStr">
        <is>
          <t>Split 6</t>
        </is>
      </c>
      <c r="E283" s="77" t="n"/>
      <c r="F283" s="77" t="inlineStr">
        <is>
          <t>-</t>
        </is>
      </c>
    </row>
    <row r="284">
      <c r="A284" s="32" t="inlineStr">
        <is>
          <t>Super Repel</t>
        </is>
      </c>
      <c r="B284" s="32" t="inlineStr">
        <is>
          <t>Mart</t>
        </is>
      </c>
      <c r="C284" s="32" t="inlineStr">
        <is>
          <t>Fortree City - Mart</t>
        </is>
      </c>
      <c r="D284" s="32" t="inlineStr">
        <is>
          <t>Split 6</t>
        </is>
      </c>
      <c r="E284" s="32" t="n"/>
      <c r="F284" s="32" t="inlineStr">
        <is>
          <t>-</t>
        </is>
      </c>
    </row>
    <row r="285">
      <c r="A285" s="77" t="inlineStr">
        <is>
          <t>Ultra Ball</t>
        </is>
      </c>
      <c r="B285" s="77" t="inlineStr">
        <is>
          <t>Mart</t>
        </is>
      </c>
      <c r="C285" s="77" t="inlineStr">
        <is>
          <t>Fortree City - Mart</t>
        </is>
      </c>
      <c r="D285" s="77" t="inlineStr">
        <is>
          <t>Split 6</t>
        </is>
      </c>
      <c r="E285" s="77" t="n"/>
      <c r="F285" s="77" t="inlineStr">
        <is>
          <t>-</t>
        </is>
      </c>
    </row>
    <row r="286">
      <c r="A286" s="32" t="inlineStr">
        <is>
          <t>Wood Mail</t>
        </is>
      </c>
      <c r="B286" s="32" t="inlineStr">
        <is>
          <t>Mart</t>
        </is>
      </c>
      <c r="C286" s="32" t="inlineStr">
        <is>
          <t>Fortree City - Mart</t>
        </is>
      </c>
      <c r="D286" s="32" t="inlineStr">
        <is>
          <t>Split 6</t>
        </is>
      </c>
      <c r="E286" s="32" t="n"/>
      <c r="F286" s="32" t="inlineStr">
        <is>
          <t>-</t>
        </is>
      </c>
    </row>
    <row r="287">
      <c r="A287" s="77" t="inlineStr">
        <is>
          <t>Full Heal</t>
        </is>
      </c>
      <c r="B287" s="77" t="inlineStr">
        <is>
          <t>Item Ball</t>
        </is>
      </c>
      <c r="C287" s="77" t="inlineStr">
        <is>
          <t>Route 120</t>
        </is>
      </c>
      <c r="D287" s="77" t="inlineStr">
        <is>
          <t>Split 7</t>
        </is>
      </c>
      <c r="E287" s="77" t="n"/>
      <c r="F287" s="77" t="inlineStr">
        <is>
          <t>(7, 89)</t>
        </is>
      </c>
    </row>
    <row r="288">
      <c r="A288" s="32" t="inlineStr">
        <is>
          <t>Hyper Potion</t>
        </is>
      </c>
      <c r="B288" s="32" t="inlineStr">
        <is>
          <t>Item Ball</t>
        </is>
      </c>
      <c r="C288" s="32" t="inlineStr">
        <is>
          <t>Route 120</t>
        </is>
      </c>
      <c r="D288" s="32" t="inlineStr">
        <is>
          <t>Split 7</t>
        </is>
      </c>
      <c r="E288" s="32" t="n"/>
      <c r="F288" s="32" t="inlineStr">
        <is>
          <t>(23, 82)</t>
        </is>
      </c>
    </row>
    <row r="289">
      <c r="A289" s="77" t="inlineStr">
        <is>
          <t>Nest Ball</t>
        </is>
      </c>
      <c r="B289" s="77" t="inlineStr">
        <is>
          <t>Item Ball</t>
        </is>
      </c>
      <c r="C289" s="77" t="inlineStr">
        <is>
          <t>Route 120</t>
        </is>
      </c>
      <c r="D289" s="77" t="inlineStr">
        <is>
          <t>Split 7</t>
        </is>
      </c>
      <c r="E289" s="77" t="n"/>
      <c r="F289" s="77" t="inlineStr">
        <is>
          <t>(22, 13)</t>
        </is>
      </c>
    </row>
    <row r="290">
      <c r="A290" s="32" t="inlineStr">
        <is>
          <t>Nugget</t>
        </is>
      </c>
      <c r="B290" s="32" t="inlineStr">
        <is>
          <t>Item Ball</t>
        </is>
      </c>
      <c r="C290" s="32" t="inlineStr">
        <is>
          <t>Route 120</t>
        </is>
      </c>
      <c r="D290" s="32" t="inlineStr">
        <is>
          <t>Split 7</t>
        </is>
      </c>
      <c r="E290" s="32" t="n"/>
      <c r="F290" s="32" t="inlineStr">
        <is>
          <t>(20, 55)</t>
        </is>
      </c>
    </row>
    <row r="291">
      <c r="A291" s="77" t="inlineStr">
        <is>
          <t>Revive</t>
        </is>
      </c>
      <c r="B291" s="77" t="inlineStr">
        <is>
          <t>Item Ball</t>
        </is>
      </c>
      <c r="C291" s="77" t="inlineStr">
        <is>
          <t>Route 120</t>
        </is>
      </c>
      <c r="D291" s="77" t="inlineStr">
        <is>
          <t>Split 7</t>
        </is>
      </c>
      <c r="E291" s="77" t="n"/>
      <c r="F291" s="77" t="inlineStr">
        <is>
          <t>(24, 33)</t>
        </is>
      </c>
    </row>
    <row r="292">
      <c r="A292" s="32" t="inlineStr">
        <is>
          <t>Rare Candy</t>
        </is>
      </c>
      <c r="B292" s="32" t="inlineStr">
        <is>
          <t>Hidden</t>
        </is>
      </c>
      <c r="C292" s="32" t="inlineStr">
        <is>
          <t>Route 120</t>
        </is>
      </c>
      <c r="D292" s="32" t="inlineStr">
        <is>
          <t>Split 7</t>
        </is>
      </c>
      <c r="E292" s="32" t="n"/>
      <c r="F292" s="32" t="inlineStr">
        <is>
          <t>(9, 1)</t>
        </is>
      </c>
    </row>
    <row r="293">
      <c r="A293" s="77" t="inlineStr">
        <is>
          <t>Rare Candy</t>
        </is>
      </c>
      <c r="B293" s="77" t="inlineStr">
        <is>
          <t>Hidden</t>
        </is>
      </c>
      <c r="C293" s="77" t="inlineStr">
        <is>
          <t>Route 120</t>
        </is>
      </c>
      <c r="D293" s="77" t="inlineStr">
        <is>
          <t>Split 7</t>
        </is>
      </c>
      <c r="E293" s="77" t="n"/>
      <c r="F293" s="77" t="inlineStr">
        <is>
          <t>(0, 86)</t>
        </is>
      </c>
    </row>
    <row r="294">
      <c r="A294" s="32" t="inlineStr">
        <is>
          <t>Revive</t>
        </is>
      </c>
      <c r="B294" s="32" t="inlineStr">
        <is>
          <t>Hidden</t>
        </is>
      </c>
      <c r="C294" s="32" t="inlineStr">
        <is>
          <t>Route 120</t>
        </is>
      </c>
      <c r="D294" s="32" t="inlineStr">
        <is>
          <t>Split 7</t>
        </is>
      </c>
      <c r="E294" s="32" t="n"/>
      <c r="F294" s="32" t="inlineStr">
        <is>
          <t>(31, 11)</t>
        </is>
      </c>
    </row>
    <row r="295">
      <c r="A295" s="77" t="inlineStr">
        <is>
          <t>Zinc</t>
        </is>
      </c>
      <c r="B295" s="77" t="inlineStr">
        <is>
          <t>Hidden</t>
        </is>
      </c>
      <c r="C295" s="77" t="inlineStr">
        <is>
          <t>Route 120</t>
        </is>
      </c>
      <c r="D295" s="77" t="inlineStr">
        <is>
          <t>Split 7</t>
        </is>
      </c>
      <c r="E295" s="77" t="n"/>
      <c r="F295" s="77" t="inlineStr">
        <is>
          <t>(24, 42)</t>
        </is>
      </c>
    </row>
    <row r="296">
      <c r="A296" s="32" t="inlineStr">
        <is>
          <t>Carbos</t>
        </is>
      </c>
      <c r="B296" s="32" t="inlineStr">
        <is>
          <t>Item Ball</t>
        </is>
      </c>
      <c r="C296" s="32" t="inlineStr">
        <is>
          <t>Route 121</t>
        </is>
      </c>
      <c r="D296" s="32" t="inlineStr">
        <is>
          <t>Split 7</t>
        </is>
      </c>
      <c r="E296" s="32" t="n"/>
      <c r="F296" s="32" t="inlineStr">
        <is>
          <t>(55, 10)</t>
        </is>
      </c>
    </row>
    <row r="297">
      <c r="A297" s="77" t="inlineStr">
        <is>
          <t>Revive</t>
        </is>
      </c>
      <c r="B297" s="77" t="inlineStr">
        <is>
          <t>Item Ball</t>
        </is>
      </c>
      <c r="C297" s="77" t="inlineStr">
        <is>
          <t>Route 121</t>
        </is>
      </c>
      <c r="D297" s="77" t="inlineStr">
        <is>
          <t>Split 7</t>
        </is>
      </c>
      <c r="E297" s="77" t="n"/>
      <c r="F297" s="77" t="inlineStr">
        <is>
          <t>(60, 10)</t>
        </is>
      </c>
    </row>
    <row r="298">
      <c r="A298" s="32" t="inlineStr">
        <is>
          <t>Zinc</t>
        </is>
      </c>
      <c r="B298" s="32" t="inlineStr">
        <is>
          <t>Item Ball</t>
        </is>
      </c>
      <c r="C298" s="32" t="inlineStr">
        <is>
          <t>Route 121</t>
        </is>
      </c>
      <c r="D298" s="32" t="inlineStr">
        <is>
          <t>Split 7</t>
        </is>
      </c>
      <c r="E298" s="32" t="n"/>
      <c r="F298" s="32" t="inlineStr">
        <is>
          <t>(38, 13)</t>
        </is>
      </c>
    </row>
    <row r="299">
      <c r="A299" s="77" t="inlineStr">
        <is>
          <t>Full Heal</t>
        </is>
      </c>
      <c r="B299" s="77" t="inlineStr">
        <is>
          <t>Hidden</t>
        </is>
      </c>
      <c r="C299" s="77" t="inlineStr">
        <is>
          <t>Route 121</t>
        </is>
      </c>
      <c r="D299" s="77" t="inlineStr">
        <is>
          <t>Split 7</t>
        </is>
      </c>
      <c r="E299" s="77" t="n"/>
      <c r="F299" s="77" t="inlineStr">
        <is>
          <t>(72, 5)</t>
        </is>
      </c>
    </row>
    <row r="300">
      <c r="A300" s="32" t="inlineStr">
        <is>
          <t>HP Up</t>
        </is>
      </c>
      <c r="B300" s="32" t="inlineStr">
        <is>
          <t>Hidden</t>
        </is>
      </c>
      <c r="C300" s="32" t="inlineStr">
        <is>
          <t>Route 121</t>
        </is>
      </c>
      <c r="D300" s="32" t="inlineStr">
        <is>
          <t>Split 7</t>
        </is>
      </c>
      <c r="E300" s="32" t="n"/>
      <c r="F300" s="32" t="inlineStr">
        <is>
          <t>(23, 10)</t>
        </is>
      </c>
    </row>
    <row r="301">
      <c r="A301" s="77" t="inlineStr">
        <is>
          <t>Max Revive</t>
        </is>
      </c>
      <c r="B301" s="77" t="inlineStr">
        <is>
          <t>Hidden</t>
        </is>
      </c>
      <c r="C301" s="77" t="inlineStr">
        <is>
          <t>Route 121</t>
        </is>
      </c>
      <c r="D301" s="77" t="inlineStr">
        <is>
          <t>Split 7</t>
        </is>
      </c>
      <c r="E301" s="77" t="n"/>
      <c r="F301" s="77" t="inlineStr">
        <is>
          <t>(68, 8)</t>
        </is>
      </c>
    </row>
    <row r="302">
      <c r="A302" s="32" t="inlineStr">
        <is>
          <t>Nugget</t>
        </is>
      </c>
      <c r="B302" s="32" t="inlineStr">
        <is>
          <t>Hidden</t>
        </is>
      </c>
      <c r="C302" s="32" t="inlineStr">
        <is>
          <t>Route 121</t>
        </is>
      </c>
      <c r="D302" s="32" t="inlineStr">
        <is>
          <t>Split 7</t>
        </is>
      </c>
      <c r="E302" s="32" t="n"/>
      <c r="F302" s="32" t="inlineStr">
        <is>
          <t>(58, 3)</t>
        </is>
      </c>
    </row>
    <row r="303">
      <c r="A303" s="77" t="inlineStr">
        <is>
          <t>Max Repel</t>
        </is>
      </c>
      <c r="B303" s="77" t="inlineStr">
        <is>
          <t>Item Ball</t>
        </is>
      </c>
      <c r="C303" s="77" t="inlineStr">
        <is>
          <t>Lilycove City</t>
        </is>
      </c>
      <c r="D303" s="77" t="inlineStr">
        <is>
          <t>Split 7</t>
        </is>
      </c>
      <c r="E303" s="77" t="n"/>
      <c r="F303" s="77" t="inlineStr">
        <is>
          <t>(61, 36)</t>
        </is>
      </c>
    </row>
    <row r="304">
      <c r="A304" s="32" t="inlineStr">
        <is>
          <t>Heart Scale</t>
        </is>
      </c>
      <c r="B304" s="32" t="inlineStr">
        <is>
          <t>Hidden</t>
        </is>
      </c>
      <c r="C304" s="32" t="inlineStr">
        <is>
          <t>Lilycove City</t>
        </is>
      </c>
      <c r="D304" s="32" t="inlineStr">
        <is>
          <t>Split 7</t>
        </is>
      </c>
      <c r="E304" s="32" t="n"/>
      <c r="F304" s="32" t="inlineStr">
        <is>
          <t>(36, 31)</t>
        </is>
      </c>
    </row>
    <row r="305">
      <c r="A305" s="77" t="inlineStr">
        <is>
          <t>PP Up</t>
        </is>
      </c>
      <c r="B305" s="77" t="inlineStr">
        <is>
          <t>Hidden</t>
        </is>
      </c>
      <c r="C305" s="77" t="inlineStr">
        <is>
          <t>Lilycove City</t>
        </is>
      </c>
      <c r="D305" s="77" t="inlineStr">
        <is>
          <t>Split 7</t>
        </is>
      </c>
      <c r="E305" s="77" t="n"/>
      <c r="F305" s="77" t="inlineStr">
        <is>
          <t>(61, 7)</t>
        </is>
      </c>
    </row>
    <row r="306">
      <c r="A306" s="32" t="inlineStr">
        <is>
          <t>Poké Ball</t>
        </is>
      </c>
      <c r="B306" s="32" t="inlineStr">
        <is>
          <t>Hidden</t>
        </is>
      </c>
      <c r="C306" s="32" t="inlineStr">
        <is>
          <t>Lilycove City</t>
        </is>
      </c>
      <c r="D306" s="32" t="inlineStr">
        <is>
          <t>Split 7</t>
        </is>
      </c>
      <c r="E306" s="32" t="n"/>
      <c r="F306" s="32" t="inlineStr">
        <is>
          <t>(64, 31)</t>
        </is>
      </c>
    </row>
    <row r="307">
      <c r="A307" s="77" t="inlineStr">
        <is>
          <t>Antidote</t>
        </is>
      </c>
      <c r="B307" s="77" t="inlineStr">
        <is>
          <t>Mart</t>
        </is>
      </c>
      <c r="C307" s="77" t="inlineStr">
        <is>
          <t>Lilycove City - Department Store - 2F</t>
        </is>
      </c>
      <c r="D307" s="77" t="inlineStr">
        <is>
          <t>Split 7</t>
        </is>
      </c>
      <c r="E307" s="77" t="n"/>
      <c r="F307" s="77" t="inlineStr">
        <is>
          <t>-</t>
        </is>
      </c>
    </row>
    <row r="308">
      <c r="A308" s="32" t="inlineStr">
        <is>
          <t>Awakening</t>
        </is>
      </c>
      <c r="B308" s="32" t="inlineStr">
        <is>
          <t>Mart</t>
        </is>
      </c>
      <c r="C308" s="32" t="inlineStr">
        <is>
          <t>Lilycove City - Department Store - 2F</t>
        </is>
      </c>
      <c r="D308" s="32" t="inlineStr">
        <is>
          <t>Split 7</t>
        </is>
      </c>
      <c r="E308" s="32" t="n"/>
      <c r="F308" s="32" t="inlineStr">
        <is>
          <t>-</t>
        </is>
      </c>
    </row>
    <row r="309">
      <c r="A309" s="77" t="inlineStr">
        <is>
          <t>Burn Heal</t>
        </is>
      </c>
      <c r="B309" s="77" t="inlineStr">
        <is>
          <t>Mart</t>
        </is>
      </c>
      <c r="C309" s="77" t="inlineStr">
        <is>
          <t>Lilycove City - Department Store - 2F</t>
        </is>
      </c>
      <c r="D309" s="77" t="inlineStr">
        <is>
          <t>Split 7</t>
        </is>
      </c>
      <c r="E309" s="77" t="n"/>
      <c r="F309" s="77" t="inlineStr">
        <is>
          <t>-</t>
        </is>
      </c>
    </row>
    <row r="310">
      <c r="A310" s="32" t="inlineStr">
        <is>
          <t>Calcium</t>
        </is>
      </c>
      <c r="B310" s="32" t="inlineStr">
        <is>
          <t>Mart</t>
        </is>
      </c>
      <c r="C310" s="32" t="inlineStr">
        <is>
          <t>Lilycove City - Department Store - 3F</t>
        </is>
      </c>
      <c r="D310" s="32" t="inlineStr">
        <is>
          <t>Split 7</t>
        </is>
      </c>
      <c r="E310" s="32" t="n"/>
      <c r="F310" s="32" t="inlineStr">
        <is>
          <t>-</t>
        </is>
      </c>
    </row>
    <row r="311">
      <c r="A311" s="77" t="inlineStr">
        <is>
          <t>Carbos</t>
        </is>
      </c>
      <c r="B311" s="77" t="inlineStr">
        <is>
          <t>Mart</t>
        </is>
      </c>
      <c r="C311" s="77" t="inlineStr">
        <is>
          <t>Lilycove City - Department Store - 3F</t>
        </is>
      </c>
      <c r="D311" s="77" t="inlineStr">
        <is>
          <t>Split 7</t>
        </is>
      </c>
      <c r="E311" s="77" t="n"/>
      <c r="F311" s="77" t="inlineStr">
        <is>
          <t>-</t>
        </is>
      </c>
    </row>
    <row r="312">
      <c r="A312" s="32" t="inlineStr">
        <is>
          <t>Dire Hit</t>
        </is>
      </c>
      <c r="B312" s="32" t="inlineStr">
        <is>
          <t>Mart</t>
        </is>
      </c>
      <c r="C312" s="32" t="inlineStr">
        <is>
          <t>Lilycove City - Department Store - 3F</t>
        </is>
      </c>
      <c r="D312" s="32" t="inlineStr">
        <is>
          <t>Split 7</t>
        </is>
      </c>
      <c r="E312" s="32" t="n"/>
      <c r="F312" s="32" t="inlineStr">
        <is>
          <t>-</t>
        </is>
      </c>
    </row>
    <row r="313">
      <c r="A313" s="77" t="inlineStr">
        <is>
          <t>Escape Rope</t>
        </is>
      </c>
      <c r="B313" s="77" t="inlineStr">
        <is>
          <t>Mart</t>
        </is>
      </c>
      <c r="C313" s="77" t="inlineStr">
        <is>
          <t>Lilycove City - Department Store - 2F</t>
        </is>
      </c>
      <c r="D313" s="77" t="inlineStr">
        <is>
          <t>Split 7</t>
        </is>
      </c>
      <c r="E313" s="77" t="n"/>
      <c r="F313" s="77" t="inlineStr">
        <is>
          <t>-</t>
        </is>
      </c>
    </row>
    <row r="314">
      <c r="A314" s="32" t="inlineStr">
        <is>
          <t>Fluffy Tail</t>
        </is>
      </c>
      <c r="B314" s="32" t="inlineStr">
        <is>
          <t>Mart</t>
        </is>
      </c>
      <c r="C314" s="32" t="inlineStr">
        <is>
          <t>Lilycove City - Department Store - 2F</t>
        </is>
      </c>
      <c r="D314" s="32" t="inlineStr">
        <is>
          <t>Split 7</t>
        </is>
      </c>
      <c r="E314" s="32" t="n"/>
      <c r="F314" s="32" t="inlineStr">
        <is>
          <t>-</t>
        </is>
      </c>
    </row>
    <row r="315">
      <c r="A315" s="77" t="inlineStr">
        <is>
          <t>Full Heal</t>
        </is>
      </c>
      <c r="B315" s="77" t="inlineStr">
        <is>
          <t>Mart</t>
        </is>
      </c>
      <c r="C315" s="77" t="inlineStr">
        <is>
          <t>Lilycove City - Department Store - 2F</t>
        </is>
      </c>
      <c r="D315" s="77" t="inlineStr">
        <is>
          <t>Split 7</t>
        </is>
      </c>
      <c r="E315" s="77" t="n"/>
      <c r="F315" s="77" t="inlineStr">
        <is>
          <t>-</t>
        </is>
      </c>
    </row>
    <row r="316">
      <c r="A316" s="32" t="inlineStr">
        <is>
          <t>Great Ball</t>
        </is>
      </c>
      <c r="B316" s="32" t="inlineStr">
        <is>
          <t>Mart</t>
        </is>
      </c>
      <c r="C316" s="32" t="inlineStr">
        <is>
          <t>Lilycove City - Department Store - 2F</t>
        </is>
      </c>
      <c r="D316" s="32" t="inlineStr">
        <is>
          <t>Split 7</t>
        </is>
      </c>
      <c r="E316" s="32" t="inlineStr">
        <is>
          <t>Only sold after Badge 2</t>
        </is>
      </c>
      <c r="F316" s="32" t="inlineStr">
        <is>
          <t>-</t>
        </is>
      </c>
    </row>
    <row r="317">
      <c r="A317" s="77" t="inlineStr">
        <is>
          <t>Guard Spec.</t>
        </is>
      </c>
      <c r="B317" s="77" t="inlineStr">
        <is>
          <t>Mart</t>
        </is>
      </c>
      <c r="C317" s="77" t="inlineStr">
        <is>
          <t>Lilycove City - Department Store - 3F</t>
        </is>
      </c>
      <c r="D317" s="77" t="inlineStr">
        <is>
          <t>Split 7</t>
        </is>
      </c>
      <c r="E317" s="77" t="n"/>
      <c r="F317" s="77" t="inlineStr">
        <is>
          <t>-</t>
        </is>
      </c>
    </row>
    <row r="318">
      <c r="A318" s="32" t="inlineStr">
        <is>
          <t>HP Up</t>
        </is>
      </c>
      <c r="B318" s="32" t="inlineStr">
        <is>
          <t>Mart</t>
        </is>
      </c>
      <c r="C318" s="32" t="inlineStr">
        <is>
          <t>Lilycove City - Department Store - 3F</t>
        </is>
      </c>
      <c r="D318" s="32" t="inlineStr">
        <is>
          <t>Split 7</t>
        </is>
      </c>
      <c r="E318" s="32" t="n"/>
      <c r="F318" s="32" t="inlineStr">
        <is>
          <t>-</t>
        </is>
      </c>
    </row>
    <row r="319">
      <c r="A319" s="77" t="inlineStr">
        <is>
          <t>Hyper Potion</t>
        </is>
      </c>
      <c r="B319" s="77" t="inlineStr">
        <is>
          <t>Mart</t>
        </is>
      </c>
      <c r="C319" s="77" t="inlineStr">
        <is>
          <t>Lilycove City - Department Store - 2F</t>
        </is>
      </c>
      <c r="D319" s="77" t="inlineStr">
        <is>
          <t>Split 7</t>
        </is>
      </c>
      <c r="E319" s="77" t="n"/>
      <c r="F319" s="77" t="inlineStr">
        <is>
          <t>-</t>
        </is>
      </c>
    </row>
    <row r="320">
      <c r="A320" s="32" t="inlineStr">
        <is>
          <t>Ice Heal</t>
        </is>
      </c>
      <c r="B320" s="32" t="inlineStr">
        <is>
          <t>Mart</t>
        </is>
      </c>
      <c r="C320" s="32" t="inlineStr">
        <is>
          <t>Lilycove City - Department Store - 2F</t>
        </is>
      </c>
      <c r="D320" s="32" t="inlineStr">
        <is>
          <t>Split 7</t>
        </is>
      </c>
      <c r="E320" s="32" t="n"/>
      <c r="F320" s="32" t="inlineStr">
        <is>
          <t>-</t>
        </is>
      </c>
    </row>
    <row r="321">
      <c r="A321" s="77" t="inlineStr">
        <is>
          <t>Iron</t>
        </is>
      </c>
      <c r="B321" s="77" t="inlineStr">
        <is>
          <t>Mart</t>
        </is>
      </c>
      <c r="C321" s="77" t="inlineStr">
        <is>
          <t>Lilycove City - Department Store - 3F</t>
        </is>
      </c>
      <c r="D321" s="77" t="inlineStr">
        <is>
          <t>Split 7</t>
        </is>
      </c>
      <c r="E321" s="77" t="n"/>
      <c r="F321" s="77" t="inlineStr">
        <is>
          <t>-</t>
        </is>
      </c>
    </row>
    <row r="322">
      <c r="A322" s="32" t="inlineStr">
        <is>
          <t>Max Potion</t>
        </is>
      </c>
      <c r="B322" s="32" t="inlineStr">
        <is>
          <t>Mart</t>
        </is>
      </c>
      <c r="C322" s="32" t="inlineStr">
        <is>
          <t>Lilycove City - Department Store - 2F</t>
        </is>
      </c>
      <c r="D322" s="32" t="inlineStr">
        <is>
          <t>Split 7</t>
        </is>
      </c>
      <c r="E322" s="32" t="n"/>
      <c r="F322" s="32" t="inlineStr">
        <is>
          <t>-</t>
        </is>
      </c>
    </row>
    <row r="323">
      <c r="A323" s="77" t="inlineStr">
        <is>
          <t>Max Repel</t>
        </is>
      </c>
      <c r="B323" s="77" t="inlineStr">
        <is>
          <t>Mart</t>
        </is>
      </c>
      <c r="C323" s="77" t="inlineStr">
        <is>
          <t>Lilycove City - Department Store - 2F</t>
        </is>
      </c>
      <c r="D323" s="77" t="inlineStr">
        <is>
          <t>Split 7</t>
        </is>
      </c>
      <c r="E323" s="77" t="n"/>
      <c r="F323" s="77" t="inlineStr">
        <is>
          <t>-</t>
        </is>
      </c>
    </row>
    <row r="324">
      <c r="A324" s="32" t="inlineStr">
        <is>
          <t>Mech Mail</t>
        </is>
      </c>
      <c r="B324" s="32" t="inlineStr">
        <is>
          <t>Mart</t>
        </is>
      </c>
      <c r="C324" s="32" t="inlineStr">
        <is>
          <t>Lilycove City - Department Store - 2F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Paralyze Heal</t>
        </is>
      </c>
      <c r="B325" s="77" t="inlineStr">
        <is>
          <t>Mart</t>
        </is>
      </c>
      <c r="C325" s="77" t="inlineStr">
        <is>
          <t>Lilycove City - Department Store - 2F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Poké Ball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Potion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Protein</t>
        </is>
      </c>
      <c r="B328" s="32" t="inlineStr">
        <is>
          <t>Mart</t>
        </is>
      </c>
      <c r="C328" s="32" t="inlineStr">
        <is>
          <t>Lilycove City - Department Store - 3F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Repel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Revive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Super Potion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Super Repel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Ultra Ball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Wave Mail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X Accuracy</t>
        </is>
      </c>
      <c r="B335" s="77" t="inlineStr">
        <is>
          <t>Mart</t>
        </is>
      </c>
      <c r="C335" s="77" t="inlineStr">
        <is>
          <t>Lilycove City - Department Store - 3F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X Attack</t>
        </is>
      </c>
      <c r="B336" s="32" t="inlineStr">
        <is>
          <t>Mart</t>
        </is>
      </c>
      <c r="C336" s="32" t="inlineStr">
        <is>
          <t>Lilycove City - Department Store - 3F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X Defense</t>
        </is>
      </c>
      <c r="B337" s="77" t="inlineStr">
        <is>
          <t>Mart</t>
        </is>
      </c>
      <c r="C337" s="77" t="inlineStr">
        <is>
          <t>Lilycove City - Department Store - 3F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X Sp. Atk</t>
        </is>
      </c>
      <c r="B338" s="32" t="inlineStr">
        <is>
          <t>Mart</t>
        </is>
      </c>
      <c r="C338" s="32" t="inlineStr">
        <is>
          <t>Lilycove City - Department Store - 3F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X Speed</t>
        </is>
      </c>
      <c r="B339" s="77" t="inlineStr">
        <is>
          <t>Mart</t>
        </is>
      </c>
      <c r="C339" s="77" t="inlineStr">
        <is>
          <t>Lilycove City - Department Store - 3F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Zinc</t>
        </is>
      </c>
      <c r="B340" s="32" t="inlineStr">
        <is>
          <t>Mart</t>
        </is>
      </c>
      <c r="C340" s="32" t="inlineStr">
        <is>
          <t>Lilycove City - Department Store - 3F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Lax Incense</t>
        </is>
      </c>
      <c r="B341" s="77" t="inlineStr">
        <is>
          <t>Item Ball</t>
        </is>
      </c>
      <c r="C341" s="77" t="inlineStr">
        <is>
          <t>Mt Pyre - 5F</t>
        </is>
      </c>
      <c r="D341" s="77" t="inlineStr">
        <is>
          <t>Split 7</t>
        </is>
      </c>
      <c r="E341" s="77" t="n"/>
      <c r="F341" s="77" t="inlineStr">
        <is>
          <t>(6, 11)</t>
        </is>
      </c>
    </row>
    <row r="342">
      <c r="A342" s="32" t="inlineStr">
        <is>
          <t>Max Potion</t>
        </is>
      </c>
      <c r="B342" s="32" t="inlineStr">
        <is>
          <t>Item Ball</t>
        </is>
      </c>
      <c r="C342" s="32" t="inlineStr">
        <is>
          <t>Mt Pyre - Exterior</t>
        </is>
      </c>
      <c r="D342" s="32" t="inlineStr">
        <is>
          <t>Split 7</t>
        </is>
      </c>
      <c r="E342" s="32" t="n"/>
      <c r="F342" s="32" t="inlineStr">
        <is>
          <t>(27, 15)</t>
        </is>
      </c>
    </row>
    <row r="343">
      <c r="A343" s="77" t="inlineStr">
        <is>
          <t>Sea Incense</t>
        </is>
      </c>
      <c r="B343" s="77" t="inlineStr">
        <is>
          <t>Item Ball</t>
        </is>
      </c>
      <c r="C343" s="77" t="inlineStr">
        <is>
          <t>Mt Pyre - 4F</t>
        </is>
      </c>
      <c r="D343" s="77" t="inlineStr">
        <is>
          <t>Split 7</t>
        </is>
      </c>
      <c r="E343" s="77" t="n"/>
      <c r="F343" s="77" t="inlineStr">
        <is>
          <t>(3, 11)</t>
        </is>
      </c>
    </row>
    <row r="344">
      <c r="A344" s="32" t="inlineStr">
        <is>
          <t>Super Repel</t>
        </is>
      </c>
      <c r="B344" s="32" t="inlineStr">
        <is>
          <t>Item Ball</t>
        </is>
      </c>
      <c r="C344" s="32" t="inlineStr">
        <is>
          <t>Mt Pyre - 3F</t>
        </is>
      </c>
      <c r="D344" s="32" t="inlineStr">
        <is>
          <t>Split 7</t>
        </is>
      </c>
      <c r="E344" s="32" t="n"/>
      <c r="F344" s="32" t="inlineStr">
        <is>
          <t>(0, 7)</t>
        </is>
      </c>
    </row>
    <row r="345">
      <c r="A345" s="77" t="inlineStr">
        <is>
          <t>Ultra Ball</t>
        </is>
      </c>
      <c r="B345" s="77" t="inlineStr">
        <is>
          <t>Item Ball</t>
        </is>
      </c>
      <c r="C345" s="77" t="inlineStr">
        <is>
          <t>Mt Pyre - 2F</t>
        </is>
      </c>
      <c r="D345" s="77" t="inlineStr">
        <is>
          <t>Split 7</t>
        </is>
      </c>
      <c r="E345" s="77" t="n"/>
      <c r="F345" s="77" t="inlineStr">
        <is>
          <t>(0, 10)</t>
        </is>
      </c>
    </row>
    <row r="346">
      <c r="A346" s="32" t="inlineStr">
        <is>
          <t>Max Ether</t>
        </is>
      </c>
      <c r="B346" s="32" t="inlineStr">
        <is>
          <t>Hidden</t>
        </is>
      </c>
      <c r="C346" s="32" t="inlineStr">
        <is>
          <t>Mt Pyre - Exterior</t>
        </is>
      </c>
      <c r="D346" s="32" t="inlineStr">
        <is>
          <t>Split 7</t>
        </is>
      </c>
      <c r="E346" s="32" t="n"/>
      <c r="F346" s="32" t="inlineStr">
        <is>
          <t>(16, 22)</t>
        </is>
      </c>
    </row>
    <row r="347">
      <c r="A347" s="77" t="inlineStr">
        <is>
          <t>Rare Candy</t>
        </is>
      </c>
      <c r="B347" s="77" t="inlineStr">
        <is>
          <t>Hidden</t>
        </is>
      </c>
      <c r="C347" s="77" t="inlineStr">
        <is>
          <t>Mt Pyre - Summit</t>
        </is>
      </c>
      <c r="D347" s="77" t="inlineStr">
        <is>
          <t>Split 7</t>
        </is>
      </c>
      <c r="E347" s="77" t="n"/>
      <c r="F347" s="77" t="inlineStr">
        <is>
          <t>(37, 7)</t>
        </is>
      </c>
    </row>
    <row r="348">
      <c r="A348" s="32" t="inlineStr">
        <is>
          <t>Ultra Ball</t>
        </is>
      </c>
      <c r="B348" s="32" t="inlineStr">
        <is>
          <t>Hidden</t>
        </is>
      </c>
      <c r="C348" s="32" t="inlineStr">
        <is>
          <t>Mt Pyre - Exterior</t>
        </is>
      </c>
      <c r="D348" s="32" t="inlineStr">
        <is>
          <t>Split 7</t>
        </is>
      </c>
      <c r="E348" s="32" t="n"/>
      <c r="F348" s="32" t="inlineStr">
        <is>
          <t>(9, 8)</t>
        </is>
      </c>
    </row>
    <row r="349">
      <c r="A349" s="77" t="inlineStr">
        <is>
          <t>Zinc</t>
        </is>
      </c>
      <c r="B349" s="77" t="inlineStr">
        <is>
          <t>Hidden</t>
        </is>
      </c>
      <c r="C349" s="77" t="inlineStr">
        <is>
          <t>Mt Pyre - Summit</t>
        </is>
      </c>
      <c r="D349" s="77" t="inlineStr">
        <is>
          <t>Split 7</t>
        </is>
      </c>
      <c r="E349" s="77" t="n"/>
      <c r="F349" s="77" t="inlineStr">
        <is>
          <t>(9, 25)</t>
        </is>
      </c>
    </row>
    <row r="350">
      <c r="A350" s="32" t="inlineStr">
        <is>
          <t>Calcium</t>
        </is>
      </c>
      <c r="B350" s="32" t="inlineStr">
        <is>
          <t>Item Ball</t>
        </is>
      </c>
      <c r="C350" s="32" t="inlineStr">
        <is>
          <t>Route 123</t>
        </is>
      </c>
      <c r="D350" s="32" t="inlineStr">
        <is>
          <t>Split 7</t>
        </is>
      </c>
      <c r="E350" s="32" t="n"/>
      <c r="F350" s="32" t="inlineStr">
        <is>
          <t>(31, 8)</t>
        </is>
      </c>
    </row>
    <row r="351">
      <c r="A351" s="77" t="inlineStr">
        <is>
          <t>Elixir</t>
        </is>
      </c>
      <c r="B351" s="77" t="inlineStr">
        <is>
          <t>Item Ball</t>
        </is>
      </c>
      <c r="C351" s="77" t="inlineStr">
        <is>
          <t>Route 123</t>
        </is>
      </c>
      <c r="D351" s="77" t="inlineStr">
        <is>
          <t>Split 7</t>
        </is>
      </c>
      <c r="E351" s="77" t="n"/>
      <c r="F351" s="77" t="inlineStr">
        <is>
          <t>(75, 9)</t>
        </is>
      </c>
    </row>
    <row r="352">
      <c r="A352" s="32" t="inlineStr">
        <is>
          <t>PP Up</t>
        </is>
      </c>
      <c r="B352" s="32" t="inlineStr">
        <is>
          <t>Item Ball</t>
        </is>
      </c>
      <c r="C352" s="32" t="inlineStr">
        <is>
          <t>Route 123</t>
        </is>
      </c>
      <c r="D352" s="32" t="inlineStr">
        <is>
          <t>Split 7</t>
        </is>
      </c>
      <c r="E352" s="32" t="n"/>
      <c r="F352" s="32" t="inlineStr">
        <is>
          <t>(43, 15)</t>
        </is>
      </c>
    </row>
    <row r="353">
      <c r="A353" s="77" t="inlineStr">
        <is>
          <t>Revival Herb</t>
        </is>
      </c>
      <c r="B353" s="77" t="inlineStr">
        <is>
          <t>Item Ball</t>
        </is>
      </c>
      <c r="C353" s="77" t="inlineStr">
        <is>
          <t>Route 123</t>
        </is>
      </c>
      <c r="D353" s="77" t="inlineStr">
        <is>
          <t>Split 7</t>
        </is>
      </c>
      <c r="E353" s="77" t="n"/>
      <c r="F353" s="77" t="inlineStr">
        <is>
          <t>(57, 16)</t>
        </is>
      </c>
    </row>
    <row r="354">
      <c r="A354" s="32" t="inlineStr">
        <is>
          <t>Ultra Ball</t>
        </is>
      </c>
      <c r="B354" s="32" t="inlineStr">
        <is>
          <t>Item Ball</t>
        </is>
      </c>
      <c r="C354" s="32" t="inlineStr">
        <is>
          <t>Route 123</t>
        </is>
      </c>
      <c r="D354" s="32" t="inlineStr">
        <is>
          <t>Split 7</t>
        </is>
      </c>
      <c r="E354" s="32" t="n"/>
      <c r="F354" s="32" t="inlineStr">
        <is>
          <t>(27, 18)</t>
        </is>
      </c>
    </row>
    <row r="355">
      <c r="A355" s="77" t="inlineStr">
        <is>
          <t>Hyper Potion</t>
        </is>
      </c>
      <c r="B355" s="77" t="inlineStr">
        <is>
          <t>Hidden</t>
        </is>
      </c>
      <c r="C355" s="77" t="inlineStr">
        <is>
          <t>Route 123</t>
        </is>
      </c>
      <c r="D355" s="77" t="inlineStr">
        <is>
          <t>Split 7</t>
        </is>
      </c>
      <c r="E355" s="77" t="n"/>
      <c r="F355" s="77" t="inlineStr">
        <is>
          <t>(91, 15)</t>
        </is>
      </c>
    </row>
    <row r="356">
      <c r="A356" s="32" t="inlineStr">
        <is>
          <t>PP Up</t>
        </is>
      </c>
      <c r="B356" s="32" t="inlineStr">
        <is>
          <t>Hidden</t>
        </is>
      </c>
      <c r="C356" s="32" t="inlineStr">
        <is>
          <t>Route 123</t>
        </is>
      </c>
      <c r="D356" s="32" t="inlineStr">
        <is>
          <t>Split 7</t>
        </is>
      </c>
      <c r="E356" s="32" t="n"/>
      <c r="F356" s="32" t="inlineStr">
        <is>
          <t>(139, 15)</t>
        </is>
      </c>
    </row>
    <row r="357">
      <c r="A357" s="77" t="inlineStr">
        <is>
          <t>Rare Candy</t>
        </is>
      </c>
      <c r="B357" s="77" t="inlineStr">
        <is>
          <t>Hidden</t>
        </is>
      </c>
      <c r="C357" s="77" t="inlineStr">
        <is>
          <t>Route 123</t>
        </is>
      </c>
      <c r="D357" s="77" t="inlineStr">
        <is>
          <t>Split 7</t>
        </is>
      </c>
      <c r="E357" s="77" t="n"/>
      <c r="F357" s="77" t="inlineStr">
        <is>
          <t>(138, 18)</t>
        </is>
      </c>
    </row>
    <row r="358">
      <c r="A358" s="32" t="inlineStr">
        <is>
          <t>Revive</t>
        </is>
      </c>
      <c r="B358" s="32" t="inlineStr">
        <is>
          <t>Hidden</t>
        </is>
      </c>
      <c r="C358" s="32" t="inlineStr">
        <is>
          <t>Route 123</t>
        </is>
      </c>
      <c r="D358" s="32" t="inlineStr">
        <is>
          <t>Split 7</t>
        </is>
      </c>
      <c r="E358" s="32" t="n"/>
      <c r="F358" s="32" t="inlineStr">
        <is>
          <t>(12, 1)</t>
        </is>
      </c>
    </row>
    <row r="359">
      <c r="A359" s="77" t="inlineStr">
        <is>
          <t>Super Repel</t>
        </is>
      </c>
      <c r="B359" s="77" t="inlineStr">
        <is>
          <t>Hidden</t>
        </is>
      </c>
      <c r="C359" s="77" t="inlineStr">
        <is>
          <t>Route 123</t>
        </is>
      </c>
      <c r="D359" s="77" t="inlineStr">
        <is>
          <t>Split 7</t>
        </is>
      </c>
      <c r="E359" s="77" t="n"/>
      <c r="F359" s="77" t="inlineStr">
        <is>
          <t>(75, 1)</t>
        </is>
      </c>
    </row>
    <row r="360">
      <c r="A360" s="32" t="inlineStr">
        <is>
          <t>Master Ball</t>
        </is>
      </c>
      <c r="B360" s="32" t="inlineStr">
        <is>
          <t>Item Ball</t>
        </is>
      </c>
      <c r="C360" s="32" t="inlineStr">
        <is>
          <t>Aqua Hideout - B1F</t>
        </is>
      </c>
      <c r="D360" s="32" t="inlineStr">
        <is>
          <t>Split 7</t>
        </is>
      </c>
      <c r="E360" s="32" t="n"/>
      <c r="F360" s="32" t="inlineStr">
        <is>
          <t>(15, 9)</t>
        </is>
      </c>
    </row>
    <row r="361">
      <c r="A361" s="77" t="inlineStr">
        <is>
          <t>Max Elixir</t>
        </is>
      </c>
      <c r="B361" s="77" t="inlineStr">
        <is>
          <t>Item Ball</t>
        </is>
      </c>
      <c r="C361" s="77" t="inlineStr">
        <is>
          <t>Aqua Hideout - B1F</t>
        </is>
      </c>
      <c r="D361" s="77" t="inlineStr">
        <is>
          <t>Split 7</t>
        </is>
      </c>
      <c r="E361" s="77" t="n"/>
      <c r="F361" s="77" t="inlineStr">
        <is>
          <t>(29, 12)</t>
        </is>
      </c>
    </row>
    <row r="362">
      <c r="A362" s="32" t="inlineStr">
        <is>
          <t>Nest Ball</t>
        </is>
      </c>
      <c r="B362" s="32" t="inlineStr">
        <is>
          <t>Item Ball</t>
        </is>
      </c>
      <c r="C362" s="32" t="inlineStr">
        <is>
          <t>Aqua Hideout - B2F</t>
        </is>
      </c>
      <c r="D362" s="32" t="inlineStr">
        <is>
          <t>Split 7</t>
        </is>
      </c>
      <c r="E362" s="32" t="n"/>
      <c r="F362" s="32" t="inlineStr">
        <is>
          <t>(3, 13)</t>
        </is>
      </c>
    </row>
    <row r="363">
      <c r="A363" s="77" t="inlineStr">
        <is>
          <t>Nugget</t>
        </is>
      </c>
      <c r="B363" s="77" t="inlineStr">
        <is>
          <t>Item Ball</t>
        </is>
      </c>
      <c r="C363" s="77" t="inlineStr">
        <is>
          <t>Aqua Hideout - B1F</t>
        </is>
      </c>
      <c r="D363" s="77" t="inlineStr">
        <is>
          <t>Split 7</t>
        </is>
      </c>
      <c r="E363" s="77" t="n"/>
      <c r="F363" s="77" t="inlineStr">
        <is>
          <t>(15, 10)</t>
        </is>
      </c>
    </row>
    <row r="364">
      <c r="A364" s="32" t="inlineStr">
        <is>
          <t>Blue Shard</t>
        </is>
      </c>
      <c r="B364" s="32" t="inlineStr">
        <is>
          <t>Item Ball</t>
        </is>
      </c>
      <c r="C364" s="32" t="inlineStr">
        <is>
          <t>Route 124</t>
        </is>
      </c>
      <c r="D364" s="32" t="inlineStr">
        <is>
          <t>Split 7</t>
        </is>
      </c>
      <c r="E364" s="32" t="n"/>
      <c r="F364" s="32" t="inlineStr">
        <is>
          <t>(31, 53)</t>
        </is>
      </c>
    </row>
    <row r="365">
      <c r="A365" s="77" t="inlineStr">
        <is>
          <t>Red Shard</t>
        </is>
      </c>
      <c r="B365" s="77" t="inlineStr">
        <is>
          <t>Item Ball</t>
        </is>
      </c>
      <c r="C365" s="77" t="inlineStr">
        <is>
          <t>Route 124</t>
        </is>
      </c>
      <c r="D365" s="77" t="inlineStr">
        <is>
          <t>Split 7</t>
        </is>
      </c>
      <c r="E365" s="77" t="n"/>
      <c r="F365" s="77" t="inlineStr">
        <is>
          <t>(28, 12)</t>
        </is>
      </c>
    </row>
    <row r="366">
      <c r="A366" s="32" t="inlineStr">
        <is>
          <t>Yellow Shard</t>
        </is>
      </c>
      <c r="B366" s="32" t="inlineStr">
        <is>
          <t>Item Ball</t>
        </is>
      </c>
      <c r="C366" s="32" t="inlineStr">
        <is>
          <t>Route 124</t>
        </is>
      </c>
      <c r="D366" s="32" t="inlineStr">
        <is>
          <t>Split 7</t>
        </is>
      </c>
      <c r="E366" s="32" t="n"/>
      <c r="F366" s="32" t="inlineStr">
        <is>
          <t>(58, 11)</t>
        </is>
      </c>
    </row>
    <row r="367">
      <c r="A367" s="77" t="inlineStr">
        <is>
          <t>Net Ball</t>
        </is>
      </c>
      <c r="B367" s="77" t="inlineStr">
        <is>
          <t>Item Ball</t>
        </is>
      </c>
      <c r="C367" s="77" t="inlineStr">
        <is>
          <t>Mossdeep City</t>
        </is>
      </c>
      <c r="D367" s="77" t="inlineStr">
        <is>
          <t>Split 7</t>
        </is>
      </c>
      <c r="E367" s="77" t="n"/>
      <c r="F367" s="77" t="inlineStr">
        <is>
          <t>(62, 35)</t>
        </is>
      </c>
    </row>
    <row r="368">
      <c r="A368" s="32" t="inlineStr">
        <is>
          <t>Dive Ball</t>
        </is>
      </c>
      <c r="B368" s="32" t="inlineStr">
        <is>
          <t>Mart</t>
        </is>
      </c>
      <c r="C368" s="32" t="inlineStr">
        <is>
          <t>Mossdeep City - Mart</t>
        </is>
      </c>
      <c r="D368" s="32" t="inlineStr">
        <is>
          <t>Split 7</t>
        </is>
      </c>
      <c r="E368" s="32" t="n"/>
      <c r="F368" s="32" t="inlineStr">
        <is>
          <t>-</t>
        </is>
      </c>
    </row>
    <row r="369">
      <c r="A369" s="77" t="inlineStr">
        <is>
          <t>Full Heal</t>
        </is>
      </c>
      <c r="B369" s="77" t="inlineStr">
        <is>
          <t>Mart</t>
        </is>
      </c>
      <c r="C369" s="77" t="inlineStr">
        <is>
          <t>Mossdeep City - Mart</t>
        </is>
      </c>
      <c r="D369" s="77" t="inlineStr">
        <is>
          <t>Split 7</t>
        </is>
      </c>
      <c r="E369" s="77" t="n"/>
      <c r="F369" s="77" t="inlineStr">
        <is>
          <t>-</t>
        </is>
      </c>
    </row>
    <row r="370">
      <c r="A370" s="32" t="inlineStr">
        <is>
          <t>Hyper Potion</t>
        </is>
      </c>
      <c r="B370" s="32" t="inlineStr">
        <is>
          <t>Mart</t>
        </is>
      </c>
      <c r="C370" s="32" t="inlineStr">
        <is>
          <t>Mossdeep City - Mart</t>
        </is>
      </c>
      <c r="D370" s="32" t="inlineStr">
        <is>
          <t>Split 7</t>
        </is>
      </c>
      <c r="E370" s="32" t="n"/>
      <c r="F370" s="32" t="inlineStr">
        <is>
          <t>-</t>
        </is>
      </c>
    </row>
    <row r="371">
      <c r="A371" s="77" t="inlineStr">
        <is>
          <t>Max Repel</t>
        </is>
      </c>
      <c r="B371" s="77" t="inlineStr">
        <is>
          <t>Mart</t>
        </is>
      </c>
      <c r="C371" s="77" t="inlineStr">
        <is>
          <t>Mossdeep City - Mart</t>
        </is>
      </c>
      <c r="D371" s="77" t="inlineStr">
        <is>
          <t>Split 7</t>
        </is>
      </c>
      <c r="E371" s="77" t="n"/>
      <c r="F371" s="77" t="inlineStr">
        <is>
          <t>-</t>
        </is>
      </c>
    </row>
    <row r="372">
      <c r="A372" s="32" t="inlineStr">
        <is>
          <t>Net Ball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Rare Candy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Revive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Ultra Ball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X Attack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X Defense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Big Pearl</t>
        </is>
      </c>
      <c r="B378" s="32" t="inlineStr">
        <is>
          <t>Item Ball</t>
        </is>
      </c>
      <c r="C378" s="32" t="inlineStr">
        <is>
          <t>Shoal Cave - Low Tide Entrance Room</t>
        </is>
      </c>
      <c r="D378" s="32" t="inlineStr">
        <is>
          <t>Split 7</t>
        </is>
      </c>
      <c r="E378" s="32" t="n"/>
      <c r="F378" s="32" t="inlineStr">
        <is>
          <t>(30, 3)</t>
        </is>
      </c>
    </row>
    <row r="379">
      <c r="A379" s="77" t="inlineStr">
        <is>
          <t>Ice Heal</t>
        </is>
      </c>
      <c r="B379" s="77" t="inlineStr">
        <is>
          <t>Item Ball</t>
        </is>
      </c>
      <c r="C379" s="77" t="inlineStr">
        <is>
          <t>Shoal Cave - Low Tide Stairs Room</t>
        </is>
      </c>
      <c r="D379" s="77" t="inlineStr">
        <is>
          <t>Split 7</t>
        </is>
      </c>
      <c r="E379" s="77" t="n"/>
      <c r="F379" s="77" t="inlineStr">
        <is>
          <t>(13, 12)</t>
        </is>
      </c>
    </row>
    <row r="380">
      <c r="A380" s="32" t="inlineStr">
        <is>
          <t>Never-Melt Ice</t>
        </is>
      </c>
      <c r="B380" s="32" t="inlineStr">
        <is>
          <t>Item Ball</t>
        </is>
      </c>
      <c r="C380" s="32" t="inlineStr">
        <is>
          <t>Shoal Cave - Low Tide Ice Room</t>
        </is>
      </c>
      <c r="D380" s="32" t="inlineStr">
        <is>
          <t>Split 7</t>
        </is>
      </c>
      <c r="E380" s="32" t="n"/>
      <c r="F380" s="32" t="inlineStr">
        <is>
          <t>(12, 21)</t>
        </is>
      </c>
    </row>
    <row r="381">
      <c r="A381" s="77" t="inlineStr">
        <is>
          <t>Rare Candy</t>
        </is>
      </c>
      <c r="B381" s="77" t="inlineStr">
        <is>
          <t>Item Ball</t>
        </is>
      </c>
      <c r="C381" s="77" t="inlineStr">
        <is>
          <t>Shoal Cave - Low Tide Inner Room</t>
        </is>
      </c>
      <c r="D381" s="77" t="inlineStr">
        <is>
          <t>Split 7</t>
        </is>
      </c>
      <c r="E381" s="77" t="n"/>
      <c r="F381" s="77" t="inlineStr">
        <is>
          <t>(26, 14)</t>
        </is>
      </c>
    </row>
    <row r="382">
      <c r="A382" s="32" t="inlineStr">
        <is>
          <t>Big Pearl</t>
        </is>
      </c>
      <c r="B382" s="32" t="inlineStr">
        <is>
          <t>Item Ball</t>
        </is>
      </c>
      <c r="C382" s="32" t="inlineStr">
        <is>
          <t>Route 125</t>
        </is>
      </c>
      <c r="D382" s="32" t="inlineStr">
        <is>
          <t>Split 8</t>
        </is>
      </c>
      <c r="E382" s="32" t="n"/>
      <c r="F382" s="32" t="inlineStr">
        <is>
          <t>(46, 17)</t>
        </is>
      </c>
    </row>
    <row r="383">
      <c r="A383" s="77" t="inlineStr">
        <is>
          <t>Green Shard</t>
        </is>
      </c>
      <c r="B383" s="77" t="inlineStr">
        <is>
          <t>Item Ball</t>
        </is>
      </c>
      <c r="C383" s="77" t="inlineStr">
        <is>
          <t>Route 126</t>
        </is>
      </c>
      <c r="D383" s="77" t="inlineStr">
        <is>
          <t>Split 8</t>
        </is>
      </c>
      <c r="E383" s="77" t="n"/>
      <c r="F383" s="77" t="inlineStr">
        <is>
          <t>(14, 1)</t>
        </is>
      </c>
    </row>
    <row r="384">
      <c r="A384" s="32" t="inlineStr">
        <is>
          <t>Carbos</t>
        </is>
      </c>
      <c r="B384" s="32" t="inlineStr">
        <is>
          <t>Item Ball</t>
        </is>
      </c>
      <c r="C384" s="32" t="inlineStr">
        <is>
          <t>Route 127</t>
        </is>
      </c>
      <c r="D384" s="32" t="inlineStr">
        <is>
          <t>Split 8</t>
        </is>
      </c>
      <c r="E384" s="32" t="n"/>
      <c r="F384" s="32" t="inlineStr">
        <is>
          <t>(64, 39)</t>
        </is>
      </c>
    </row>
    <row r="385">
      <c r="A385" s="77" t="inlineStr">
        <is>
          <t>Rare Candy</t>
        </is>
      </c>
      <c r="B385" s="77" t="inlineStr">
        <is>
          <t>Item Ball</t>
        </is>
      </c>
      <c r="C385" s="77" t="inlineStr">
        <is>
          <t>Route 127</t>
        </is>
      </c>
      <c r="D385" s="77" t="inlineStr">
        <is>
          <t>Split 8</t>
        </is>
      </c>
      <c r="E385" s="77" t="n"/>
      <c r="F385" s="77" t="inlineStr">
        <is>
          <t>(13, 20)</t>
        </is>
      </c>
    </row>
    <row r="386">
      <c r="A386" s="32" t="inlineStr">
        <is>
          <t>Zinc</t>
        </is>
      </c>
      <c r="B386" s="32" t="inlineStr">
        <is>
          <t>Item Ball</t>
        </is>
      </c>
      <c r="C386" s="32" t="inlineStr">
        <is>
          <t>Route 127</t>
        </is>
      </c>
      <c r="D386" s="32" t="inlineStr">
        <is>
          <t>Split 8</t>
        </is>
      </c>
      <c r="E386" s="32" t="n"/>
      <c r="F386" s="32" t="inlineStr">
        <is>
          <t>(14, 6)</t>
        </is>
      </c>
    </row>
    <row r="387">
      <c r="A387" s="77" t="inlineStr">
        <is>
          <t>Heart Scale</t>
        </is>
      </c>
      <c r="B387" s="77" t="inlineStr">
        <is>
          <t>Hidden</t>
        </is>
      </c>
      <c r="C387" s="77" t="inlineStr">
        <is>
          <t>Route 128</t>
        </is>
      </c>
      <c r="D387" s="77" t="inlineStr">
        <is>
          <t>Split 8</t>
        </is>
      </c>
      <c r="E387" s="77" t="n"/>
      <c r="F387" s="77" t="inlineStr">
        <is>
          <t>(49, 9)</t>
        </is>
      </c>
    </row>
    <row r="388">
      <c r="A388" s="32" t="inlineStr">
        <is>
          <t>Heart Scale</t>
        </is>
      </c>
      <c r="B388" s="32" t="inlineStr">
        <is>
          <t>Hidden</t>
        </is>
      </c>
      <c r="C388" s="32" t="inlineStr">
        <is>
          <t>Route 128</t>
        </is>
      </c>
      <c r="D388" s="32" t="inlineStr">
        <is>
          <t>Split 8</t>
        </is>
      </c>
      <c r="E388" s="32" t="n"/>
      <c r="F388" s="32" t="inlineStr">
        <is>
          <t>(57, 21)</t>
        </is>
      </c>
    </row>
    <row r="389">
      <c r="A389" s="77" t="inlineStr">
        <is>
          <t>Heart Scale</t>
        </is>
      </c>
      <c r="B389" s="77" t="inlineStr">
        <is>
          <t>Hidden</t>
        </is>
      </c>
      <c r="C389" s="77" t="inlineStr">
        <is>
          <t>Route 128</t>
        </is>
      </c>
      <c r="D389" s="77" t="inlineStr">
        <is>
          <t>Split 8</t>
        </is>
      </c>
      <c r="E389" s="77" t="n"/>
      <c r="F389" s="77" t="inlineStr">
        <is>
          <t>(31, 33)</t>
        </is>
      </c>
    </row>
    <row r="390">
      <c r="A390" s="32" t="inlineStr">
        <is>
          <t>Full Heal</t>
        </is>
      </c>
      <c r="B390" s="32" t="inlineStr">
        <is>
          <t>Mart</t>
        </is>
      </c>
      <c r="C390" s="32" t="inlineStr">
        <is>
          <t>Sootopolis City - Mart</t>
        </is>
      </c>
      <c r="D390" s="32" t="inlineStr">
        <is>
          <t>Split 8</t>
        </is>
      </c>
      <c r="E390" s="32" t="n"/>
      <c r="F390" s="32" t="inlineStr">
        <is>
          <t>-</t>
        </is>
      </c>
    </row>
    <row r="391">
      <c r="A391" s="77" t="inlineStr">
        <is>
          <t>Hyper Potion</t>
        </is>
      </c>
      <c r="B391" s="77" t="inlineStr">
        <is>
          <t>Mart</t>
        </is>
      </c>
      <c r="C391" s="77" t="inlineStr">
        <is>
          <t>Sootopolis City - Mart</t>
        </is>
      </c>
      <c r="D391" s="77" t="inlineStr">
        <is>
          <t>Split 8</t>
        </is>
      </c>
      <c r="E391" s="77" t="n"/>
      <c r="F391" s="77" t="inlineStr">
        <is>
          <t>-</t>
        </is>
      </c>
    </row>
    <row r="392">
      <c r="A392" s="32" t="inlineStr">
        <is>
          <t>Max Potion</t>
        </is>
      </c>
      <c r="B392" s="32" t="inlineStr">
        <is>
          <t>Mart</t>
        </is>
      </c>
      <c r="C392" s="32" t="inlineStr">
        <is>
          <t>Sootopolis City - Mart</t>
        </is>
      </c>
      <c r="D392" s="32" t="inlineStr">
        <is>
          <t>Split 8</t>
        </is>
      </c>
      <c r="E392" s="32" t="n"/>
      <c r="F392" s="32" t="inlineStr">
        <is>
          <t>-</t>
        </is>
      </c>
    </row>
    <row r="393">
      <c r="A393" s="77" t="inlineStr">
        <is>
          <t>Max Repel</t>
        </is>
      </c>
      <c r="B393" s="77" t="inlineStr">
        <is>
          <t>Mart</t>
        </is>
      </c>
      <c r="C393" s="77" t="inlineStr">
        <is>
          <t>Sootopolis City - Mart</t>
        </is>
      </c>
      <c r="D393" s="77" t="inlineStr">
        <is>
          <t>Split 8</t>
        </is>
      </c>
      <c r="E393" s="77" t="n"/>
      <c r="F393" s="77" t="inlineStr">
        <is>
          <t>-</t>
        </is>
      </c>
    </row>
    <row r="394">
      <c r="A394" s="32" t="inlineStr">
        <is>
          <t>Rare Candy</t>
        </is>
      </c>
      <c r="B394" s="32" t="inlineStr">
        <is>
          <t>Mart</t>
        </is>
      </c>
      <c r="C394" s="32" t="inlineStr">
        <is>
          <t>Sootopolis City - Mart</t>
        </is>
      </c>
      <c r="D394" s="32" t="inlineStr">
        <is>
          <t>Split 8</t>
        </is>
      </c>
      <c r="E394" s="32" t="n"/>
      <c r="F394" s="32" t="inlineStr">
        <is>
          <t>-</t>
        </is>
      </c>
    </row>
    <row r="395">
      <c r="A395" s="77" t="inlineStr">
        <is>
          <t>Revive</t>
        </is>
      </c>
      <c r="B395" s="77" t="inlineStr">
        <is>
          <t>Mart</t>
        </is>
      </c>
      <c r="C395" s="77" t="inlineStr">
        <is>
          <t>Sootopolis City - Mart</t>
        </is>
      </c>
      <c r="D395" s="77" t="inlineStr">
        <is>
          <t>Split 8</t>
        </is>
      </c>
      <c r="E395" s="77" t="n"/>
      <c r="F395" s="77" t="inlineStr">
        <is>
          <t>-</t>
        </is>
      </c>
    </row>
    <row r="396">
      <c r="A396" s="32" t="inlineStr">
        <is>
          <t>Shadow Mail</t>
        </is>
      </c>
      <c r="B396" s="32" t="inlineStr">
        <is>
          <t>Mart</t>
        </is>
      </c>
      <c r="C396" s="32" t="inlineStr">
        <is>
          <t>Sootopolis City - Mart</t>
        </is>
      </c>
      <c r="D396" s="32" t="inlineStr">
        <is>
          <t>Split 8</t>
        </is>
      </c>
      <c r="E396" s="32" t="n"/>
      <c r="F396" s="32" t="inlineStr">
        <is>
          <t>-</t>
        </is>
      </c>
    </row>
    <row r="397">
      <c r="A397" s="77" t="inlineStr">
        <is>
          <t>Ultra Ball</t>
        </is>
      </c>
      <c r="B397" s="77" t="inlineStr">
        <is>
          <t>Mart</t>
        </is>
      </c>
      <c r="C397" s="77" t="inlineStr">
        <is>
          <t>Sootopolis City - Mart</t>
        </is>
      </c>
      <c r="D397" s="77" t="inlineStr">
        <is>
          <t>Split 8</t>
        </is>
      </c>
      <c r="E397" s="77" t="n"/>
      <c r="F397" s="77" t="inlineStr">
        <is>
          <t>-</t>
        </is>
      </c>
    </row>
    <row r="398">
      <c r="A398" s="32" t="inlineStr">
        <is>
          <t>X Attack</t>
        </is>
      </c>
      <c r="B398" s="32" t="inlineStr">
        <is>
          <t>Mart</t>
        </is>
      </c>
      <c r="C398" s="32" t="inlineStr">
        <is>
          <t>Sootopolis City - Mart</t>
        </is>
      </c>
      <c r="D398" s="32" t="inlineStr">
        <is>
          <t>Split 8</t>
        </is>
      </c>
      <c r="E398" s="32" t="n"/>
      <c r="F398" s="32" t="inlineStr">
        <is>
          <t>-</t>
        </is>
      </c>
    </row>
    <row r="399">
      <c r="A399" s="77" t="inlineStr">
        <is>
          <t>X Defense</t>
        </is>
      </c>
      <c r="B399" s="77" t="inlineStr">
        <is>
          <t>Mart</t>
        </is>
      </c>
      <c r="C399" s="77" t="inlineStr">
        <is>
          <t>Sootopolis City - Mart</t>
        </is>
      </c>
      <c r="D399" s="77" t="inlineStr">
        <is>
          <t>Split 8</t>
        </is>
      </c>
      <c r="E399" s="77" t="n"/>
      <c r="F399" s="77" t="inlineStr">
        <is>
          <t>-</t>
        </is>
      </c>
    </row>
    <row r="400">
      <c r="A400" s="32" t="inlineStr">
        <is>
          <t>Full Heal</t>
        </is>
      </c>
      <c r="B400" s="32" t="inlineStr">
        <is>
          <t>Item Ball</t>
        </is>
      </c>
      <c r="C400" s="32" t="inlineStr">
        <is>
          <t>Victory Road - B2F</t>
        </is>
      </c>
      <c r="D400" s="32" t="inlineStr">
        <is>
          <t>Elite Four &amp; Champion</t>
        </is>
      </c>
      <c r="E400" s="32" t="n"/>
      <c r="F400" s="32" t="inlineStr">
        <is>
          <t>(13, 8)</t>
        </is>
      </c>
    </row>
    <row r="401">
      <c r="A401" s="77" t="inlineStr">
        <is>
          <t>Full Restore</t>
        </is>
      </c>
      <c r="B401" s="77" t="inlineStr">
        <is>
          <t>Item Ball</t>
        </is>
      </c>
      <c r="C401" s="77" t="inlineStr">
        <is>
          <t>Victory Road - B1F</t>
        </is>
      </c>
      <c r="D401" s="77" t="inlineStr">
        <is>
          <t>Elite Four &amp; Champion</t>
        </is>
      </c>
      <c r="E401" s="77" t="n"/>
      <c r="F401" s="77" t="inlineStr">
        <is>
          <t>(32, 3)</t>
        </is>
      </c>
    </row>
    <row r="402">
      <c r="A402" s="32" t="inlineStr">
        <is>
          <t>Max Elixir</t>
        </is>
      </c>
      <c r="B402" s="32" t="inlineStr">
        <is>
          <t>Item Ball</t>
        </is>
      </c>
      <c r="C402" s="32" t="inlineStr">
        <is>
          <t>Victory Road - 1F</t>
        </is>
      </c>
      <c r="D402" s="32" t="inlineStr">
        <is>
          <t>Elite Four &amp; Champion</t>
        </is>
      </c>
      <c r="E402" s="32" t="n"/>
      <c r="F402" s="32" t="inlineStr">
        <is>
          <t>(40, 26)</t>
        </is>
      </c>
    </row>
    <row r="403">
      <c r="A403" s="77" t="inlineStr">
        <is>
          <t>PP Up</t>
        </is>
      </c>
      <c r="B403" s="77" t="inlineStr">
        <is>
          <t>Item Ball</t>
        </is>
      </c>
      <c r="C403" s="77" t="inlineStr">
        <is>
          <t>Victory Road - 1F</t>
        </is>
      </c>
      <c r="D403" s="77" t="inlineStr">
        <is>
          <t>Elite Four &amp; Champion</t>
        </is>
      </c>
      <c r="E403" s="77" t="n"/>
      <c r="F403" s="77" t="inlineStr">
        <is>
          <t>(37, 39)</t>
        </is>
      </c>
    </row>
    <row r="404">
      <c r="A404" s="32" t="inlineStr">
        <is>
          <t>Elixir</t>
        </is>
      </c>
      <c r="B404" s="32" t="inlineStr">
        <is>
          <t>Hidden</t>
        </is>
      </c>
      <c r="C404" s="32" t="inlineStr">
        <is>
          <t>Victory Road - B2F</t>
        </is>
      </c>
      <c r="D404" s="32" t="inlineStr">
        <is>
          <t>Elite Four &amp; Champion</t>
        </is>
      </c>
      <c r="E404" s="32" t="n"/>
      <c r="F404" s="32" t="inlineStr">
        <is>
          <t>(28, 5)</t>
        </is>
      </c>
    </row>
    <row r="405">
      <c r="A405" s="77" t="inlineStr">
        <is>
          <t>Max Repel</t>
        </is>
      </c>
      <c r="B405" s="77" t="inlineStr">
        <is>
          <t>Hidden</t>
        </is>
      </c>
      <c r="C405" s="77" t="inlineStr">
        <is>
          <t>Victory Road - B2F</t>
        </is>
      </c>
      <c r="D405" s="77" t="inlineStr">
        <is>
          <t>Elite Four &amp; Champion</t>
        </is>
      </c>
      <c r="E405" s="77" t="n"/>
      <c r="F405" s="77" t="inlineStr">
        <is>
          <t>(37, 1)</t>
        </is>
      </c>
    </row>
    <row r="406">
      <c r="A406" s="32" t="inlineStr">
        <is>
          <t>Ultra Ball</t>
        </is>
      </c>
      <c r="B406" s="32" t="inlineStr">
        <is>
          <t>Hidden</t>
        </is>
      </c>
      <c r="C406" s="32" t="inlineStr">
        <is>
          <t>Victory Road - 1F</t>
        </is>
      </c>
      <c r="D406" s="32" t="inlineStr">
        <is>
          <t>Elite Four &amp; Champion</t>
        </is>
      </c>
      <c r="E406" s="32" t="n"/>
      <c r="F406" s="32" t="inlineStr">
        <is>
          <t>(30, 39)</t>
        </is>
      </c>
    </row>
    <row r="407">
      <c r="A407" s="77" t="inlineStr">
        <is>
          <t>Full Heal</t>
        </is>
      </c>
      <c r="B407" s="77" t="inlineStr">
        <is>
          <t>Mart</t>
        </is>
      </c>
      <c r="C407" s="77" t="inlineStr">
        <is>
          <t>Ever Grande City - Pokemon League - 1F</t>
        </is>
      </c>
      <c r="D407" s="77" t="inlineStr">
        <is>
          <t>Elite Four &amp; Champion</t>
        </is>
      </c>
      <c r="E407" s="77" t="n"/>
      <c r="F407" s="77" t="inlineStr">
        <is>
          <t>-</t>
        </is>
      </c>
    </row>
    <row r="408">
      <c r="A408" s="32" t="inlineStr">
        <is>
          <t>Full Restore</t>
        </is>
      </c>
      <c r="B408" s="32" t="inlineStr">
        <is>
          <t>Mart</t>
        </is>
      </c>
      <c r="C408" s="32" t="inlineStr">
        <is>
          <t>Ever Grande City - Pokemon League - 1F</t>
        </is>
      </c>
      <c r="D408" s="32" t="inlineStr">
        <is>
          <t>Elite Four &amp; Champion</t>
        </is>
      </c>
      <c r="E408" s="32" t="n"/>
      <c r="F408" s="32" t="inlineStr">
        <is>
          <t>-</t>
        </is>
      </c>
    </row>
    <row r="409">
      <c r="A409" s="77" t="inlineStr">
        <is>
          <t>Hyper Potion</t>
        </is>
      </c>
      <c r="B409" s="77" t="inlineStr">
        <is>
          <t>Mart</t>
        </is>
      </c>
      <c r="C409" s="77" t="inlineStr">
        <is>
          <t>Ever Grande City - Pokemon League - 1F</t>
        </is>
      </c>
      <c r="D409" s="77" t="inlineStr">
        <is>
          <t>Elite Four &amp; Champion</t>
        </is>
      </c>
      <c r="E409" s="77" t="n"/>
      <c r="F409" s="77" t="inlineStr">
        <is>
          <t>-</t>
        </is>
      </c>
    </row>
    <row r="410">
      <c r="A410" s="32" t="inlineStr">
        <is>
          <t>Max Potion</t>
        </is>
      </c>
      <c r="B410" s="32" t="inlineStr">
        <is>
          <t>Mart</t>
        </is>
      </c>
      <c r="C410" s="32" t="inlineStr">
        <is>
          <t>Ever Grande City - Pokemon League - 1F</t>
        </is>
      </c>
      <c r="D410" s="32" t="inlineStr">
        <is>
          <t>Elite Four &amp; Champion</t>
        </is>
      </c>
      <c r="E410" s="32" t="n"/>
      <c r="F410" s="32" t="inlineStr">
        <is>
          <t>-</t>
        </is>
      </c>
    </row>
    <row r="411">
      <c r="A411" s="77" t="inlineStr">
        <is>
          <t>Max Repel</t>
        </is>
      </c>
      <c r="B411" s="77" t="inlineStr">
        <is>
          <t>Mart</t>
        </is>
      </c>
      <c r="C411" s="77" t="inlineStr">
        <is>
          <t>Ever Grande City - Pokemon League - 1F</t>
        </is>
      </c>
      <c r="D411" s="77" t="inlineStr">
        <is>
          <t>Elite Four &amp; Champion</t>
        </is>
      </c>
      <c r="E411" s="77" t="n"/>
      <c r="F411" s="77" t="inlineStr">
        <is>
          <t>-</t>
        </is>
      </c>
    </row>
    <row r="412">
      <c r="A412" s="32" t="inlineStr">
        <is>
          <t>Revive</t>
        </is>
      </c>
      <c r="B412" s="32" t="inlineStr">
        <is>
          <t>Mart</t>
        </is>
      </c>
      <c r="C412" s="32" t="inlineStr">
        <is>
          <t>Ever Grande City - Pokemon League - 1F</t>
        </is>
      </c>
      <c r="D412" s="32" t="inlineStr">
        <is>
          <t>Elite Four &amp; Champion</t>
        </is>
      </c>
      <c r="E412" s="32" t="n"/>
      <c r="F412" s="32" t="inlineStr">
        <is>
          <t>-</t>
        </is>
      </c>
    </row>
    <row r="413">
      <c r="A413" s="77" t="inlineStr">
        <is>
          <t>Ultra Ball</t>
        </is>
      </c>
      <c r="B413" s="77" t="inlineStr">
        <is>
          <t>Mart</t>
        </is>
      </c>
      <c r="C413" s="77" t="inlineStr">
        <is>
          <t>Ever Grande City - Pokemon League - 1F</t>
        </is>
      </c>
      <c r="D413" s="77" t="inlineStr">
        <is>
          <t>Elite Four &amp; Champion</t>
        </is>
      </c>
      <c r="E413" s="77" t="n"/>
      <c r="F413" s="77" t="inlineStr">
        <is>
          <t>-</t>
        </is>
      </c>
    </row>
    <row r="414">
      <c r="A414" s="32" t="inlineStr">
        <is>
          <t>Big Pearl</t>
        </is>
      </c>
      <c r="B414" s="32" t="inlineStr">
        <is>
          <t>Item Ball</t>
        </is>
      </c>
      <c r="C414" s="32" t="inlineStr">
        <is>
          <t>Safari Zone - Southeast</t>
        </is>
      </c>
      <c r="D414" s="32" t="inlineStr">
        <is>
          <t>Postgame</t>
        </is>
      </c>
      <c r="E414" s="32" t="n"/>
      <c r="F414" s="32" t="inlineStr">
        <is>
          <t>(31, 15)</t>
        </is>
      </c>
    </row>
    <row r="415">
      <c r="A415" s="77" t="inlineStr">
        <is>
          <t>Calcium</t>
        </is>
      </c>
      <c r="B415" s="77" t="inlineStr">
        <is>
          <t>Item Ball</t>
        </is>
      </c>
      <c r="C415" s="77" t="inlineStr">
        <is>
          <t>Safari Zone - North</t>
        </is>
      </c>
      <c r="D415" s="77" t="inlineStr">
        <is>
          <t>Postgame</t>
        </is>
      </c>
      <c r="E415" s="77" t="n"/>
      <c r="F415" s="77" t="inlineStr">
        <is>
          <t>(7, 6)</t>
        </is>
      </c>
    </row>
    <row r="416">
      <c r="A416" s="32" t="inlineStr">
        <is>
          <t>Max Revive</t>
        </is>
      </c>
      <c r="B416" s="32" t="inlineStr">
        <is>
          <t>Item Ball</t>
        </is>
      </c>
      <c r="C416" s="32" t="inlineStr">
        <is>
          <t>Safari Zone - Southwest</t>
        </is>
      </c>
      <c r="D416" s="32" t="inlineStr">
        <is>
          <t>Postgame</t>
        </is>
      </c>
      <c r="E416" s="32" t="n"/>
      <c r="F416" s="32" t="inlineStr">
        <is>
          <t>(0, 37)</t>
        </is>
      </c>
    </row>
    <row r="417">
      <c r="A417" s="77" t="inlineStr">
        <is>
          <t>Nugget</t>
        </is>
      </c>
      <c r="B417" s="77" t="inlineStr">
        <is>
          <t>Item Ball</t>
        </is>
      </c>
      <c r="C417" s="77" t="inlineStr">
        <is>
          <t>Safari Zone - Northeast</t>
        </is>
      </c>
      <c r="D417" s="77" t="inlineStr">
        <is>
          <t>Postgame</t>
        </is>
      </c>
      <c r="E417" s="77" t="n"/>
      <c r="F417" s="77" t="inlineStr">
        <is>
          <t>(8, 17)</t>
        </is>
      </c>
    </row>
    <row r="418">
      <c r="A418" s="32" t="inlineStr">
        <is>
          <t>Full Restore</t>
        </is>
      </c>
      <c r="B418" s="32" t="inlineStr">
        <is>
          <t>Hidden</t>
        </is>
      </c>
      <c r="C418" s="32" t="inlineStr">
        <is>
          <t>Safari Zone - Southeast</t>
        </is>
      </c>
      <c r="D418" s="32" t="inlineStr">
        <is>
          <t>Postgame</t>
        </is>
      </c>
      <c r="E418" s="32" t="n"/>
      <c r="F418" s="32" t="inlineStr">
        <is>
          <t>(32, 33)</t>
        </is>
      </c>
    </row>
    <row r="419">
      <c r="A419" s="77" t="inlineStr">
        <is>
          <t>PP Up</t>
        </is>
      </c>
      <c r="B419" s="77" t="inlineStr">
        <is>
          <t>Hidden</t>
        </is>
      </c>
      <c r="C419" s="77" t="inlineStr">
        <is>
          <t>Safari Zone - Southeast</t>
        </is>
      </c>
      <c r="D419" s="77" t="inlineStr">
        <is>
          <t>Postgame</t>
        </is>
      </c>
      <c r="E419" s="77" t="n"/>
      <c r="F419" s="77" t="inlineStr">
        <is>
          <t>(19, 36)</t>
        </is>
      </c>
    </row>
    <row r="420">
      <c r="A420" s="32" t="inlineStr">
        <is>
          <t>Rare Candy</t>
        </is>
      </c>
      <c r="B420" s="32" t="inlineStr">
        <is>
          <t>Hidden</t>
        </is>
      </c>
      <c r="C420" s="32" t="inlineStr">
        <is>
          <t>Safari Zone - Northeast</t>
        </is>
      </c>
      <c r="D420" s="32" t="inlineStr">
        <is>
          <t>Postgame</t>
        </is>
      </c>
      <c r="E420" s="32" t="n"/>
      <c r="F420" s="32" t="inlineStr">
        <is>
          <t>(31, 35)</t>
        </is>
      </c>
    </row>
    <row r="421">
      <c r="A421" s="77" t="inlineStr">
        <is>
          <t>Zinc</t>
        </is>
      </c>
      <c r="B421" s="77" t="inlineStr">
        <is>
          <t>Hidden</t>
        </is>
      </c>
      <c r="C421" s="77" t="inlineStr">
        <is>
          <t>Safari Zone - Northeast</t>
        </is>
      </c>
      <c r="D421" s="77" t="inlineStr">
        <is>
          <t>Postgame</t>
        </is>
      </c>
      <c r="E421" s="77" t="n"/>
      <c r="F421" s="77" t="inlineStr">
        <is>
          <t>(21, 5)</t>
        </is>
      </c>
    </row>
    <row r="422">
      <c r="A422" s="32" t="inlineStr">
        <is>
          <t>Leftovers</t>
        </is>
      </c>
      <c r="B422" s="32" t="inlineStr">
        <is>
          <t>Hidden</t>
        </is>
      </c>
      <c r="C422" s="32" t="inlineStr">
        <is>
          <t>S.S. Tidal Lower Deck</t>
        </is>
      </c>
      <c r="D422" s="32" t="inlineStr">
        <is>
          <t>Postgame</t>
        </is>
      </c>
      <c r="E422" s="32" t="n"/>
      <c r="F422" s="32" t="inlineStr">
        <is>
          <t>(0, 2)</t>
        </is>
      </c>
    </row>
    <row r="423">
      <c r="A423" s="77" t="inlineStr">
        <is>
          <t>Full Heal</t>
        </is>
      </c>
      <c r="B423" s="77" t="inlineStr">
        <is>
          <t>Mart</t>
        </is>
      </c>
      <c r="C423" s="77" t="inlineStr">
        <is>
          <t>Battle Frontier - Mart</t>
        </is>
      </c>
      <c r="D423" s="77" t="inlineStr">
        <is>
          <t>Postgame</t>
        </is>
      </c>
      <c r="E423" s="77" t="n"/>
      <c r="F423" s="77" t="inlineStr">
        <is>
          <t>-</t>
        </is>
      </c>
    </row>
    <row r="424">
      <c r="A424" s="32" t="inlineStr">
        <is>
          <t>Full Restore</t>
        </is>
      </c>
      <c r="B424" s="32" t="inlineStr">
        <is>
          <t>Mart</t>
        </is>
      </c>
      <c r="C424" s="32" t="inlineStr">
        <is>
          <t>Battle Frontier - Mart</t>
        </is>
      </c>
      <c r="D424" s="32" t="inlineStr">
        <is>
          <t>Postgame</t>
        </is>
      </c>
      <c r="E424" s="32" t="n"/>
      <c r="F424" s="32" t="inlineStr">
        <is>
          <t>-</t>
        </is>
      </c>
    </row>
    <row r="425">
      <c r="A425" s="77" t="inlineStr">
        <is>
          <t>Hyper Potion</t>
        </is>
      </c>
      <c r="B425" s="77" t="inlineStr">
        <is>
          <t>Mart</t>
        </is>
      </c>
      <c r="C425" s="77" t="inlineStr">
        <is>
          <t>Battle Frontier - Mart</t>
        </is>
      </c>
      <c r="D425" s="77" t="inlineStr">
        <is>
          <t>Postgame</t>
        </is>
      </c>
      <c r="E425" s="77" t="n"/>
      <c r="F425" s="77" t="inlineStr">
        <is>
          <t>-</t>
        </is>
      </c>
    </row>
    <row r="426">
      <c r="A426" s="32" t="inlineStr">
        <is>
          <t>Max Potion</t>
        </is>
      </c>
      <c r="B426" s="32" t="inlineStr">
        <is>
          <t>Mart</t>
        </is>
      </c>
      <c r="C426" s="32" t="inlineStr">
        <is>
          <t>Battle Frontier - Mart</t>
        </is>
      </c>
      <c r="D426" s="32" t="inlineStr">
        <is>
          <t>Postgame</t>
        </is>
      </c>
      <c r="E426" s="32" t="n"/>
      <c r="F426" s="32" t="inlineStr">
        <is>
          <t>-</t>
        </is>
      </c>
    </row>
    <row r="427">
      <c r="A427" s="77" t="inlineStr">
        <is>
          <t>Max Repel</t>
        </is>
      </c>
      <c r="B427" s="77" t="inlineStr">
        <is>
          <t>Mart</t>
        </is>
      </c>
      <c r="C427" s="77" t="inlineStr">
        <is>
          <t>Battle Frontier - Mart</t>
        </is>
      </c>
      <c r="D427" s="77" t="inlineStr">
        <is>
          <t>Postgame</t>
        </is>
      </c>
      <c r="E427" s="77" t="n"/>
      <c r="F427" s="77" t="inlineStr">
        <is>
          <t>-</t>
        </is>
      </c>
    </row>
    <row r="428">
      <c r="A428" s="32" t="inlineStr">
        <is>
          <t>Rare Candy</t>
        </is>
      </c>
      <c r="B428" s="32" t="inlineStr">
        <is>
          <t>Mart</t>
        </is>
      </c>
      <c r="C428" s="32" t="inlineStr">
        <is>
          <t>Battle Frontier - Mart</t>
        </is>
      </c>
      <c r="D428" s="32" t="inlineStr">
        <is>
          <t>Postgame</t>
        </is>
      </c>
      <c r="E428" s="32" t="n"/>
      <c r="F428" s="32" t="inlineStr">
        <is>
          <t>-</t>
        </is>
      </c>
    </row>
    <row r="429">
      <c r="A429" s="77" t="inlineStr">
        <is>
          <t>Revive</t>
        </is>
      </c>
      <c r="B429" s="77" t="inlineStr">
        <is>
          <t>Mart</t>
        </is>
      </c>
      <c r="C429" s="77" t="inlineStr">
        <is>
          <t>Battle Frontier - Mart</t>
        </is>
      </c>
      <c r="D429" s="77" t="inlineStr">
        <is>
          <t>Postgame</t>
        </is>
      </c>
      <c r="E429" s="77" t="n"/>
      <c r="F429" s="77" t="inlineStr">
        <is>
          <t>-</t>
        </is>
      </c>
    </row>
    <row r="430">
      <c r="A430" s="32" t="inlineStr">
        <is>
          <t>Ultra Ball</t>
        </is>
      </c>
      <c r="B430" s="32" t="inlineStr">
        <is>
          <t>Mart</t>
        </is>
      </c>
      <c r="C430" s="32" t="inlineStr">
        <is>
          <t>Battle Frontier - Mart</t>
        </is>
      </c>
      <c r="D430" s="32" t="inlineStr">
        <is>
          <t>Postgame</t>
        </is>
      </c>
      <c r="E430" s="32" t="n"/>
      <c r="F430" s="32" t="inlineStr">
        <is>
          <t>-</t>
        </is>
      </c>
    </row>
    <row r="431">
      <c r="A431" s="77" t="inlineStr">
        <is>
          <t>Antidote</t>
        </is>
      </c>
      <c r="B431" s="77" t="inlineStr">
        <is>
          <t>Mart</t>
        </is>
      </c>
      <c r="C431" s="77" t="inlineStr">
        <is>
          <t>Trainer Hill - Entrance</t>
        </is>
      </c>
      <c r="D431" s="77" t="inlineStr">
        <is>
          <t>Postgame</t>
        </is>
      </c>
      <c r="E431" s="77" t="n"/>
      <c r="F431" s="77" t="inlineStr">
        <is>
          <t>-</t>
        </is>
      </c>
    </row>
    <row r="432">
      <c r="A432" s="32" t="inlineStr">
        <is>
          <t>Awakening</t>
        </is>
      </c>
      <c r="B432" s="32" t="inlineStr">
        <is>
          <t>Mart</t>
        </is>
      </c>
      <c r="C432" s="32" t="inlineStr">
        <is>
          <t>Trainer Hill - Entrance</t>
        </is>
      </c>
      <c r="D432" s="32" t="inlineStr">
        <is>
          <t>Postgame</t>
        </is>
      </c>
      <c r="E432" s="32" t="n"/>
      <c r="F432" s="32" t="inlineStr">
        <is>
          <t>-</t>
        </is>
      </c>
    </row>
    <row r="433">
      <c r="A433" s="77" t="inlineStr">
        <is>
          <t>Dire Hit</t>
        </is>
      </c>
      <c r="B433" s="77" t="inlineStr">
        <is>
          <t>Mart</t>
        </is>
      </c>
      <c r="C433" s="77" t="inlineStr">
        <is>
          <t>Trainer Hill - Entrance</t>
        </is>
      </c>
      <c r="D433" s="77" t="inlineStr">
        <is>
          <t>Postgame</t>
        </is>
      </c>
      <c r="E433" s="77" t="n"/>
      <c r="F433" s="77" t="inlineStr">
        <is>
          <t>-</t>
        </is>
      </c>
    </row>
    <row r="434">
      <c r="A434" s="32" t="inlineStr">
        <is>
          <t>Full Heal</t>
        </is>
      </c>
      <c r="B434" s="32" t="inlineStr">
        <is>
          <t>Mart</t>
        </is>
      </c>
      <c r="C434" s="32" t="inlineStr">
        <is>
          <t>Trainer Hill - Entrance</t>
        </is>
      </c>
      <c r="D434" s="32" t="inlineStr">
        <is>
          <t>Postgame</t>
        </is>
      </c>
      <c r="E434" s="32" t="n"/>
      <c r="F434" s="32" t="inlineStr">
        <is>
          <t>-</t>
        </is>
      </c>
    </row>
    <row r="435">
      <c r="A435" s="77" t="inlineStr">
        <is>
          <t>Full Restore</t>
        </is>
      </c>
      <c r="B435" s="77" t="inlineStr">
        <is>
          <t>Mart</t>
        </is>
      </c>
      <c r="C435" s="77" t="inlineStr">
        <is>
          <t>Trainer Hill - Entrance</t>
        </is>
      </c>
      <c r="D435" s="77" t="inlineStr">
        <is>
          <t>Postgame</t>
        </is>
      </c>
      <c r="E435" s="77" t="n"/>
      <c r="F435" s="77" t="inlineStr">
        <is>
          <t>-</t>
        </is>
      </c>
    </row>
    <row r="436">
      <c r="A436" s="32" t="inlineStr">
        <is>
          <t>Guard Spec.</t>
        </is>
      </c>
      <c r="B436" s="32" t="inlineStr">
        <is>
          <t>Mart</t>
        </is>
      </c>
      <c r="C436" s="32" t="inlineStr">
        <is>
          <t>Trainer Hill - Entrance</t>
        </is>
      </c>
      <c r="D436" s="32" t="inlineStr">
        <is>
          <t>Postgame</t>
        </is>
      </c>
      <c r="E436" s="32" t="n"/>
      <c r="F436" s="32" t="inlineStr">
        <is>
          <t>-</t>
        </is>
      </c>
    </row>
    <row r="437">
      <c r="A437" s="77" t="inlineStr">
        <is>
          <t>Hyper Potion</t>
        </is>
      </c>
      <c r="B437" s="77" t="inlineStr">
        <is>
          <t>Mart</t>
        </is>
      </c>
      <c r="C437" s="77" t="inlineStr">
        <is>
          <t>Trainer Hill - Entrance</t>
        </is>
      </c>
      <c r="D437" s="77" t="inlineStr">
        <is>
          <t>Postgame</t>
        </is>
      </c>
      <c r="E437" s="77" t="n"/>
      <c r="F437" s="77" t="inlineStr">
        <is>
          <t>-</t>
        </is>
      </c>
    </row>
    <row r="438">
      <c r="A438" s="32" t="inlineStr">
        <is>
          <t>Max Potion</t>
        </is>
      </c>
      <c r="B438" s="32" t="inlineStr">
        <is>
          <t>Mart</t>
        </is>
      </c>
      <c r="C438" s="32" t="inlineStr">
        <is>
          <t>Trainer Hill - Entrance</t>
        </is>
      </c>
      <c r="D438" s="32" t="inlineStr">
        <is>
          <t>Postgame</t>
        </is>
      </c>
      <c r="E438" s="32" t="n"/>
      <c r="F438" s="32" t="inlineStr">
        <is>
          <t>-</t>
        </is>
      </c>
    </row>
    <row r="439">
      <c r="A439" s="77" t="inlineStr">
        <is>
          <t>Paralyze Heal</t>
        </is>
      </c>
      <c r="B439" s="77" t="inlineStr">
        <is>
          <t>Mart</t>
        </is>
      </c>
      <c r="C439" s="77" t="inlineStr">
        <is>
          <t>Trainer Hill - Entrance</t>
        </is>
      </c>
      <c r="D439" s="77" t="inlineStr">
        <is>
          <t>Postgame</t>
        </is>
      </c>
      <c r="E439" s="77" t="n"/>
      <c r="F439" s="77" t="inlineStr">
        <is>
          <t>-</t>
        </is>
      </c>
    </row>
    <row r="440">
      <c r="A440" s="32" t="inlineStr">
        <is>
          <t>Revive</t>
        </is>
      </c>
      <c r="B440" s="32" t="inlineStr">
        <is>
          <t>Mart</t>
        </is>
      </c>
      <c r="C440" s="32" t="inlineStr">
        <is>
          <t>Trainer Hill - Entrance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Super Potion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X Accuracy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X Attack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X Defense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X Sp. Atk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X Speed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Quick Claw</t>
        </is>
      </c>
      <c r="B447" s="77" t="inlineStr">
        <is>
          <t>Hidden</t>
        </is>
      </c>
      <c r="C447" s="77" t="inlineStr">
        <is>
          <t>Trainer Grove</t>
        </is>
      </c>
      <c r="D447" s="77" t="inlineStr">
        <is>
          <t>Unassigned</t>
        </is>
      </c>
      <c r="E447" s="77" t="n"/>
      <c r="F447" s="77" t="inlineStr">
        <is>
          <t>(12, 6)</t>
        </is>
      </c>
    </row>
    <row r="448">
      <c r="A448" s="32" t="inlineStr">
        <is>
          <t>Full Heal</t>
        </is>
      </c>
      <c r="B448" s="32" t="inlineStr">
        <is>
          <t>Item Ball</t>
        </is>
      </c>
      <c r="C448" s="32" t="inlineStr">
        <is>
          <t>Meteor Falls - 1F - 1R</t>
        </is>
      </c>
      <c r="D448" s="32" t="inlineStr">
        <is>
          <t>Unassigned</t>
        </is>
      </c>
      <c r="E448" s="32" t="n"/>
      <c r="F448" s="32" t="inlineStr">
        <is>
          <t>(27, 5)</t>
        </is>
      </c>
    </row>
    <row r="449">
      <c r="A449" s="77" t="inlineStr">
        <is>
          <t>Moon Stone</t>
        </is>
      </c>
      <c r="B449" s="77" t="inlineStr">
        <is>
          <t>Item Ball</t>
        </is>
      </c>
      <c r="C449" s="77" t="inlineStr">
        <is>
          <t>Meteor Falls - 1F - 1R</t>
        </is>
      </c>
      <c r="D449" s="77" t="inlineStr">
        <is>
          <t>Unassigned</t>
        </is>
      </c>
      <c r="E449" s="77" t="n"/>
      <c r="F449" s="77" t="inlineStr">
        <is>
          <t>(2, 14)</t>
        </is>
      </c>
    </row>
    <row r="450">
      <c r="A450" s="32" t="inlineStr">
        <is>
          <t>PP Up</t>
        </is>
      </c>
      <c r="B450" s="32" t="inlineStr">
        <is>
          <t>Item Ball</t>
        </is>
      </c>
      <c r="C450" s="32" t="inlineStr">
        <is>
          <t>Meteor Falls - 1F - 1R</t>
        </is>
      </c>
      <c r="D450" s="32" t="inlineStr">
        <is>
          <t>Unassigned</t>
        </is>
      </c>
      <c r="E450" s="32" t="n"/>
      <c r="F450" s="32" t="inlineStr">
        <is>
          <t>(26, 32)</t>
        </is>
      </c>
    </row>
    <row r="451">
      <c r="A451" s="77" t="inlineStr">
        <is>
          <t>Great Ball</t>
        </is>
      </c>
      <c r="B451" s="77" t="inlineStr">
        <is>
          <t>Item Ball</t>
        </is>
      </c>
      <c r="C451" s="77" t="inlineStr">
        <is>
          <t>Route 115</t>
        </is>
      </c>
      <c r="D451" s="77" t="inlineStr">
        <is>
          <t>Unassigned</t>
        </is>
      </c>
      <c r="E451" s="77" t="n"/>
      <c r="F451" s="77" t="inlineStr">
        <is>
          <t>(31, 56)</t>
        </is>
      </c>
    </row>
    <row r="452">
      <c r="A452" s="32" t="inlineStr">
        <is>
          <t>Heal Powder</t>
        </is>
      </c>
      <c r="B452" s="32" t="inlineStr">
        <is>
          <t>Item Ball</t>
        </is>
      </c>
      <c r="C452" s="32" t="inlineStr">
        <is>
          <t>Route 115</t>
        </is>
      </c>
      <c r="D452" s="32" t="inlineStr">
        <is>
          <t>Unassigned</t>
        </is>
      </c>
      <c r="E452" s="32" t="n"/>
      <c r="F452" s="32" t="inlineStr">
        <is>
          <t>(12, 14)</t>
        </is>
      </c>
    </row>
    <row r="453">
      <c r="A453" s="77" t="inlineStr">
        <is>
          <t>PP Up</t>
        </is>
      </c>
      <c r="B453" s="77" t="inlineStr">
        <is>
          <t>Item Ball</t>
        </is>
      </c>
      <c r="C453" s="77" t="inlineStr">
        <is>
          <t>Route 115</t>
        </is>
      </c>
      <c r="D453" s="77" t="inlineStr">
        <is>
          <t>Unassigned</t>
        </is>
      </c>
      <c r="E453" s="77" t="n"/>
      <c r="F453" s="77" t="inlineStr">
        <is>
          <t>(26, 67)</t>
        </is>
      </c>
    </row>
    <row r="454">
      <c r="A454" s="32" t="inlineStr">
        <is>
          <t>Soft Sand</t>
        </is>
      </c>
      <c r="B454" s="32" t="inlineStr">
        <is>
          <t>Item Ball</t>
        </is>
      </c>
      <c r="C454" s="32" t="inlineStr">
        <is>
          <t>Route 115</t>
        </is>
      </c>
      <c r="D454" s="32" t="inlineStr">
        <is>
          <t>Unassigned</t>
        </is>
      </c>
      <c r="E454" s="32" t="n"/>
      <c r="F454" s="32" t="inlineStr">
        <is>
          <t>(8, 73)</t>
        </is>
      </c>
    </row>
    <row r="455">
      <c r="A455" s="77" t="inlineStr">
        <is>
          <t>Super Potion</t>
        </is>
      </c>
      <c r="B455" s="77" t="inlineStr">
        <is>
          <t>Item Ball</t>
        </is>
      </c>
      <c r="C455" s="77" t="inlineStr">
        <is>
          <t>Route 115</t>
        </is>
      </c>
      <c r="D455" s="77" t="inlineStr">
        <is>
          <t>Unassigned</t>
        </is>
      </c>
      <c r="E455" s="77" t="n"/>
      <c r="F455" s="77" t="inlineStr">
        <is>
          <t>(20, 60)</t>
        </is>
      </c>
    </row>
    <row r="456">
      <c r="A456" s="32" t="inlineStr">
        <is>
          <t>Heart Scale</t>
        </is>
      </c>
      <c r="B456" s="32" t="inlineStr">
        <is>
          <t>Hidden</t>
        </is>
      </c>
      <c r="C456" s="32" t="inlineStr">
        <is>
          <t>Route 115</t>
        </is>
      </c>
      <c r="D456" s="32" t="inlineStr">
        <is>
          <t>Unassigned</t>
        </is>
      </c>
      <c r="E456" s="32" t="n"/>
      <c r="F456" s="32" t="inlineStr">
        <is>
          <t>(15, 49)</t>
        </is>
      </c>
    </row>
    <row r="457">
      <c r="A457" s="77" t="inlineStr">
        <is>
          <t>Protein</t>
        </is>
      </c>
      <c r="B457" s="77" t="inlineStr">
        <is>
          <t>Item Ball</t>
        </is>
      </c>
      <c r="C457" s="77" t="inlineStr">
        <is>
          <t>Route 132</t>
        </is>
      </c>
      <c r="D457" s="77" t="inlineStr">
        <is>
          <t>Unassigned</t>
        </is>
      </c>
      <c r="E457" s="77" t="n"/>
      <c r="F457" s="77" t="inlineStr">
        <is>
          <t>(20, 27)</t>
        </is>
      </c>
    </row>
    <row r="458">
      <c r="A458" s="32" t="inlineStr">
        <is>
          <t>Rare Candy</t>
        </is>
      </c>
      <c r="B458" s="32" t="inlineStr">
        <is>
          <t>Item Ball</t>
        </is>
      </c>
      <c r="C458" s="32" t="inlineStr">
        <is>
          <t>Route 132</t>
        </is>
      </c>
      <c r="D458" s="32" t="inlineStr">
        <is>
          <t>Unassigned</t>
        </is>
      </c>
      <c r="E458" s="32" t="n"/>
      <c r="F458" s="32" t="inlineStr">
        <is>
          <t>(10, 11)</t>
        </is>
      </c>
    </row>
    <row r="459">
      <c r="A459" s="77" t="inlineStr">
        <is>
          <t>Big Pearl</t>
        </is>
      </c>
      <c r="B459" s="77" t="inlineStr">
        <is>
          <t>Item Ball</t>
        </is>
      </c>
      <c r="C459" s="77" t="inlineStr">
        <is>
          <t>Route 133</t>
        </is>
      </c>
      <c r="D459" s="77" t="inlineStr">
        <is>
          <t>Unassigned</t>
        </is>
      </c>
      <c r="E459" s="77" t="n"/>
      <c r="F459" s="77" t="inlineStr">
        <is>
          <t>(53, 12)</t>
        </is>
      </c>
    </row>
    <row r="460">
      <c r="A460" s="32" t="inlineStr">
        <is>
          <t>Max Revive</t>
        </is>
      </c>
      <c r="B460" s="32" t="inlineStr">
        <is>
          <t>Item Ball</t>
        </is>
      </c>
      <c r="C460" s="32" t="inlineStr">
        <is>
          <t>Route 133</t>
        </is>
      </c>
      <c r="D460" s="32" t="inlineStr">
        <is>
          <t>Unassigned</t>
        </is>
      </c>
      <c r="E460" s="32" t="n"/>
      <c r="F460" s="32" t="inlineStr">
        <is>
          <t>(48, 28)</t>
        </is>
      </c>
    </row>
    <row r="461">
      <c r="A461" s="77" t="inlineStr">
        <is>
          <t>Star Piece</t>
        </is>
      </c>
      <c r="B461" s="77" t="inlineStr">
        <is>
          <t>Item Ball</t>
        </is>
      </c>
      <c r="C461" s="77" t="inlineStr">
        <is>
          <t>Route 133</t>
        </is>
      </c>
      <c r="D461" s="77" t="inlineStr">
        <is>
          <t>Unassigned</t>
        </is>
      </c>
      <c r="E461" s="77" t="n"/>
      <c r="F461" s="77" t="inlineStr">
        <is>
          <t>(8, 10)</t>
        </is>
      </c>
    </row>
    <row r="462">
      <c r="A462" s="32" t="inlineStr">
        <is>
          <t>Carbos</t>
        </is>
      </c>
      <c r="B462" s="32" t="inlineStr">
        <is>
          <t>Item Ball</t>
        </is>
      </c>
      <c r="C462" s="32" t="inlineStr">
        <is>
          <t>Route 134</t>
        </is>
      </c>
      <c r="D462" s="32" t="inlineStr">
        <is>
          <t>Unassigned</t>
        </is>
      </c>
      <c r="E462" s="32" t="n"/>
      <c r="F462" s="32" t="inlineStr">
        <is>
          <t>(50, 17)</t>
        </is>
      </c>
    </row>
    <row r="463">
      <c r="A463" s="77" t="inlineStr">
        <is>
          <t>Star Piece</t>
        </is>
      </c>
      <c r="B463" s="77" t="inlineStr">
        <is>
          <t>Item Ball</t>
        </is>
      </c>
      <c r="C463" s="77" t="inlineStr">
        <is>
          <t>Route 134</t>
        </is>
      </c>
      <c r="D463" s="77" t="inlineStr">
        <is>
          <t>Unassigned</t>
        </is>
      </c>
      <c r="E463" s="77" t="n"/>
      <c r="F463" s="77" t="inlineStr">
        <is>
          <t>(22, 27)</t>
        </is>
      </c>
    </row>
    <row r="464">
      <c r="A464" s="32" t="inlineStr">
        <is>
          <t>Carbos</t>
        </is>
      </c>
      <c r="B464" s="32" t="inlineStr">
        <is>
          <t>Item Ball</t>
        </is>
      </c>
      <c r="C464" s="32" t="inlineStr">
        <is>
          <t>Artisan Cave - 1F</t>
        </is>
      </c>
      <c r="D464" s="32" t="inlineStr">
        <is>
          <t>Unassigned</t>
        </is>
      </c>
      <c r="E464" s="32" t="n"/>
      <c r="F464" s="32" t="inlineStr">
        <is>
          <t>(14, 5)</t>
        </is>
      </c>
    </row>
    <row r="465">
      <c r="A465" s="77" t="inlineStr">
        <is>
          <t>HP Up</t>
        </is>
      </c>
      <c r="B465" s="77" t="inlineStr">
        <is>
          <t>Item Ball</t>
        </is>
      </c>
      <c r="C465" s="77" t="inlineStr">
        <is>
          <t>Artisan Cave - B1F</t>
        </is>
      </c>
      <c r="D465" s="77" t="inlineStr">
        <is>
          <t>Unassigned</t>
        </is>
      </c>
      <c r="E465" s="77" t="n"/>
      <c r="F465" s="77" t="inlineStr">
        <is>
          <t>(32, 38)</t>
        </is>
      </c>
    </row>
    <row r="466">
      <c r="A466" s="32" t="inlineStr">
        <is>
          <t>Big Pearl</t>
        </is>
      </c>
      <c r="B466" s="32" t="inlineStr">
        <is>
          <t>Hidden</t>
        </is>
      </c>
      <c r="C466" s="32" t="inlineStr">
        <is>
          <t>Underwater - Route 124</t>
        </is>
      </c>
      <c r="D466" s="32" t="inlineStr">
        <is>
          <t>Unassigned</t>
        </is>
      </c>
      <c r="E466" s="32" t="n"/>
      <c r="F466" s="32" t="inlineStr">
        <is>
          <t>(64, 54)</t>
        </is>
      </c>
    </row>
    <row r="467">
      <c r="A467" s="77" t="inlineStr">
        <is>
          <t>Big Pearl</t>
        </is>
      </c>
      <c r="B467" s="77" t="inlineStr">
        <is>
          <t>Hidden</t>
        </is>
      </c>
      <c r="C467" s="77" t="inlineStr">
        <is>
          <t>Underwater - Route 126</t>
        </is>
      </c>
      <c r="D467" s="77" t="inlineStr">
        <is>
          <t>Unassigned</t>
        </is>
      </c>
      <c r="E467" s="77" t="n"/>
      <c r="F467" s="77" t="inlineStr">
        <is>
          <t>(65, 60)</t>
        </is>
      </c>
    </row>
    <row r="468">
      <c r="A468" s="32" t="inlineStr">
        <is>
          <t>Blue Shard</t>
        </is>
      </c>
      <c r="B468" s="32" t="inlineStr">
        <is>
          <t>Hidden</t>
        </is>
      </c>
      <c r="C468" s="32" t="inlineStr">
        <is>
          <t>Underwater - Route 126</t>
        </is>
      </c>
      <c r="D468" s="32" t="inlineStr">
        <is>
          <t>Unassigned</t>
        </is>
      </c>
      <c r="E468" s="32" t="n"/>
      <c r="F468" s="32" t="inlineStr">
        <is>
          <t>(9, 77)</t>
        </is>
      </c>
    </row>
    <row r="469">
      <c r="A469" s="77" t="inlineStr">
        <is>
          <t>Calcium</t>
        </is>
      </c>
      <c r="B469" s="77" t="inlineStr">
        <is>
          <t>Hidden</t>
        </is>
      </c>
      <c r="C469" s="77" t="inlineStr">
        <is>
          <t>Artisan Cave - B1F</t>
        </is>
      </c>
      <c r="D469" s="77" t="inlineStr">
        <is>
          <t>Unassigned</t>
        </is>
      </c>
      <c r="E469" s="77" t="n"/>
      <c r="F469" s="77" t="inlineStr">
        <is>
          <t>(27, 8)</t>
        </is>
      </c>
    </row>
    <row r="470">
      <c r="A470" s="32" t="inlineStr">
        <is>
          <t>Calcium</t>
        </is>
      </c>
      <c r="B470" s="32" t="inlineStr">
        <is>
          <t>Hidden</t>
        </is>
      </c>
      <c r="C470" s="32" t="inlineStr">
        <is>
          <t>Underwater - Route 124</t>
        </is>
      </c>
      <c r="D470" s="32" t="inlineStr">
        <is>
          <t>Unassigned</t>
        </is>
      </c>
      <c r="E470" s="32" t="n"/>
      <c r="F470" s="32" t="inlineStr">
        <is>
          <t>(42, 5)</t>
        </is>
      </c>
    </row>
    <row r="471">
      <c r="A471" s="77" t="inlineStr">
        <is>
          <t>Carbos</t>
        </is>
      </c>
      <c r="B471" s="77" t="inlineStr">
        <is>
          <t>Hidden</t>
        </is>
      </c>
      <c r="C471" s="77" t="inlineStr">
        <is>
          <t>Underwater - Route 124</t>
        </is>
      </c>
      <c r="D471" s="77" t="inlineStr">
        <is>
          <t>Unassigned</t>
        </is>
      </c>
      <c r="E471" s="77" t="n"/>
      <c r="F471" s="77" t="inlineStr">
        <is>
          <t>(42, 51)</t>
        </is>
      </c>
    </row>
    <row r="472">
      <c r="A472" s="32" t="inlineStr">
        <is>
          <t>Green Shard</t>
        </is>
      </c>
      <c r="B472" s="32" t="inlineStr">
        <is>
          <t>Hidden</t>
        </is>
      </c>
      <c r="C472" s="32" t="inlineStr">
        <is>
          <t>Underwater - Route 124</t>
        </is>
      </c>
      <c r="D472" s="32" t="inlineStr">
        <is>
          <t>Unassigned</t>
        </is>
      </c>
      <c r="E472" s="32" t="n"/>
      <c r="F472" s="32" t="inlineStr">
        <is>
          <t>(14, 40)</t>
        </is>
      </c>
    </row>
    <row r="473">
      <c r="A473" s="77" t="inlineStr">
        <is>
          <t>HP Up</t>
        </is>
      </c>
      <c r="B473" s="77" t="inlineStr">
        <is>
          <t>Hidden</t>
        </is>
      </c>
      <c r="C473" s="77" t="inlineStr">
        <is>
          <t>Underwater - Route 127</t>
        </is>
      </c>
      <c r="D473" s="77" t="inlineStr">
        <is>
          <t>Unassigned</t>
        </is>
      </c>
      <c r="E473" s="77" t="n"/>
      <c r="F473" s="77" t="inlineStr">
        <is>
          <t>(50, 36)</t>
        </is>
      </c>
    </row>
    <row r="474">
      <c r="A474" s="32" t="inlineStr">
        <is>
          <t>Heart Scale</t>
        </is>
      </c>
      <c r="B474" s="32" t="inlineStr">
        <is>
          <t>Hidden</t>
        </is>
      </c>
      <c r="C474" s="32" t="inlineStr">
        <is>
          <t>Underwater - Route 124</t>
        </is>
      </c>
      <c r="D474" s="32" t="inlineStr">
        <is>
          <t>Unassigned</t>
        </is>
      </c>
      <c r="E474" s="32" t="n"/>
      <c r="F474" s="32" t="inlineStr">
        <is>
          <t>(70, 64)</t>
        </is>
      </c>
    </row>
    <row r="475">
      <c r="A475" s="77" t="inlineStr">
        <is>
          <t>Heart Scale</t>
        </is>
      </c>
      <c r="B475" s="77" t="inlineStr">
        <is>
          <t>Hidden</t>
        </is>
      </c>
      <c r="C475" s="77" t="inlineStr">
        <is>
          <t>Underwater - Route 124</t>
        </is>
      </c>
      <c r="D475" s="77" t="inlineStr">
        <is>
          <t>Unassigned</t>
        </is>
      </c>
      <c r="E475" s="77" t="n"/>
      <c r="F475" s="77" t="inlineStr">
        <is>
          <t>(45, 36)</t>
        </is>
      </c>
    </row>
    <row r="476">
      <c r="A476" s="32" t="inlineStr">
        <is>
          <t>Heart Scale</t>
        </is>
      </c>
      <c r="B476" s="32" t="inlineStr">
        <is>
          <t>Hidden</t>
        </is>
      </c>
      <c r="C476" s="32" t="inlineStr">
        <is>
          <t>Underwater - Route 126</t>
        </is>
      </c>
      <c r="D476" s="32" t="inlineStr">
        <is>
          <t>Unassigned</t>
        </is>
      </c>
      <c r="E476" s="32" t="n"/>
      <c r="F476" s="32" t="inlineStr">
        <is>
          <t>(30, 17)</t>
        </is>
      </c>
    </row>
    <row r="477">
      <c r="A477" s="77" t="inlineStr">
        <is>
          <t>Heart Scale</t>
        </is>
      </c>
      <c r="B477" s="77" t="inlineStr">
        <is>
          <t>Hidden</t>
        </is>
      </c>
      <c r="C477" s="77" t="inlineStr">
        <is>
          <t>Underwater - Route 127</t>
        </is>
      </c>
      <c r="D477" s="77" t="inlineStr">
        <is>
          <t>Unassigned</t>
        </is>
      </c>
      <c r="E477" s="77" t="n"/>
      <c r="F477" s="77" t="inlineStr">
        <is>
          <t>(34, 72)</t>
        </is>
      </c>
    </row>
    <row r="478">
      <c r="A478" s="32" t="inlineStr">
        <is>
          <t>Iron</t>
        </is>
      </c>
      <c r="B478" s="32" t="inlineStr">
        <is>
          <t>Hidden</t>
        </is>
      </c>
      <c r="C478" s="32" t="inlineStr">
        <is>
          <t>Artisan Cave - B1F</t>
        </is>
      </c>
      <c r="D478" s="32" t="inlineStr">
        <is>
          <t>Unassigned</t>
        </is>
      </c>
      <c r="E478" s="32" t="n"/>
      <c r="F478" s="32" t="inlineStr">
        <is>
          <t>(19, 43)</t>
        </is>
      </c>
    </row>
    <row r="479">
      <c r="A479" s="77" t="inlineStr">
        <is>
          <t>Iron</t>
        </is>
      </c>
      <c r="B479" s="77" t="inlineStr">
        <is>
          <t>Hidden</t>
        </is>
      </c>
      <c r="C479" s="77" t="inlineStr">
        <is>
          <t>Underwater - Route 126</t>
        </is>
      </c>
      <c r="D479" s="77" t="inlineStr">
        <is>
          <t>Unassigned</t>
        </is>
      </c>
      <c r="E479" s="77" t="n"/>
      <c r="F479" s="77" t="inlineStr">
        <is>
          <t>(11, 39)</t>
        </is>
      </c>
    </row>
    <row r="480">
      <c r="A480" s="32" t="inlineStr">
        <is>
          <t>Pearl</t>
        </is>
      </c>
      <c r="B480" s="32" t="inlineStr">
        <is>
          <t>Hidden</t>
        </is>
      </c>
      <c r="C480" s="32" t="inlineStr">
        <is>
          <t>Underwater - Route 124</t>
        </is>
      </c>
      <c r="D480" s="32" t="inlineStr">
        <is>
          <t>Unassigned</t>
        </is>
      </c>
      <c r="E480" s="32" t="n"/>
      <c r="F480" s="32" t="inlineStr">
        <is>
          <t>(66, 34)</t>
        </is>
      </c>
    </row>
    <row r="481">
      <c r="A481" s="77" t="inlineStr">
        <is>
          <t>Pearl</t>
        </is>
      </c>
      <c r="B481" s="77" t="inlineStr">
        <is>
          <t>Hidden</t>
        </is>
      </c>
      <c r="C481" s="77" t="inlineStr">
        <is>
          <t>Underwater - Route 126</t>
        </is>
      </c>
      <c r="D481" s="77" t="inlineStr">
        <is>
          <t>Unassigned</t>
        </is>
      </c>
      <c r="E481" s="77" t="n"/>
      <c r="F481" s="77" t="inlineStr">
        <is>
          <t>(10, 36)</t>
        </is>
      </c>
    </row>
    <row r="482">
      <c r="A482" s="32" t="inlineStr">
        <is>
          <t>Pearl</t>
        </is>
      </c>
      <c r="B482" s="32" t="inlineStr">
        <is>
          <t>Hidden</t>
        </is>
      </c>
      <c r="C482" s="32" t="inlineStr">
        <is>
          <t>Underwater - Route 128</t>
        </is>
      </c>
      <c r="D482" s="32" t="inlineStr">
        <is>
          <t>Unassigned</t>
        </is>
      </c>
      <c r="E482" s="32" t="n"/>
      <c r="F482" s="32" t="inlineStr">
        <is>
          <t>(69, 18)</t>
        </is>
      </c>
    </row>
    <row r="483">
      <c r="A483" s="77" t="inlineStr">
        <is>
          <t>Protein</t>
        </is>
      </c>
      <c r="B483" s="77" t="inlineStr">
        <is>
          <t>Hidden</t>
        </is>
      </c>
      <c r="C483" s="77" t="inlineStr">
        <is>
          <t>Artisan Cave - B1F</t>
        </is>
      </c>
      <c r="D483" s="77" t="inlineStr">
        <is>
          <t>Unassigned</t>
        </is>
      </c>
      <c r="E483" s="77" t="n"/>
      <c r="F483" s="77" t="inlineStr">
        <is>
          <t>(7, 5)</t>
        </is>
      </c>
    </row>
    <row r="484">
      <c r="A484" s="32" t="inlineStr">
        <is>
          <t>Protein</t>
        </is>
      </c>
      <c r="B484" s="32" t="inlineStr">
        <is>
          <t>Hidden</t>
        </is>
      </c>
      <c r="C484" s="32" t="inlineStr">
        <is>
          <t>Underwater - Route 128</t>
        </is>
      </c>
      <c r="D484" s="32" t="inlineStr">
        <is>
          <t>Unassigned</t>
        </is>
      </c>
      <c r="E484" s="32" t="n"/>
      <c r="F484" s="32" t="inlineStr">
        <is>
          <t>(38, 19)</t>
        </is>
      </c>
    </row>
    <row r="485">
      <c r="A485" s="77" t="inlineStr">
        <is>
          <t>Red Shard</t>
        </is>
      </c>
      <c r="B485" s="77" t="inlineStr">
        <is>
          <t>Hidden</t>
        </is>
      </c>
      <c r="C485" s="77" t="inlineStr">
        <is>
          <t>Underwater - Route 127</t>
        </is>
      </c>
      <c r="D485" s="77" t="inlineStr">
        <is>
          <t>Unassigned</t>
        </is>
      </c>
      <c r="E485" s="77" t="n"/>
      <c r="F485" s="77" t="inlineStr">
        <is>
          <t>(72, 20)</t>
        </is>
      </c>
    </row>
    <row r="486">
      <c r="A486" s="32" t="inlineStr">
        <is>
          <t>Sacred Ash</t>
        </is>
      </c>
      <c r="B486" s="32" t="inlineStr">
        <is>
          <t>Hidden</t>
        </is>
      </c>
      <c r="C486" s="32" t="inlineStr">
        <is>
          <t>Navel Rock - Top</t>
        </is>
      </c>
      <c r="D486" s="32" t="inlineStr">
        <is>
          <t>Unassigned</t>
        </is>
      </c>
      <c r="E486" s="32" t="n"/>
      <c r="F486" s="32" t="inlineStr">
        <is>
          <t>(12, 9)</t>
        </is>
      </c>
    </row>
    <row r="487">
      <c r="A487" s="77" t="inlineStr">
        <is>
          <t>Star Piece</t>
        </is>
      </c>
      <c r="B487" s="77" t="inlineStr">
        <is>
          <t>Hidden</t>
        </is>
      </c>
      <c r="C487" s="77" t="inlineStr">
        <is>
          <t>Underwater - Route 127</t>
        </is>
      </c>
      <c r="D487" s="77" t="inlineStr">
        <is>
          <t>Unassigned</t>
        </is>
      </c>
      <c r="E487" s="77" t="n"/>
      <c r="F487" s="77" t="inlineStr">
        <is>
          <t>(12, 42)</t>
        </is>
      </c>
    </row>
    <row r="488">
      <c r="A488" s="32" t="inlineStr">
        <is>
          <t>Stardust</t>
        </is>
      </c>
      <c r="B488" s="32" t="inlineStr">
        <is>
          <t>Hidden</t>
        </is>
      </c>
      <c r="C488" s="32" t="inlineStr">
        <is>
          <t>Underwater - Route 126</t>
        </is>
      </c>
      <c r="D488" s="32" t="inlineStr">
        <is>
          <t>Unassigned</t>
        </is>
      </c>
      <c r="E488" s="32" t="n"/>
      <c r="F488" s="32" t="inlineStr">
        <is>
          <t>(63, 19)</t>
        </is>
      </c>
    </row>
    <row r="489">
      <c r="A489" s="77" t="inlineStr">
        <is>
          <t>Ultra Ball</t>
        </is>
      </c>
      <c r="B489" s="77" t="inlineStr">
        <is>
          <t>Hidden</t>
        </is>
      </c>
      <c r="C489" s="77" t="inlineStr">
        <is>
          <t>Underwater - Route 126</t>
        </is>
      </c>
      <c r="D489" s="77" t="inlineStr">
        <is>
          <t>Unassigned</t>
        </is>
      </c>
      <c r="E489" s="77" t="n"/>
      <c r="F489" s="77" t="inlineStr">
        <is>
          <t>(41, 19)</t>
        </is>
      </c>
    </row>
    <row r="490">
      <c r="A490" s="32" t="inlineStr">
        <is>
          <t>Yellow Shard</t>
        </is>
      </c>
      <c r="B490" s="32" t="inlineStr">
        <is>
          <t>Hidden</t>
        </is>
      </c>
      <c r="C490" s="32" t="inlineStr">
        <is>
          <t>Underwater - Route 126</t>
        </is>
      </c>
      <c r="D490" s="32" t="inlineStr">
        <is>
          <t>Unassigned</t>
        </is>
      </c>
      <c r="E490" s="32" t="n"/>
      <c r="F490" s="32" t="inlineStr">
        <is>
          <t>(12, 35)</t>
        </is>
      </c>
    </row>
    <row r="491">
      <c r="A491" s="77" t="inlineStr">
        <is>
          <t>Zinc</t>
        </is>
      </c>
      <c r="B491" s="77" t="inlineStr">
        <is>
          <t>Hidden</t>
        </is>
      </c>
      <c r="C491" s="77" t="inlineStr">
        <is>
          <t>Artisan Cave - B1F</t>
        </is>
      </c>
      <c r="D491" s="77" t="inlineStr">
        <is>
          <t>Unassigned</t>
        </is>
      </c>
      <c r="E491" s="77" t="n"/>
      <c r="F491" s="77" t="inlineStr">
        <is>
          <t>(32, 29)</t>
        </is>
      </c>
    </row>
  </sheetData>
  <autoFilter ref="A1:F49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8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  <row r="4115">
      <c r="A4115" s="77" t="inlineStr">
        <is>
          <t>2026-10-01</t>
        </is>
      </c>
      <c r="B4115" s="77" t="inlineStr">
        <is>
          <t>Moves</t>
        </is>
      </c>
      <c r="C4115" s="77" t="inlineStr">
        <is>
          <t>Memento category</t>
        </is>
      </c>
      <c r="D4115" s="77" t="inlineStr">
        <is>
          <t>DAMAGE_CATEGORY_STATUS</t>
        </is>
      </c>
      <c r="E4115" s="77" t="inlineStr">
        <is>
          <t>DAMAGE_CATEGORY_SPECIAL</t>
        </is>
      </c>
      <c r="F4115" s="77" t="inlineStr">
        <is>
          <t>Differs from upstream baseline</t>
        </is>
      </c>
      <c r="G4115" s="77" t="inlineStr">
        <is>
          <t>src/data/moves_info.h</t>
        </is>
      </c>
    </row>
    <row r="4116">
      <c r="A4116" s="32" t="inlineStr">
        <is>
          <t>2026-10-01</t>
        </is>
      </c>
      <c r="B4116" s="32" t="inlineStr">
        <is>
          <t>Pokemon Stats</t>
        </is>
      </c>
      <c r="C4116" s="32" t="inlineStr">
        <is>
          <t>Patrat baseAttack</t>
        </is>
      </c>
      <c r="D4116" s="32" t="n">
        <v>55</v>
      </c>
      <c r="E4116" s="32" t="n">
        <v>65</v>
      </c>
      <c r="F4116" s="32" t="inlineStr">
        <is>
          <t>Differs from upstream baseline</t>
        </is>
      </c>
      <c r="G4116" s="32" t="inlineStr">
        <is>
          <t>species_info/gen_*_families.h</t>
        </is>
      </c>
    </row>
    <row r="4117">
      <c r="A4117" s="77" t="inlineStr">
        <is>
          <t>2026-10-01</t>
        </is>
      </c>
      <c r="B4117" s="77" t="inlineStr">
        <is>
          <t>Pokemon Stats</t>
        </is>
      </c>
      <c r="C4117" s="77" t="inlineStr">
        <is>
          <t>Watchog baseAttack</t>
        </is>
      </c>
      <c r="D4117" s="77" t="n">
        <v>85</v>
      </c>
      <c r="E4117" s="77" t="n">
        <v>111</v>
      </c>
      <c r="F4117" s="77" t="inlineStr">
        <is>
          <t>Differs from upstream baseline</t>
        </is>
      </c>
      <c r="G4117" s="77" t="inlineStr">
        <is>
          <t>species_info/gen_*_families.h</t>
        </is>
      </c>
    </row>
    <row r="4118">
      <c r="A4118" s="32" t="inlineStr">
        <is>
          <t>2026-10-04</t>
        </is>
      </c>
      <c r="B4118" s="32" t="inlineStr">
        <is>
          <t>Abilities</t>
        </is>
      </c>
      <c r="C4118" s="32" t="inlineStr">
        <is>
          <t>Abomasnow abilities</t>
        </is>
      </c>
      <c r="D4118" s="32" t="inlineStr">
        <is>
          <t>Snow Warning / Soundproof</t>
        </is>
      </c>
      <c r="E4118" s="32" t="inlineStr">
        <is>
          <t>Adaptability / Adaptability / Soundproof</t>
        </is>
      </c>
      <c r="F4118" s="32" t="inlineStr">
        <is>
          <t>Differs from upstream baseline</t>
        </is>
      </c>
      <c r="G4118" s="32" t="inlineStr">
        <is>
          <t>species_info/gen_*_families.h</t>
        </is>
      </c>
    </row>
    <row r="4119">
      <c r="A4119" s="77" t="inlineStr">
        <is>
          <t>2026-10-04</t>
        </is>
      </c>
      <c r="B4119" s="77" t="inlineStr">
        <is>
          <t>Abilities</t>
        </is>
      </c>
      <c r="C4119" s="77" t="inlineStr">
        <is>
          <t>Abomasnow abilities</t>
        </is>
      </c>
      <c r="D4119" s="77" t="inlineStr">
        <is>
          <t>Snow Warning / Snow Warning / Snow Warning</t>
        </is>
      </c>
      <c r="E4119" s="77" t="inlineStr">
        <is>
          <t>Sap Sipper / Sap Sipper / Sap Sipper</t>
        </is>
      </c>
      <c r="F4119" s="77" t="inlineStr">
        <is>
          <t>Differs from upstream baseline</t>
        </is>
      </c>
      <c r="G4119" s="77" t="inlineStr">
        <is>
          <t>species_info/gen_*_families.h</t>
        </is>
      </c>
    </row>
    <row r="4120">
      <c r="A4120" s="32" t="inlineStr">
        <is>
          <t>2026-10-04</t>
        </is>
      </c>
      <c r="B4120" s="32" t="inlineStr">
        <is>
          <t>Abilities</t>
        </is>
      </c>
      <c r="C4120" s="32" t="inlineStr">
        <is>
          <t>Abra abilities</t>
        </is>
      </c>
      <c r="D4120" s="32" t="inlineStr">
        <is>
          <t>Synchronize / Inner Focus / Magic Guard</t>
        </is>
      </c>
      <c r="E4120" s="32" t="inlineStr">
        <is>
          <t>Magic Guard / Magic Guard / Magic Guard</t>
        </is>
      </c>
      <c r="F4120" s="32" t="inlineStr">
        <is>
          <t>Differs from upstream baseline</t>
        </is>
      </c>
      <c r="G4120" s="32" t="inlineStr">
        <is>
          <t>species_info/gen_*_families.h</t>
        </is>
      </c>
    </row>
    <row r="4121">
      <c r="A4121" s="77" t="inlineStr">
        <is>
          <t>2026-10-04</t>
        </is>
      </c>
      <c r="B4121" s="77" t="inlineStr">
        <is>
          <t>Pokemon Stats</t>
        </is>
      </c>
      <c r="C4121" s="77" t="inlineStr">
        <is>
          <t>Absol baseHP</t>
        </is>
      </c>
      <c r="D4121" s="77" t="n">
        <v>65</v>
      </c>
      <c r="E4121" s="77" t="n">
        <v>70</v>
      </c>
      <c r="F4121" s="77" t="inlineStr">
        <is>
          <t>Differs from upstream baseline</t>
        </is>
      </c>
      <c r="G4121" s="77" t="inlineStr">
        <is>
          <t>species_info/gen_*_families.h</t>
        </is>
      </c>
    </row>
    <row r="4122">
      <c r="A4122" s="32" t="inlineStr">
        <is>
          <t>2026-10-04</t>
        </is>
      </c>
      <c r="B4122" s="32" t="inlineStr">
        <is>
          <t>Pokemon Stats</t>
        </is>
      </c>
      <c r="C4122" s="32" t="inlineStr">
        <is>
          <t>Absol baseSpAttack</t>
        </is>
      </c>
      <c r="D4122" s="32" t="n">
        <v>75</v>
      </c>
      <c r="E4122" s="32" t="n">
        <v>115</v>
      </c>
      <c r="F4122" s="32" t="inlineStr">
        <is>
          <t>Differs from upstream baseline</t>
        </is>
      </c>
      <c r="G4122" s="32" t="inlineStr">
        <is>
          <t>species_info/gen_*_families.h</t>
        </is>
      </c>
    </row>
    <row r="4123">
      <c r="A4123" s="77" t="inlineStr">
        <is>
          <t>2026-10-04</t>
        </is>
      </c>
      <c r="B4123" s="77" t="inlineStr">
        <is>
          <t>Pokemon Stats</t>
        </is>
      </c>
      <c r="C4123" s="77" t="inlineStr">
        <is>
          <t>Absol baseSpeed</t>
        </is>
      </c>
      <c r="D4123" s="77" t="n">
        <v>75</v>
      </c>
      <c r="E4123" s="77" t="n">
        <v>95</v>
      </c>
      <c r="F4123" s="77" t="inlineStr">
        <is>
          <t>Differs from upstream baseline</t>
        </is>
      </c>
      <c r="G4123" s="77" t="inlineStr">
        <is>
          <t>species_info/gen_*_families.h</t>
        </is>
      </c>
    </row>
    <row r="4124">
      <c r="A4124" s="32" t="inlineStr">
        <is>
          <t>2026-10-04</t>
        </is>
      </c>
      <c r="B4124" s="32" t="inlineStr">
        <is>
          <t>Abilities</t>
        </is>
      </c>
      <c r="C4124" s="32" t="inlineStr">
        <is>
          <t>Absol abilities</t>
        </is>
      </c>
      <c r="D4124" s="32" t="inlineStr">
        <is>
          <t>Pressure / Super Luck / Justified</t>
        </is>
      </c>
      <c r="E4124" s="32" t="inlineStr">
        <is>
          <t>Super Luck / Super Luck / Justified</t>
        </is>
      </c>
      <c r="F4124" s="32" t="inlineStr">
        <is>
          <t>Differs from upstream baseline</t>
        </is>
      </c>
      <c r="G4124" s="32" t="inlineStr">
        <is>
          <t>species_info/gen_*_families.h</t>
        </is>
      </c>
    </row>
    <row r="4125">
      <c r="A4125" s="77" t="inlineStr">
        <is>
          <t>2026-10-04</t>
        </is>
      </c>
      <c r="B4125" s="77" t="inlineStr">
        <is>
          <t>Pokemon Stats</t>
        </is>
      </c>
      <c r="C4125" s="77" t="inlineStr">
        <is>
          <t>Absol baseSpAttack</t>
        </is>
      </c>
      <c r="D4125" s="77" t="n">
        <v>115</v>
      </c>
      <c r="E4125" s="77" t="n">
        <v>155</v>
      </c>
      <c r="F4125" s="77" t="inlineStr">
        <is>
          <t>Differs from upstream baseline</t>
        </is>
      </c>
      <c r="G4125" s="77" t="inlineStr">
        <is>
          <t>species_info/gen_*_families.h</t>
        </is>
      </c>
    </row>
    <row r="4126">
      <c r="A4126" s="32" t="inlineStr">
        <is>
          <t>2026-10-04</t>
        </is>
      </c>
      <c r="B4126" s="32" t="inlineStr">
        <is>
          <t>Pokemon Stats</t>
        </is>
      </c>
      <c r="C4126" s="32" t="inlineStr">
        <is>
          <t>Absol baseSpeed</t>
        </is>
      </c>
      <c r="D4126" s="32" t="n">
        <v>115</v>
      </c>
      <c r="E4126" s="32" t="n">
        <v>135</v>
      </c>
      <c r="F4126" s="32" t="inlineStr">
        <is>
          <t>Differs from upstream baseline</t>
        </is>
      </c>
      <c r="G4126" s="32" t="inlineStr">
        <is>
          <t>species_info/gen_*_families.h</t>
        </is>
      </c>
    </row>
    <row r="4127">
      <c r="A4127" s="77" t="inlineStr">
        <is>
          <t>2026-10-04</t>
        </is>
      </c>
      <c r="B4127" s="77" t="inlineStr">
        <is>
          <t>Pokemon Stats</t>
        </is>
      </c>
      <c r="C4127" s="77" t="inlineStr">
        <is>
          <t>Accelgor baseHP</t>
        </is>
      </c>
      <c r="D4127" s="77" t="n">
        <v>80</v>
      </c>
      <c r="E4127" s="77" t="n">
        <v>81</v>
      </c>
      <c r="F4127" s="77" t="inlineStr">
        <is>
          <t>Differs from upstream baseline</t>
        </is>
      </c>
      <c r="G4127" s="77" t="inlineStr">
        <is>
          <t>species_info/gen_*_families.h</t>
        </is>
      </c>
    </row>
    <row r="4128">
      <c r="A4128" s="32" t="inlineStr">
        <is>
          <t>2026-10-04</t>
        </is>
      </c>
      <c r="B4128" s="32" t="inlineStr">
        <is>
          <t>Pokemon Stats</t>
        </is>
      </c>
      <c r="C4128" s="32" t="inlineStr">
        <is>
          <t>Accelgor baseAttack</t>
        </is>
      </c>
      <c r="D4128" s="32" t="n">
        <v>70</v>
      </c>
      <c r="E4128" s="32" t="n">
        <v>72</v>
      </c>
      <c r="F4128" s="32" t="inlineStr">
        <is>
          <t>Differs from upstream baseline</t>
        </is>
      </c>
      <c r="G4128" s="32" t="inlineStr">
        <is>
          <t>species_info/gen_*_families.h</t>
        </is>
      </c>
    </row>
    <row r="4129">
      <c r="A4129" s="77" t="inlineStr">
        <is>
          <t>2026-10-04</t>
        </is>
      </c>
      <c r="B4129" s="77" t="inlineStr">
        <is>
          <t>Pokemon Stats</t>
        </is>
      </c>
      <c r="C4129" s="77" t="inlineStr">
        <is>
          <t>Accelgor baseDefense</t>
        </is>
      </c>
      <c r="D4129" s="77" t="n">
        <v>40</v>
      </c>
      <c r="E4129" s="77" t="n">
        <v>52</v>
      </c>
      <c r="F4129" s="77" t="inlineStr">
        <is>
          <t>Differs from upstream baseline</t>
        </is>
      </c>
      <c r="G4129" s="77" t="inlineStr">
        <is>
          <t>species_info/gen_*_families.h</t>
        </is>
      </c>
    </row>
    <row r="4130">
      <c r="A4130" s="32" t="inlineStr">
        <is>
          <t>2026-10-04</t>
        </is>
      </c>
      <c r="B4130" s="32" t="inlineStr">
        <is>
          <t>Pokemon Stats</t>
        </is>
      </c>
      <c r="C4130" s="32" t="inlineStr">
        <is>
          <t>Accelgor baseSpAttack</t>
        </is>
      </c>
      <c r="D4130" s="32" t="n">
        <v>100</v>
      </c>
      <c r="E4130" s="32" t="n">
        <v>110</v>
      </c>
      <c r="F4130" s="32" t="inlineStr">
        <is>
          <t>Differs from upstream baseline</t>
        </is>
      </c>
      <c r="G4130" s="32" t="inlineStr">
        <is>
          <t>species_info/gen_*_families.h</t>
        </is>
      </c>
    </row>
    <row r="4131">
      <c r="A4131" s="77" t="inlineStr">
        <is>
          <t>2026-10-04</t>
        </is>
      </c>
      <c r="B4131" s="77" t="inlineStr">
        <is>
          <t>Pokemon Stats</t>
        </is>
      </c>
      <c r="C4131" s="77" t="inlineStr">
        <is>
          <t>Accelgor baseSpDefense</t>
        </is>
      </c>
      <c r="D4131" s="77" t="n">
        <v>60</v>
      </c>
      <c r="E4131" s="77" t="n">
        <v>68</v>
      </c>
      <c r="F4131" s="77" t="inlineStr">
        <is>
          <t>Differs from upstream baseline</t>
        </is>
      </c>
      <c r="G4131" s="77" t="inlineStr">
        <is>
          <t>species_info/gen_*_families.h</t>
        </is>
      </c>
    </row>
    <row r="4132">
      <c r="A4132" s="32" t="inlineStr">
        <is>
          <t>2026-10-04</t>
        </is>
      </c>
      <c r="B4132" s="32" t="inlineStr">
        <is>
          <t>Pokemon Stats</t>
        </is>
      </c>
      <c r="C4132" s="32" t="inlineStr">
        <is>
          <t>Aegislash baseHP</t>
        </is>
      </c>
      <c r="D4132" s="32" t="n">
        <v>60</v>
      </c>
      <c r="E4132" s="32" t="n">
        <v>64</v>
      </c>
      <c r="F4132" s="32" t="inlineStr">
        <is>
          <t>Differs from upstream baseline</t>
        </is>
      </c>
      <c r="G4132" s="32" t="inlineStr">
        <is>
          <t>species_info/gen_*_families.h</t>
        </is>
      </c>
    </row>
    <row r="4133">
      <c r="A4133" s="77" t="inlineStr">
        <is>
          <t>2026-10-04</t>
        </is>
      </c>
      <c r="B4133" s="77" t="inlineStr">
        <is>
          <t>Pokemon Stats</t>
        </is>
      </c>
      <c r="C4133" s="77" t="inlineStr">
        <is>
          <t>Aegislash baseAttack</t>
        </is>
      </c>
      <c r="D4133" s="77" t="n">
        <v>50</v>
      </c>
      <c r="E4133" s="77" t="n">
        <v>58</v>
      </c>
      <c r="F4133" s="77" t="inlineStr">
        <is>
          <t>Differs from upstream baseline</t>
        </is>
      </c>
      <c r="G4133" s="77" t="inlineStr">
        <is>
          <t>species_info/gen_*_families.h</t>
        </is>
      </c>
    </row>
    <row r="4134">
      <c r="A4134" s="32" t="inlineStr">
        <is>
          <t>2026-10-04</t>
        </is>
      </c>
      <c r="B4134" s="32" t="inlineStr">
        <is>
          <t>Pokemon Stats</t>
        </is>
      </c>
      <c r="C4134" s="32" t="inlineStr">
        <is>
          <t>Aegislash baseSpAttack</t>
        </is>
      </c>
      <c r="D4134" s="32" t="n">
        <v>50</v>
      </c>
      <c r="E4134" s="32" t="n">
        <v>52</v>
      </c>
      <c r="F4134" s="32" t="inlineStr">
        <is>
          <t>Differs from upstream baseline</t>
        </is>
      </c>
      <c r="G4134" s="32" t="inlineStr">
        <is>
          <t>species_info/gen_*_families.h</t>
        </is>
      </c>
    </row>
    <row r="4135">
      <c r="A4135" s="77" t="inlineStr">
        <is>
          <t>2026-10-04</t>
        </is>
      </c>
      <c r="B4135" s="77" t="inlineStr">
        <is>
          <t>Pokemon Stats</t>
        </is>
      </c>
      <c r="C4135" s="77" t="inlineStr">
        <is>
          <t>Aegislash baseSpeed</t>
        </is>
      </c>
      <c r="D4135" s="77" t="n">
        <v>60</v>
      </c>
      <c r="E4135" s="77" t="n">
        <v>64</v>
      </c>
      <c r="F4135" s="77" t="inlineStr">
        <is>
          <t>Differs from upstream baseline</t>
        </is>
      </c>
      <c r="G4135" s="77" t="inlineStr">
        <is>
          <t>species_info/gen_*_families.h</t>
        </is>
      </c>
    </row>
    <row r="4136">
      <c r="A4136" s="32" t="inlineStr">
        <is>
          <t>2026-10-04</t>
        </is>
      </c>
      <c r="B4136" s="32" t="inlineStr">
        <is>
          <t>Abilities</t>
        </is>
      </c>
      <c r="C4136" s="32" t="inlineStr">
        <is>
          <t>Aerodactyl abilities</t>
        </is>
      </c>
      <c r="D4136" s="32" t="inlineStr">
        <is>
          <t>Rock Head / Pressure / Unnerve</t>
        </is>
      </c>
      <c r="E4136" s="32" t="inlineStr">
        <is>
          <t>Rock Head / Rock Head / Unnerve</t>
        </is>
      </c>
      <c r="F4136" s="32" t="inlineStr">
        <is>
          <t>Differs from upstream baseline</t>
        </is>
      </c>
      <c r="G4136" s="32" t="inlineStr">
        <is>
          <t>species_info/gen_*_families.h</t>
        </is>
      </c>
    </row>
    <row r="4137">
      <c r="A4137" s="77" t="inlineStr">
        <is>
          <t>2026-10-04</t>
        </is>
      </c>
      <c r="B4137" s="77" t="inlineStr">
        <is>
          <t>Abilities</t>
        </is>
      </c>
      <c r="C4137" s="77" t="inlineStr">
        <is>
          <t>Aggron abilities</t>
        </is>
      </c>
      <c r="D4137" s="77" t="inlineStr">
        <is>
          <t>Sturdy / Rock Head / Heavy Metal</t>
        </is>
      </c>
      <c r="E4137" s="77" t="inlineStr">
        <is>
          <t>Rock Head / Rock Head / Heavy Metal</t>
        </is>
      </c>
      <c r="F4137" s="77" t="inlineStr">
        <is>
          <t>Differs from upstream baseline</t>
        </is>
      </c>
      <c r="G4137" s="77" t="inlineStr">
        <is>
          <t>species_info/gen_*_families.h</t>
        </is>
      </c>
    </row>
    <row r="4138">
      <c r="A4138" s="32" t="inlineStr">
        <is>
          <t>2026-10-04</t>
        </is>
      </c>
      <c r="B4138" s="32" t="inlineStr">
        <is>
          <t>Abilities</t>
        </is>
      </c>
      <c r="C4138" s="32" t="inlineStr">
        <is>
          <t>Aipom abilities</t>
        </is>
      </c>
      <c r="D4138" s="32" t="inlineStr">
        <is>
          <t>Run Away / Pickup / Skill Link</t>
        </is>
      </c>
      <c r="E4138" s="32" t="inlineStr">
        <is>
          <t>Technician / Technician / Skill Link</t>
        </is>
      </c>
      <c r="F4138" s="32" t="inlineStr">
        <is>
          <t>Differs from upstream baseline</t>
        </is>
      </c>
      <c r="G4138" s="32" t="inlineStr">
        <is>
          <t>species_info/gen_*_families.h</t>
        </is>
      </c>
    </row>
    <row r="4139">
      <c r="A4139" s="77" t="inlineStr">
        <is>
          <t>2026-10-04</t>
        </is>
      </c>
      <c r="B4139" s="77" t="inlineStr">
        <is>
          <t>Pokemon Stats</t>
        </is>
      </c>
      <c r="C4139" s="77" t="inlineStr">
        <is>
          <t>Alakazam baseSpDefense</t>
        </is>
      </c>
      <c r="D4139" s="77" t="n">
        <v>95</v>
      </c>
      <c r="E4139" s="77" t="n">
        <v>85</v>
      </c>
      <c r="F4139" s="77" t="inlineStr">
        <is>
          <t>Differs from upstream baseline</t>
        </is>
      </c>
      <c r="G4139" s="77" t="inlineStr">
        <is>
          <t>species_info/gen_*_families.h</t>
        </is>
      </c>
    </row>
    <row r="4140">
      <c r="A4140" s="32" t="inlineStr">
        <is>
          <t>2026-10-04</t>
        </is>
      </c>
      <c r="B4140" s="32" t="inlineStr">
        <is>
          <t>Abilities</t>
        </is>
      </c>
      <c r="C4140" s="32" t="inlineStr">
        <is>
          <t>Alakazam abilities</t>
        </is>
      </c>
      <c r="D4140" s="32" t="inlineStr">
        <is>
          <t>Synchronize / Inner Focus / Magic Guard</t>
        </is>
      </c>
      <c r="E4140" s="32" t="inlineStr">
        <is>
          <t>Magic Guard / Inner Focus / Magic Guard</t>
        </is>
      </c>
      <c r="F4140" s="32" t="inlineStr">
        <is>
          <t>Differs from upstream baseline</t>
        </is>
      </c>
      <c r="G4140" s="32" t="inlineStr">
        <is>
          <t>species_info/gen_*_families.h</t>
        </is>
      </c>
    </row>
    <row r="4141">
      <c r="A4141" s="77" t="inlineStr">
        <is>
          <t>2026-10-04</t>
        </is>
      </c>
      <c r="B4141" s="77" t="inlineStr">
        <is>
          <t>Pokemon Stats</t>
        </is>
      </c>
      <c r="C4141" s="77" t="inlineStr">
        <is>
          <t>Alakazam baseSpDefense</t>
        </is>
      </c>
      <c r="D4141" s="77" t="n">
        <v>10</v>
      </c>
      <c r="E4141" s="77" t="n">
        <v>95</v>
      </c>
      <c r="F4141" s="77" t="inlineStr">
        <is>
          <t>Differs from upstream baseline</t>
        </is>
      </c>
      <c r="G4141" s="77" t="inlineStr">
        <is>
          <t>species_info/gen_*_families.h</t>
        </is>
      </c>
    </row>
    <row r="4142">
      <c r="A4142" s="32" t="inlineStr">
        <is>
          <t>2026-10-04</t>
        </is>
      </c>
      <c r="B4142" s="32" t="inlineStr">
        <is>
          <t>Pokemon Stats</t>
        </is>
      </c>
      <c r="C4142" s="32" t="inlineStr">
        <is>
          <t>Alomomola baseAttack</t>
        </is>
      </c>
      <c r="D4142" s="32" t="n">
        <v>75</v>
      </c>
      <c r="E4142" s="32" t="n">
        <v>86</v>
      </c>
      <c r="F4142" s="32" t="inlineStr">
        <is>
          <t>Differs from upstream baseline</t>
        </is>
      </c>
      <c r="G4142" s="32" t="inlineStr">
        <is>
          <t>species_info/gen_*_families.h</t>
        </is>
      </c>
    </row>
    <row r="4143">
      <c r="A4143" s="77" t="inlineStr">
        <is>
          <t>2026-10-04</t>
        </is>
      </c>
      <c r="B4143" s="77" t="inlineStr">
        <is>
          <t>Pokemon Stats</t>
        </is>
      </c>
      <c r="C4143" s="77" t="inlineStr">
        <is>
          <t>Alomomola baseDefense</t>
        </is>
      </c>
      <c r="D4143" s="77" t="n">
        <v>80</v>
      </c>
      <c r="E4143" s="77" t="n">
        <v>81</v>
      </c>
      <c r="F4143" s="77" t="inlineStr">
        <is>
          <t>Differs from upstream baseline</t>
        </is>
      </c>
      <c r="G4143" s="77" t="inlineStr">
        <is>
          <t>species_info/gen_*_families.h</t>
        </is>
      </c>
    </row>
    <row r="4144">
      <c r="A4144" s="32" t="inlineStr">
        <is>
          <t>2026-10-04</t>
        </is>
      </c>
      <c r="B4144" s="32" t="inlineStr">
        <is>
          <t>Pokemon Stats</t>
        </is>
      </c>
      <c r="C4144" s="32" t="inlineStr">
        <is>
          <t>Alomomola baseSpDefense</t>
        </is>
      </c>
      <c r="D4144" s="32" t="n">
        <v>45</v>
      </c>
      <c r="E4144" s="32" t="n">
        <v>55</v>
      </c>
      <c r="F4144" s="32" t="inlineStr">
        <is>
          <t>Differs from upstream baseline</t>
        </is>
      </c>
      <c r="G4144" s="32" t="inlineStr">
        <is>
          <t>species_info/gen_*_families.h</t>
        </is>
      </c>
    </row>
    <row r="4145">
      <c r="A4145" s="77" t="inlineStr">
        <is>
          <t>2026-10-04</t>
        </is>
      </c>
      <c r="B4145" s="77" t="inlineStr">
        <is>
          <t>Pokemon Stats</t>
        </is>
      </c>
      <c r="C4145" s="77" t="inlineStr">
        <is>
          <t>Alomomola baseSpeed</t>
        </is>
      </c>
      <c r="D4145" s="77" t="n">
        <v>65</v>
      </c>
      <c r="E4145" s="77" t="n">
        <v>78</v>
      </c>
      <c r="F4145" s="77" t="inlineStr">
        <is>
          <t>Differs from upstream baseline</t>
        </is>
      </c>
      <c r="G4145" s="77" t="inlineStr">
        <is>
          <t>species_info/gen_*_families.h</t>
        </is>
      </c>
    </row>
    <row r="4146">
      <c r="A4146" s="32" t="inlineStr">
        <is>
          <t>2026-10-04</t>
        </is>
      </c>
      <c r="B4146" s="32" t="inlineStr">
        <is>
          <t>Pokemon Stats</t>
        </is>
      </c>
      <c r="C4146" s="32" t="inlineStr">
        <is>
          <t>Altaria baseAttack</t>
        </is>
      </c>
      <c r="D4146" s="32" t="n">
        <v>70</v>
      </c>
      <c r="E4146" s="32" t="n">
        <v>80</v>
      </c>
      <c r="F4146" s="32" t="inlineStr">
        <is>
          <t>Differs from upstream baseline</t>
        </is>
      </c>
      <c r="G4146" s="32" t="inlineStr">
        <is>
          <t>species_info/gen_*_families.h</t>
        </is>
      </c>
    </row>
    <row r="4147">
      <c r="A4147" s="77" t="inlineStr">
        <is>
          <t>2026-10-04</t>
        </is>
      </c>
      <c r="B4147" s="77" t="inlineStr">
        <is>
          <t>Pokemon Stats</t>
        </is>
      </c>
      <c r="C4147" s="77" t="inlineStr">
        <is>
          <t>Altaria baseSpAttack</t>
        </is>
      </c>
      <c r="D4147" s="77" t="n">
        <v>70</v>
      </c>
      <c r="E4147" s="77" t="n">
        <v>80</v>
      </c>
      <c r="F4147" s="77" t="inlineStr">
        <is>
          <t>Differs from upstream baseline</t>
        </is>
      </c>
      <c r="G4147" s="77" t="inlineStr">
        <is>
          <t>species_info/gen_*_families.h</t>
        </is>
      </c>
    </row>
    <row r="4148">
      <c r="A4148" s="32" t="inlineStr">
        <is>
          <t>2026-10-04</t>
        </is>
      </c>
      <c r="B4148" s="32" t="inlineStr">
        <is>
          <t>Abilities</t>
        </is>
      </c>
      <c r="C4148" s="32" t="inlineStr">
        <is>
          <t>Altaria abilities</t>
        </is>
      </c>
      <c r="D4148" s="32" t="inlineStr">
        <is>
          <t>Natural Cure / Cloud Nine</t>
        </is>
      </c>
      <c r="E4148" s="32" t="inlineStr">
        <is>
          <t>Serene Grace / Cloud Nine</t>
        </is>
      </c>
      <c r="F4148" s="32" t="inlineStr">
        <is>
          <t>Differs from upstream baseline</t>
        </is>
      </c>
      <c r="G4148" s="32" t="inlineStr">
        <is>
          <t>species_info/gen_*_families.h</t>
        </is>
      </c>
    </row>
    <row r="4149">
      <c r="A4149" s="77" t="inlineStr">
        <is>
          <t>2026-10-04</t>
        </is>
      </c>
      <c r="B4149" s="77" t="inlineStr">
        <is>
          <t>Pokemon Stats</t>
        </is>
      </c>
      <c r="C4149" s="77" t="inlineStr">
        <is>
          <t>Altaria baseAttack</t>
        </is>
      </c>
      <c r="D4149" s="77" t="n">
        <v>110</v>
      </c>
      <c r="E4149" s="77" t="n">
        <v>120</v>
      </c>
      <c r="F4149" s="77" t="inlineStr">
        <is>
          <t>Differs from upstream baseline</t>
        </is>
      </c>
      <c r="G4149" s="77" t="inlineStr">
        <is>
          <t>species_info/gen_*_families.h</t>
        </is>
      </c>
    </row>
    <row r="4150">
      <c r="A4150" s="32" t="inlineStr">
        <is>
          <t>2026-10-04</t>
        </is>
      </c>
      <c r="B4150" s="32" t="inlineStr">
        <is>
          <t>Pokemon Stats</t>
        </is>
      </c>
      <c r="C4150" s="32" t="inlineStr">
        <is>
          <t>Altaria baseSpAttack</t>
        </is>
      </c>
      <c r="D4150" s="32" t="n">
        <v>110</v>
      </c>
      <c r="E4150" s="32" t="n">
        <v>120</v>
      </c>
      <c r="F4150" s="32" t="inlineStr">
        <is>
          <t>Differs from upstream baseline</t>
        </is>
      </c>
      <c r="G4150" s="32" t="inlineStr">
        <is>
          <t>species_info/gen_*_families.h</t>
        </is>
      </c>
    </row>
    <row r="4151">
      <c r="A4151" s="77" t="inlineStr">
        <is>
          <t>2026-10-04</t>
        </is>
      </c>
      <c r="B4151" s="77" t="inlineStr">
        <is>
          <t>Abilities</t>
        </is>
      </c>
      <c r="C4151" s="77" t="inlineStr">
        <is>
          <t>Amaura abilities</t>
        </is>
      </c>
      <c r="D4151" s="77" t="inlineStr">
        <is>
          <t>Refrigerate / Snow Warning</t>
        </is>
      </c>
      <c r="E4151" s="77" t="inlineStr">
        <is>
          <t>Refrigerate / Thick Fat</t>
        </is>
      </c>
      <c r="F4151" s="77" t="inlineStr">
        <is>
          <t>Differs from upstream baseline</t>
        </is>
      </c>
      <c r="G4151" s="77" t="inlineStr">
        <is>
          <t>species_info/gen_*_families.h</t>
        </is>
      </c>
    </row>
    <row r="4152">
      <c r="A4152" s="32" t="inlineStr">
        <is>
          <t>2026-10-04</t>
        </is>
      </c>
      <c r="B4152" s="32" t="inlineStr">
        <is>
          <t>Abilities</t>
        </is>
      </c>
      <c r="C4152" s="32" t="inlineStr">
        <is>
          <t>Ambipom abilities</t>
        </is>
      </c>
      <c r="D4152" s="32" t="inlineStr">
        <is>
          <t>Technician / Pickup / Skill Link</t>
        </is>
      </c>
      <c r="E4152" s="32" t="inlineStr">
        <is>
          <t>Technician / Technician / Skill Link</t>
        </is>
      </c>
      <c r="F4152" s="32" t="inlineStr">
        <is>
          <t>Differs from upstream baseline</t>
        </is>
      </c>
      <c r="G4152" s="32" t="inlineStr">
        <is>
          <t>species_info/gen_*_families.h</t>
        </is>
      </c>
    </row>
    <row r="4153">
      <c r="A4153" s="77" t="inlineStr">
        <is>
          <t>2026-10-04</t>
        </is>
      </c>
      <c r="B4153" s="77" t="inlineStr">
        <is>
          <t>Pokemon Stats</t>
        </is>
      </c>
      <c r="C4153" s="77" t="inlineStr">
        <is>
          <t>Amoonguss baseDefense</t>
        </is>
      </c>
      <c r="D4153" s="77" t="n">
        <v>70</v>
      </c>
      <c r="E4153" s="77" t="n">
        <v>71</v>
      </c>
      <c r="F4153" s="77" t="inlineStr">
        <is>
          <t>Differs from upstream baseline</t>
        </is>
      </c>
      <c r="G4153" s="77" t="inlineStr">
        <is>
          <t>species_info/gen_*_families.h</t>
        </is>
      </c>
    </row>
    <row r="4154">
      <c r="A4154" s="32" t="inlineStr">
        <is>
          <t>2026-10-04</t>
        </is>
      </c>
      <c r="B4154" s="32" t="inlineStr">
        <is>
          <t>Pokemon Stats</t>
        </is>
      </c>
      <c r="C4154" s="32" t="inlineStr">
        <is>
          <t>Amoonguss baseSpeed</t>
        </is>
      </c>
      <c r="D4154" s="32" t="n">
        <v>30</v>
      </c>
      <c r="E4154" s="32" t="n">
        <v>32</v>
      </c>
      <c r="F4154" s="32" t="inlineStr">
        <is>
          <t>Differs from upstream baseline</t>
        </is>
      </c>
      <c r="G4154" s="32" t="inlineStr">
        <is>
          <t>species_info/gen_*_families.h</t>
        </is>
      </c>
    </row>
    <row r="4155">
      <c r="A4155" s="77" t="inlineStr">
        <is>
          <t>2026-10-04</t>
        </is>
      </c>
      <c r="B4155" s="77" t="inlineStr">
        <is>
          <t>Pokemon Stats</t>
        </is>
      </c>
      <c r="C4155" s="77" t="inlineStr">
        <is>
          <t>Ampharos baseDefense</t>
        </is>
      </c>
      <c r="D4155" s="77" t="n">
        <v>85</v>
      </c>
      <c r="E4155" s="77" t="n">
        <v>75</v>
      </c>
      <c r="F4155" s="77" t="inlineStr">
        <is>
          <t>Differs from upstream baseline</t>
        </is>
      </c>
      <c r="G4155" s="77" t="inlineStr">
        <is>
          <t>species_info/gen_*_families.h</t>
        </is>
      </c>
    </row>
    <row r="4156">
      <c r="A4156" s="32" t="inlineStr">
        <is>
          <t>2026-10-04</t>
        </is>
      </c>
      <c r="B4156" s="32" t="inlineStr">
        <is>
          <t>Pokemon Stats</t>
        </is>
      </c>
      <c r="C4156" s="32" t="inlineStr">
        <is>
          <t>Ampharos baseSpAttack</t>
        </is>
      </c>
      <c r="D4156" s="32" t="n">
        <v>115</v>
      </c>
      <c r="E4156" s="32" t="n">
        <v>125</v>
      </c>
      <c r="F4156" s="32" t="inlineStr">
        <is>
          <t>Differs from upstream baseline</t>
        </is>
      </c>
      <c r="G4156" s="32" t="inlineStr">
        <is>
          <t>species_info/gen_*_families.h</t>
        </is>
      </c>
    </row>
    <row r="4157">
      <c r="A4157" s="77" t="inlineStr">
        <is>
          <t>2026-10-04</t>
        </is>
      </c>
      <c r="B4157" s="77" t="inlineStr">
        <is>
          <t>Abilities</t>
        </is>
      </c>
      <c r="C4157" s="77" t="inlineStr">
        <is>
          <t>Ampharos abilities</t>
        </is>
      </c>
      <c r="D4157" s="77" t="inlineStr">
        <is>
          <t>Static / Plus</t>
        </is>
      </c>
      <c r="E4157" s="77" t="inlineStr">
        <is>
          <t>No Guard / Plus</t>
        </is>
      </c>
      <c r="F4157" s="77" t="inlineStr">
        <is>
          <t>Differs from upstream baseline</t>
        </is>
      </c>
      <c r="G4157" s="77" t="inlineStr">
        <is>
          <t>species_info/gen_*_families.h</t>
        </is>
      </c>
    </row>
    <row r="4158">
      <c r="A4158" s="32" t="inlineStr">
        <is>
          <t>2026-10-04</t>
        </is>
      </c>
      <c r="B4158" s="32" t="inlineStr">
        <is>
          <t>Pokemon Stats</t>
        </is>
      </c>
      <c r="C4158" s="32" t="inlineStr">
        <is>
          <t>Ampharos baseDefense</t>
        </is>
      </c>
      <c r="D4158" s="32" t="n">
        <v>20</v>
      </c>
      <c r="E4158" s="32" t="n">
        <v>95</v>
      </c>
      <c r="F4158" s="32" t="inlineStr">
        <is>
          <t>Differs from upstream baseline</t>
        </is>
      </c>
      <c r="G4158" s="32" t="inlineStr">
        <is>
          <t>species_info/gen_*_families.h</t>
        </is>
      </c>
    </row>
    <row r="4159">
      <c r="A4159" s="77" t="inlineStr">
        <is>
          <t>2026-10-04</t>
        </is>
      </c>
      <c r="B4159" s="77" t="inlineStr">
        <is>
          <t>Pokemon Stats</t>
        </is>
      </c>
      <c r="C4159" s="77" t="inlineStr">
        <is>
          <t>Ampharos baseSpAttack</t>
        </is>
      </c>
      <c r="D4159" s="77" t="n">
        <v>165</v>
      </c>
      <c r="E4159" s="77" t="n">
        <v>175</v>
      </c>
      <c r="F4159" s="77" t="inlineStr">
        <is>
          <t>Differs from upstream baseline</t>
        </is>
      </c>
      <c r="G4159" s="77" t="inlineStr">
        <is>
          <t>species_info/gen_*_families.h</t>
        </is>
      </c>
    </row>
    <row r="4160">
      <c r="A4160" s="32" t="inlineStr">
        <is>
          <t>2026-10-04</t>
        </is>
      </c>
      <c r="B4160" s="32" t="inlineStr">
        <is>
          <t>Pokemon Stats</t>
        </is>
      </c>
      <c r="C4160" s="32" t="inlineStr">
        <is>
          <t>Annihilape baseAttack</t>
        </is>
      </c>
      <c r="D4160" s="32" t="n">
        <v>115</v>
      </c>
      <c r="E4160" s="32" t="n">
        <v>126</v>
      </c>
      <c r="F4160" s="32" t="inlineStr">
        <is>
          <t>Differs from upstream baseline</t>
        </is>
      </c>
      <c r="G4160" s="32" t="inlineStr">
        <is>
          <t>species_info/gen_*_families.h</t>
        </is>
      </c>
    </row>
    <row r="4161">
      <c r="A4161" s="77" t="inlineStr">
        <is>
          <t>2026-10-04</t>
        </is>
      </c>
      <c r="B4161" s="77" t="inlineStr">
        <is>
          <t>Pokemon Stats</t>
        </is>
      </c>
      <c r="C4161" s="77" t="inlineStr">
        <is>
          <t>Annihilape baseSpAttack</t>
        </is>
      </c>
      <c r="D4161" s="77" t="n">
        <v>50</v>
      </c>
      <c r="E4161" s="77" t="n">
        <v>30</v>
      </c>
      <c r="F4161" s="77" t="inlineStr">
        <is>
          <t>Differs from upstream baseline</t>
        </is>
      </c>
      <c r="G4161" s="77" t="inlineStr">
        <is>
          <t>species_info/gen_*_families.h</t>
        </is>
      </c>
    </row>
    <row r="4162">
      <c r="A4162" s="32" t="inlineStr">
        <is>
          <t>2026-10-04</t>
        </is>
      </c>
      <c r="B4162" s="32" t="inlineStr">
        <is>
          <t>Pokemon Stats</t>
        </is>
      </c>
      <c r="C4162" s="32" t="inlineStr">
        <is>
          <t>Annihilape baseSpeed</t>
        </is>
      </c>
      <c r="D4162" s="32" t="n">
        <v>90</v>
      </c>
      <c r="E4162" s="32" t="n">
        <v>99</v>
      </c>
      <c r="F4162" s="32" t="inlineStr">
        <is>
          <t>Differs from upstream baseline</t>
        </is>
      </c>
      <c r="G4162" s="32" t="inlineStr">
        <is>
          <t>species_info/gen_*_families.h</t>
        </is>
      </c>
    </row>
    <row r="4163">
      <c r="A4163" s="77" t="inlineStr">
        <is>
          <t>2026-10-04</t>
        </is>
      </c>
      <c r="B4163" s="77" t="inlineStr">
        <is>
          <t>Abilities</t>
        </is>
      </c>
      <c r="C4163" s="77" t="inlineStr">
        <is>
          <t>Anorith abilities</t>
        </is>
      </c>
      <c r="D4163" s="77" t="inlineStr">
        <is>
          <t>Battle Armor / Swift Swim</t>
        </is>
      </c>
      <c r="E4163" s="77" t="inlineStr">
        <is>
          <t>Swift Swim / Battle Armor / Swift Swim</t>
        </is>
      </c>
      <c r="F4163" s="77" t="inlineStr">
        <is>
          <t>Differs from upstream baseline</t>
        </is>
      </c>
      <c r="G4163" s="77" t="inlineStr">
        <is>
          <t>species_info/gen_*_families.h</t>
        </is>
      </c>
    </row>
    <row r="4164">
      <c r="A4164" s="32" t="inlineStr">
        <is>
          <t>2026-10-04</t>
        </is>
      </c>
      <c r="B4164" s="32" t="inlineStr">
        <is>
          <t>Abilities</t>
        </is>
      </c>
      <c r="C4164" s="32" t="inlineStr">
        <is>
          <t>Arbok abilities</t>
        </is>
      </c>
      <c r="D4164" s="32" t="inlineStr">
        <is>
          <t>Intimidate / Shed Skin / Unnerve</t>
        </is>
      </c>
      <c r="E4164" s="32" t="inlineStr">
        <is>
          <t>Intimidate / Intimidate / Unnerve</t>
        </is>
      </c>
      <c r="F4164" s="32" t="inlineStr">
        <is>
          <t>Differs from upstream baseline</t>
        </is>
      </c>
      <c r="G4164" s="32" t="inlineStr">
        <is>
          <t>species_info/gen_*_families.h</t>
        </is>
      </c>
    </row>
    <row r="4165">
      <c r="A4165" s="77" t="inlineStr">
        <is>
          <t>2026-10-04</t>
        </is>
      </c>
      <c r="B4165" s="77" t="inlineStr">
        <is>
          <t>Abilities</t>
        </is>
      </c>
      <c r="C4165" s="77" t="inlineStr">
        <is>
          <t>Arcanine abilities</t>
        </is>
      </c>
      <c r="D4165" s="77" t="inlineStr">
        <is>
          <t>Intimidate / Flash Fire / Justified</t>
        </is>
      </c>
      <c r="E4165" s="77" t="inlineStr">
        <is>
          <t>Intimidate / Intimidate / Justified</t>
        </is>
      </c>
      <c r="F4165" s="77" t="inlineStr">
        <is>
          <t>Differs from upstream baseline</t>
        </is>
      </c>
      <c r="G4165" s="77" t="inlineStr">
        <is>
          <t>species_info/gen_*_families.h</t>
        </is>
      </c>
    </row>
    <row r="4166">
      <c r="A4166" s="32" t="inlineStr">
        <is>
          <t>2026-10-04</t>
        </is>
      </c>
      <c r="B4166" s="32" t="inlineStr">
        <is>
          <t>Pokemon Stats</t>
        </is>
      </c>
      <c r="C4166" s="32" t="inlineStr">
        <is>
          <t>Archeops baseHP</t>
        </is>
      </c>
      <c r="D4166" s="32" t="n">
        <v>75</v>
      </c>
      <c r="E4166" s="32" t="n">
        <v>85</v>
      </c>
      <c r="F4166" s="32" t="inlineStr">
        <is>
          <t>Differs from upstream baseline</t>
        </is>
      </c>
      <c r="G4166" s="32" t="inlineStr">
        <is>
          <t>species_info/gen_*_families.h</t>
        </is>
      </c>
    </row>
    <row r="4167">
      <c r="A4167" s="77" t="inlineStr">
        <is>
          <t>2026-10-04</t>
        </is>
      </c>
      <c r="B4167" s="77" t="inlineStr">
        <is>
          <t>Pokemon Stats</t>
        </is>
      </c>
      <c r="C4167" s="77" t="inlineStr">
        <is>
          <t>Archeops baseAttack</t>
        </is>
      </c>
      <c r="D4167" s="77" t="n">
        <v>140</v>
      </c>
      <c r="E4167" s="77" t="n">
        <v>130</v>
      </c>
      <c r="F4167" s="77" t="inlineStr">
        <is>
          <t>Differs from upstream baseline</t>
        </is>
      </c>
      <c r="G4167" s="77" t="inlineStr">
        <is>
          <t>species_info/gen_*_families.h</t>
        </is>
      </c>
    </row>
    <row r="4168">
      <c r="A4168" s="32" t="inlineStr">
        <is>
          <t>2026-10-04</t>
        </is>
      </c>
      <c r="B4168" s="32" t="inlineStr">
        <is>
          <t>Abilities</t>
        </is>
      </c>
      <c r="C4168" s="32" t="inlineStr">
        <is>
          <t>Archeops abilities</t>
        </is>
      </c>
      <c r="D4168" s="32" t="inlineStr">
        <is>
          <t>Defeatist</t>
        </is>
      </c>
      <c r="E4168" s="32" t="inlineStr">
        <is>
          <t>Defeatist / Unburden / Early Bird</t>
        </is>
      </c>
      <c r="F4168" s="32" t="inlineStr">
        <is>
          <t>Differs from upstream baseline</t>
        </is>
      </c>
      <c r="G4168" s="32" t="inlineStr">
        <is>
          <t>species_info/gen_*_families.h</t>
        </is>
      </c>
    </row>
    <row r="4169">
      <c r="A4169" s="77" t="inlineStr">
        <is>
          <t>2026-10-04</t>
        </is>
      </c>
      <c r="B4169" s="77" t="inlineStr">
        <is>
          <t>Pokemon Stats</t>
        </is>
      </c>
      <c r="C4169" s="77" t="inlineStr">
        <is>
          <t>Ariados baseAttack</t>
        </is>
      </c>
      <c r="D4169" s="77" t="n">
        <v>90</v>
      </c>
      <c r="E4169" s="77" t="n">
        <v>95</v>
      </c>
      <c r="F4169" s="77" t="inlineStr">
        <is>
          <t>Differs from upstream baseline</t>
        </is>
      </c>
      <c r="G4169" s="77" t="inlineStr">
        <is>
          <t>species_info/gen_*_families.h</t>
        </is>
      </c>
    </row>
    <row r="4170">
      <c r="A4170" s="32" t="inlineStr">
        <is>
          <t>2026-10-04</t>
        </is>
      </c>
      <c r="B4170" s="32" t="inlineStr">
        <is>
          <t>Pokemon Stats</t>
        </is>
      </c>
      <c r="C4170" s="32" t="inlineStr">
        <is>
          <t>Ariados baseDefense</t>
        </is>
      </c>
      <c r="D4170" s="32" t="n">
        <v>70</v>
      </c>
      <c r="E4170" s="32" t="n">
        <v>80</v>
      </c>
      <c r="F4170" s="32" t="inlineStr">
        <is>
          <t>Differs from upstream baseline</t>
        </is>
      </c>
      <c r="G4170" s="32" t="inlineStr">
        <is>
          <t>species_info/gen_*_families.h</t>
        </is>
      </c>
    </row>
    <row r="4171">
      <c r="A4171" s="77" t="inlineStr">
        <is>
          <t>2026-10-04</t>
        </is>
      </c>
      <c r="B4171" s="77" t="inlineStr">
        <is>
          <t>Pokemon Stats</t>
        </is>
      </c>
      <c r="C4171" s="77" t="inlineStr">
        <is>
          <t>Ariados baseSpDefense</t>
        </is>
      </c>
      <c r="D4171" s="77" t="n">
        <v>70</v>
      </c>
      <c r="E4171" s="77" t="n">
        <v>80</v>
      </c>
      <c r="F4171" s="77" t="inlineStr">
        <is>
          <t>Differs from upstream baseline</t>
        </is>
      </c>
      <c r="G4171" s="77" t="inlineStr">
        <is>
          <t>species_info/gen_*_families.h</t>
        </is>
      </c>
    </row>
    <row r="4172">
      <c r="A4172" s="32" t="inlineStr">
        <is>
          <t>2026-10-04</t>
        </is>
      </c>
      <c r="B4172" s="32" t="inlineStr">
        <is>
          <t>Pokemon Stats</t>
        </is>
      </c>
      <c r="C4172" s="32" t="inlineStr">
        <is>
          <t>Ariados baseSpeed</t>
        </is>
      </c>
      <c r="D4172" s="32" t="n">
        <v>40</v>
      </c>
      <c r="E4172" s="32" t="n">
        <v>70</v>
      </c>
      <c r="F4172" s="32" t="inlineStr">
        <is>
          <t>Differs from upstream baseline</t>
        </is>
      </c>
      <c r="G4172" s="32" t="inlineStr">
        <is>
          <t>species_info/gen_*_families.h</t>
        </is>
      </c>
    </row>
    <row r="4173">
      <c r="A4173" s="77" t="inlineStr">
        <is>
          <t>2026-10-04</t>
        </is>
      </c>
      <c r="B4173" s="77" t="inlineStr">
        <is>
          <t>Abilities</t>
        </is>
      </c>
      <c r="C4173" s="77" t="inlineStr">
        <is>
          <t>Ariados abilities</t>
        </is>
      </c>
      <c r="D4173" s="77" t="inlineStr">
        <is>
          <t>Swarm / Insomnia / Sniper</t>
        </is>
      </c>
      <c r="E4173" s="77" t="inlineStr">
        <is>
          <t>Intimidate / Insomnia / Sniper</t>
        </is>
      </c>
      <c r="F4173" s="77" t="inlineStr">
        <is>
          <t>Differs from upstream baseline</t>
        </is>
      </c>
      <c r="G4173" s="77" t="inlineStr">
        <is>
          <t>species_info/gen_*_families.h</t>
        </is>
      </c>
    </row>
    <row r="4174">
      <c r="A4174" s="32" t="inlineStr">
        <is>
          <t>2026-10-04</t>
        </is>
      </c>
      <c r="B4174" s="32" t="inlineStr">
        <is>
          <t>Abilities</t>
        </is>
      </c>
      <c r="C4174" s="32" t="inlineStr">
        <is>
          <t>Armaldo abilities</t>
        </is>
      </c>
      <c r="D4174" s="32" t="inlineStr">
        <is>
          <t>Battle Armor / Swift Swim</t>
        </is>
      </c>
      <c r="E4174" s="32" t="inlineStr">
        <is>
          <t>Swift Swim / Battle Armor / Swift Swim</t>
        </is>
      </c>
      <c r="F4174" s="32" t="inlineStr">
        <is>
          <t>Differs from upstream baseline</t>
        </is>
      </c>
      <c r="G4174" s="32" t="inlineStr">
        <is>
          <t>species_info/gen_*_families.h</t>
        </is>
      </c>
    </row>
    <row r="4175">
      <c r="A4175" s="77" t="inlineStr">
        <is>
          <t>2026-10-04</t>
        </is>
      </c>
      <c r="B4175" s="77" t="inlineStr">
        <is>
          <t>Pokemon Stats</t>
        </is>
      </c>
      <c r="C4175" s="77" t="inlineStr">
        <is>
          <t>Aromatisse baseHP</t>
        </is>
      </c>
      <c r="D4175" s="77" t="n">
        <v>101</v>
      </c>
      <c r="E4175" s="77" t="n">
        <v>111</v>
      </c>
      <c r="F4175" s="77" t="inlineStr">
        <is>
          <t>Differs from upstream baseline</t>
        </is>
      </c>
      <c r="G4175" s="77" t="inlineStr">
        <is>
          <t>species_info/gen_*_families.h</t>
        </is>
      </c>
    </row>
    <row r="4176">
      <c r="A4176" s="32" t="inlineStr">
        <is>
          <t>2026-10-04</t>
        </is>
      </c>
      <c r="B4176" s="32" t="inlineStr">
        <is>
          <t>Pokemon Stats</t>
        </is>
      </c>
      <c r="C4176" s="32" t="inlineStr">
        <is>
          <t>Aromatisse baseDefense</t>
        </is>
      </c>
      <c r="D4176" s="32" t="n">
        <v>72</v>
      </c>
      <c r="E4176" s="32" t="n">
        <v>73</v>
      </c>
      <c r="F4176" s="32" t="inlineStr">
        <is>
          <t>Differs from upstream baseline</t>
        </is>
      </c>
      <c r="G4176" s="32" t="inlineStr">
        <is>
          <t>species_info/gen_*_families.h</t>
        </is>
      </c>
    </row>
    <row r="4177">
      <c r="A4177" s="77" t="inlineStr">
        <is>
          <t>2026-10-04</t>
        </is>
      </c>
      <c r="B4177" s="77" t="inlineStr">
        <is>
          <t>Pokemon Stats</t>
        </is>
      </c>
      <c r="C4177" s="77" t="inlineStr">
        <is>
          <t>Aromatisse baseSpAttack</t>
        </is>
      </c>
      <c r="D4177" s="77" t="n">
        <v>99</v>
      </c>
      <c r="E4177" s="77" t="n">
        <v>109</v>
      </c>
      <c r="F4177" s="77" t="inlineStr">
        <is>
          <t>Differs from upstream baseline</t>
        </is>
      </c>
      <c r="G4177" s="77" t="inlineStr">
        <is>
          <t>species_info/gen_*_families.h</t>
        </is>
      </c>
    </row>
    <row r="4178">
      <c r="A4178" s="32" t="inlineStr">
        <is>
          <t>2026-10-04</t>
        </is>
      </c>
      <c r="B4178" s="32" t="inlineStr">
        <is>
          <t>Pokemon Stats</t>
        </is>
      </c>
      <c r="C4178" s="32" t="inlineStr">
        <is>
          <t>Aromatisse baseSpeed</t>
        </is>
      </c>
      <c r="D4178" s="32" t="n">
        <v>29</v>
      </c>
      <c r="E4178" s="32" t="n">
        <v>33</v>
      </c>
      <c r="F4178" s="32" t="inlineStr">
        <is>
          <t>Differs from upstream baseline</t>
        </is>
      </c>
      <c r="G4178" s="32" t="inlineStr">
        <is>
          <t>species_info/gen_*_families.h</t>
        </is>
      </c>
    </row>
    <row r="4179">
      <c r="A4179" s="77" t="inlineStr">
        <is>
          <t>2026-10-04</t>
        </is>
      </c>
      <c r="B4179" s="77" t="inlineStr">
        <is>
          <t>Abilities</t>
        </is>
      </c>
      <c r="C4179" s="77" t="inlineStr">
        <is>
          <t>Aromatisse abilities</t>
        </is>
      </c>
      <c r="D4179" s="77" t="inlineStr">
        <is>
          <t>Healer / Aroma Veil</t>
        </is>
      </c>
      <c r="E4179" s="77" t="inlineStr">
        <is>
          <t>Healer / Aroma Veil / Regenerator</t>
        </is>
      </c>
      <c r="F4179" s="77" t="inlineStr">
        <is>
          <t>Differs from upstream baseline</t>
        </is>
      </c>
      <c r="G4179" s="77" t="inlineStr">
        <is>
          <t>species_info/gen_*_families.h</t>
        </is>
      </c>
    </row>
    <row r="4180">
      <c r="A4180" s="32" t="inlineStr">
        <is>
          <t>2026-10-04</t>
        </is>
      </c>
      <c r="B4180" s="32" t="inlineStr">
        <is>
          <t>Pokemon Stats</t>
        </is>
      </c>
      <c r="C4180" s="32" t="inlineStr">
        <is>
          <t>Aron baseDefense</t>
        </is>
      </c>
      <c r="D4180" s="32" t="n">
        <v>100</v>
      </c>
      <c r="E4180" s="32" t="n">
        <v>120</v>
      </c>
      <c r="F4180" s="32" t="inlineStr">
        <is>
          <t>Differs from upstream baseline</t>
        </is>
      </c>
      <c r="G4180" s="32" t="inlineStr">
        <is>
          <t>species_info/gen_*_families.h</t>
        </is>
      </c>
    </row>
    <row r="4181">
      <c r="A4181" s="77" t="inlineStr">
        <is>
          <t>2026-10-04</t>
        </is>
      </c>
      <c r="B4181" s="77" t="inlineStr">
        <is>
          <t>Abilities</t>
        </is>
      </c>
      <c r="C4181" s="77" t="inlineStr">
        <is>
          <t>Aron abilities</t>
        </is>
      </c>
      <c r="D4181" s="77" t="inlineStr">
        <is>
          <t>Sturdy / Rock Head / Heavy Metal</t>
        </is>
      </c>
      <c r="E4181" s="77" t="inlineStr">
        <is>
          <t>Rock Head / Rock Head / Heavy Metal</t>
        </is>
      </c>
      <c r="F4181" s="77" t="inlineStr">
        <is>
          <t>Differs from upstream baseline</t>
        </is>
      </c>
      <c r="G4181" s="77" t="inlineStr">
        <is>
          <t>species_info/gen_*_families.h</t>
        </is>
      </c>
    </row>
    <row r="4182">
      <c r="A4182" s="32" t="inlineStr">
        <is>
          <t>2026-10-04</t>
        </is>
      </c>
      <c r="B4182" s="32" t="inlineStr">
        <is>
          <t>Pokemon Stats</t>
        </is>
      </c>
      <c r="C4182" s="32" t="inlineStr">
        <is>
          <t>Articuno baseSpAttack</t>
        </is>
      </c>
      <c r="D4182" s="32" t="n">
        <v>95</v>
      </c>
      <c r="E4182" s="32" t="n">
        <v>125</v>
      </c>
      <c r="F4182" s="32" t="inlineStr">
        <is>
          <t>Differs from upstream baseline</t>
        </is>
      </c>
      <c r="G4182" s="32" t="inlineStr">
        <is>
          <t>species_info/gen_*_families.h</t>
        </is>
      </c>
    </row>
    <row r="4183">
      <c r="A4183" s="77" t="inlineStr">
        <is>
          <t>2026-10-04</t>
        </is>
      </c>
      <c r="B4183" s="77" t="inlineStr">
        <is>
          <t>Pokemon Stats</t>
        </is>
      </c>
      <c r="C4183" s="77" t="inlineStr">
        <is>
          <t>Articuno baseSpDefense</t>
        </is>
      </c>
      <c r="D4183" s="77" t="n">
        <v>125</v>
      </c>
      <c r="E4183" s="77" t="n">
        <v>115</v>
      </c>
      <c r="F4183" s="77" t="inlineStr">
        <is>
          <t>Differs from upstream baseline</t>
        </is>
      </c>
      <c r="G4183" s="77" t="inlineStr">
        <is>
          <t>species_info/gen_*_families.h</t>
        </is>
      </c>
    </row>
    <row r="4184">
      <c r="A4184" s="32" t="inlineStr">
        <is>
          <t>2026-10-04</t>
        </is>
      </c>
      <c r="B4184" s="32" t="inlineStr">
        <is>
          <t>Abilities</t>
        </is>
      </c>
      <c r="C4184" s="32" t="inlineStr">
        <is>
          <t>Articuno abilities</t>
        </is>
      </c>
      <c r="D4184" s="32" t="inlineStr">
        <is>
          <t>Pressure / Snow Cloak</t>
        </is>
      </c>
      <c r="E4184" s="32" t="inlineStr">
        <is>
          <t>Snow Cloak / Snow Cloak / Snow Cloak</t>
        </is>
      </c>
      <c r="F4184" s="32" t="inlineStr">
        <is>
          <t>Differs from upstream baseline</t>
        </is>
      </c>
      <c r="G4184" s="32" t="inlineStr">
        <is>
          <t>species_info/gen_*_families.h</t>
        </is>
      </c>
    </row>
    <row r="4185">
      <c r="A4185" s="77" t="inlineStr">
        <is>
          <t>2026-10-04</t>
        </is>
      </c>
      <c r="B4185" s="77" t="inlineStr">
        <is>
          <t>Pokemon Stats</t>
        </is>
      </c>
      <c r="C4185" s="77" t="inlineStr">
        <is>
          <t>Audino baseAttack</t>
        </is>
      </c>
      <c r="D4185" s="77" t="n">
        <v>60</v>
      </c>
      <c r="E4185" s="77" t="n">
        <v>80</v>
      </c>
      <c r="F4185" s="77" t="inlineStr">
        <is>
          <t>Differs from upstream baseline</t>
        </is>
      </c>
      <c r="G4185" s="77" t="inlineStr">
        <is>
          <t>species_info/gen_*_families.h</t>
        </is>
      </c>
    </row>
    <row r="4186">
      <c r="A4186" s="32" t="inlineStr">
        <is>
          <t>2026-10-04</t>
        </is>
      </c>
      <c r="B4186" s="32" t="inlineStr">
        <is>
          <t>Pokemon Stats</t>
        </is>
      </c>
      <c r="C4186" s="32" t="inlineStr">
        <is>
          <t>Audino baseDefense</t>
        </is>
      </c>
      <c r="D4186" s="32" t="n">
        <v>86</v>
      </c>
      <c r="E4186" s="32" t="n">
        <v>101</v>
      </c>
      <c r="F4186" s="32" t="inlineStr">
        <is>
          <t>Differs from upstream baseline</t>
        </is>
      </c>
      <c r="G4186" s="32" t="inlineStr">
        <is>
          <t>species_info/gen_*_families.h</t>
        </is>
      </c>
    </row>
    <row r="4187">
      <c r="A4187" s="77" t="inlineStr">
        <is>
          <t>2026-10-04</t>
        </is>
      </c>
      <c r="B4187" s="77" t="inlineStr">
        <is>
          <t>Pokemon Stats</t>
        </is>
      </c>
      <c r="C4187" s="77" t="inlineStr">
        <is>
          <t>Audino baseSpAttack</t>
        </is>
      </c>
      <c r="D4187" s="77" t="n">
        <v>60</v>
      </c>
      <c r="E4187" s="77" t="n">
        <v>78</v>
      </c>
      <c r="F4187" s="77" t="inlineStr">
        <is>
          <t>Differs from upstream baseline</t>
        </is>
      </c>
      <c r="G4187" s="77" t="inlineStr">
        <is>
          <t>species_info/gen_*_families.h</t>
        </is>
      </c>
    </row>
    <row r="4188">
      <c r="A4188" s="32" t="inlineStr">
        <is>
          <t>2026-10-04</t>
        </is>
      </c>
      <c r="B4188" s="32" t="inlineStr">
        <is>
          <t>Pokemon Stats</t>
        </is>
      </c>
      <c r="C4188" s="32" t="inlineStr">
        <is>
          <t>Audino baseSpeed</t>
        </is>
      </c>
      <c r="D4188" s="32" t="n">
        <v>50</v>
      </c>
      <c r="E4188" s="32" t="n">
        <v>77</v>
      </c>
      <c r="F4188" s="32" t="inlineStr">
        <is>
          <t>Differs from upstream baseline</t>
        </is>
      </c>
      <c r="G4188" s="32" t="inlineStr">
        <is>
          <t>species_info/gen_*_families.h</t>
        </is>
      </c>
    </row>
    <row r="4189">
      <c r="A4189" s="77" t="inlineStr">
        <is>
          <t>2026-10-04</t>
        </is>
      </c>
      <c r="B4189" s="77" t="inlineStr">
        <is>
          <t>Abilities</t>
        </is>
      </c>
      <c r="C4189" s="77" t="inlineStr">
        <is>
          <t>Audino abilities</t>
        </is>
      </c>
      <c r="D4189" s="77" t="inlineStr">
        <is>
          <t>Healer / Regenerator / Klutz</t>
        </is>
      </c>
      <c r="E4189" s="77" t="inlineStr">
        <is>
          <t>Regenerator / Healer / Friend Guard</t>
        </is>
      </c>
      <c r="F4189" s="77" t="inlineStr">
        <is>
          <t>Differs from upstream baseline</t>
        </is>
      </c>
      <c r="G4189" s="77" t="inlineStr">
        <is>
          <t>species_info/gen_*_families.h</t>
        </is>
      </c>
    </row>
    <row r="4190">
      <c r="A4190" s="32" t="inlineStr">
        <is>
          <t>2026-10-04</t>
        </is>
      </c>
      <c r="B4190" s="32" t="inlineStr">
        <is>
          <t>Pokemon Stats</t>
        </is>
      </c>
      <c r="C4190" s="32" t="inlineStr">
        <is>
          <t>Aurorus baseHP</t>
        </is>
      </c>
      <c r="D4190" s="32" t="n">
        <v>123</v>
      </c>
      <c r="E4190" s="32" t="n">
        <v>138</v>
      </c>
      <c r="F4190" s="32" t="inlineStr">
        <is>
          <t>Differs from upstream baseline</t>
        </is>
      </c>
      <c r="G4190" s="32" t="inlineStr">
        <is>
          <t>species_info/gen_*_families.h</t>
        </is>
      </c>
    </row>
    <row r="4191">
      <c r="A4191" s="77" t="inlineStr">
        <is>
          <t>2026-10-04</t>
        </is>
      </c>
      <c r="B4191" s="77" t="inlineStr">
        <is>
          <t>Pokemon Stats</t>
        </is>
      </c>
      <c r="C4191" s="77" t="inlineStr">
        <is>
          <t>Aurorus baseDefense</t>
        </is>
      </c>
      <c r="D4191" s="77" t="n">
        <v>72</v>
      </c>
      <c r="E4191" s="77" t="n">
        <v>87</v>
      </c>
      <c r="F4191" s="77" t="inlineStr">
        <is>
          <t>Differs from upstream baseline</t>
        </is>
      </c>
      <c r="G4191" s="77" t="inlineStr">
        <is>
          <t>species_info/gen_*_families.h</t>
        </is>
      </c>
    </row>
    <row r="4192">
      <c r="A4192" s="32" t="inlineStr">
        <is>
          <t>2026-10-04</t>
        </is>
      </c>
      <c r="B4192" s="32" t="inlineStr">
        <is>
          <t>Abilities</t>
        </is>
      </c>
      <c r="C4192" s="32" t="inlineStr">
        <is>
          <t>Aurorus abilities</t>
        </is>
      </c>
      <c r="D4192" s="32" t="inlineStr">
        <is>
          <t>Refrigerate / Snow Warning</t>
        </is>
      </c>
      <c r="E4192" s="32" t="inlineStr">
        <is>
          <t>Refrigerate / Refrigerate / Filter</t>
        </is>
      </c>
      <c r="F4192" s="32" t="inlineStr">
        <is>
          <t>Differs from upstream baseline</t>
        </is>
      </c>
      <c r="G4192" s="32" t="inlineStr">
        <is>
          <t>species_info/gen_*_families.h</t>
        </is>
      </c>
    </row>
    <row r="4193">
      <c r="A4193" s="77" t="inlineStr">
        <is>
          <t>2026-10-04</t>
        </is>
      </c>
      <c r="B4193" s="77" t="inlineStr">
        <is>
          <t>Pokemon Stats</t>
        </is>
      </c>
      <c r="C4193" s="77" t="inlineStr">
        <is>
          <t>Avalugg baseAttack</t>
        </is>
      </c>
      <c r="D4193" s="77" t="n">
        <v>117</v>
      </c>
      <c r="E4193" s="77" t="n">
        <v>131</v>
      </c>
      <c r="F4193" s="77" t="inlineStr">
        <is>
          <t>Differs from upstream baseline</t>
        </is>
      </c>
      <c r="G4193" s="77" t="inlineStr">
        <is>
          <t>species_info/gen_*_families.h</t>
        </is>
      </c>
    </row>
    <row r="4194">
      <c r="A4194" s="32" t="inlineStr">
        <is>
          <t>2026-10-04</t>
        </is>
      </c>
      <c r="B4194" s="32" t="inlineStr">
        <is>
          <t>Pokemon Stats</t>
        </is>
      </c>
      <c r="C4194" s="32" t="inlineStr">
        <is>
          <t>Avalugg baseSpAttack</t>
        </is>
      </c>
      <c r="D4194" s="32" t="n">
        <v>44</v>
      </c>
      <c r="E4194" s="32" t="n">
        <v>30</v>
      </c>
      <c r="F4194" s="32" t="inlineStr">
        <is>
          <t>Differs from upstream baseline</t>
        </is>
      </c>
      <c r="G4194" s="32" t="inlineStr">
        <is>
          <t>species_info/gen_*_families.h</t>
        </is>
      </c>
    </row>
    <row r="4195">
      <c r="A4195" s="77" t="inlineStr">
        <is>
          <t>2026-10-04</t>
        </is>
      </c>
      <c r="B4195" s="77" t="inlineStr">
        <is>
          <t>Pokemon Stats</t>
        </is>
      </c>
      <c r="C4195" s="77" t="inlineStr">
        <is>
          <t>Avalugg baseSpDefense</t>
        </is>
      </c>
      <c r="D4195" s="77" t="n">
        <v>46</v>
      </c>
      <c r="E4195" s="77" t="n">
        <v>61</v>
      </c>
      <c r="F4195" s="77" t="inlineStr">
        <is>
          <t>Differs from upstream baseline</t>
        </is>
      </c>
      <c r="G4195" s="77" t="inlineStr">
        <is>
          <t>species_info/gen_*_families.h</t>
        </is>
      </c>
    </row>
    <row r="4196">
      <c r="A4196" s="32" t="inlineStr">
        <is>
          <t>2026-10-04</t>
        </is>
      </c>
      <c r="B4196" s="32" t="inlineStr">
        <is>
          <t>Pokemon Stats</t>
        </is>
      </c>
      <c r="C4196" s="32" t="inlineStr">
        <is>
          <t>Azelf baseAttack</t>
        </is>
      </c>
      <c r="D4196" s="32" t="n">
        <v>125</v>
      </c>
      <c r="E4196" s="32" t="n">
        <v>135</v>
      </c>
      <c r="F4196" s="32" t="inlineStr">
        <is>
          <t>Differs from upstream baseline</t>
        </is>
      </c>
      <c r="G4196" s="32" t="inlineStr">
        <is>
          <t>species_info/gen_*_families.h</t>
        </is>
      </c>
    </row>
    <row r="4197">
      <c r="A4197" s="77" t="inlineStr">
        <is>
          <t>2026-10-04</t>
        </is>
      </c>
      <c r="B4197" s="77" t="inlineStr">
        <is>
          <t>Pokemon Stats</t>
        </is>
      </c>
      <c r="C4197" s="77" t="inlineStr">
        <is>
          <t>Azelf baseSpAttack</t>
        </is>
      </c>
      <c r="D4197" s="77" t="n">
        <v>125</v>
      </c>
      <c r="E4197" s="77" t="n">
        <v>135</v>
      </c>
      <c r="F4197" s="77" t="inlineStr">
        <is>
          <t>Differs from upstream baseline</t>
        </is>
      </c>
      <c r="G4197" s="77" t="inlineStr">
        <is>
          <t>species_info/gen_*_families.h</t>
        </is>
      </c>
    </row>
    <row r="4198">
      <c r="A4198" s="32" t="inlineStr">
        <is>
          <t>2026-10-04</t>
        </is>
      </c>
      <c r="B4198" s="32" t="inlineStr">
        <is>
          <t>Pokemon Stats</t>
        </is>
      </c>
      <c r="C4198" s="32" t="inlineStr">
        <is>
          <t>Azumarill baseAttack</t>
        </is>
      </c>
      <c r="D4198" s="32" t="n">
        <v>50</v>
      </c>
      <c r="E4198" s="32" t="n">
        <v>60</v>
      </c>
      <c r="F4198" s="32" t="inlineStr">
        <is>
          <t>Differs from upstream baseline</t>
        </is>
      </c>
      <c r="G4198" s="32" t="inlineStr">
        <is>
          <t>species_info/gen_*_families.h</t>
        </is>
      </c>
    </row>
    <row r="4199">
      <c r="A4199" s="77" t="inlineStr">
        <is>
          <t>2026-10-04</t>
        </is>
      </c>
      <c r="B4199" s="77" t="inlineStr">
        <is>
          <t>Pokemon Stats</t>
        </is>
      </c>
      <c r="C4199" s="77" t="inlineStr">
        <is>
          <t>Azumarill baseSpAttack</t>
        </is>
      </c>
      <c r="D4199" s="77" t="n">
        <v>60</v>
      </c>
      <c r="E4199" s="77" t="n">
        <v>50</v>
      </c>
      <c r="F4199" s="77" t="inlineStr">
        <is>
          <t>Differs from upstream baseline</t>
        </is>
      </c>
      <c r="G4199" s="77" t="inlineStr">
        <is>
          <t>species_info/gen_*_families.h</t>
        </is>
      </c>
    </row>
    <row r="4200">
      <c r="A4200" s="32" t="inlineStr">
        <is>
          <t>2026-10-04</t>
        </is>
      </c>
      <c r="B4200" s="32" t="inlineStr">
        <is>
          <t>Abilities</t>
        </is>
      </c>
      <c r="C4200" s="32" t="inlineStr">
        <is>
          <t>Azumarill abilities</t>
        </is>
      </c>
      <c r="D4200" s="32" t="inlineStr">
        <is>
          <t>Thick Fat / Huge Power / Sap Sipper</t>
        </is>
      </c>
      <c r="E4200" s="32" t="inlineStr">
        <is>
          <t>Huge Power / Huge Power / Sap Sipper</t>
        </is>
      </c>
      <c r="F4200" s="32" t="inlineStr">
        <is>
          <t>Differs from upstream baseline</t>
        </is>
      </c>
      <c r="G4200" s="32" t="inlineStr">
        <is>
          <t>species_info/gen_*_families.h</t>
        </is>
      </c>
    </row>
    <row r="4201">
      <c r="A4201" s="77" t="inlineStr">
        <is>
          <t>2026-10-04</t>
        </is>
      </c>
      <c r="B4201" s="77" t="inlineStr">
        <is>
          <t>Pokemon Stats</t>
        </is>
      </c>
      <c r="C4201" s="77" t="inlineStr">
        <is>
          <t>Azurill baseAttack</t>
        </is>
      </c>
      <c r="D4201" s="77" t="n">
        <v>20</v>
      </c>
      <c r="E4201" s="77" t="n">
        <v>30</v>
      </c>
      <c r="F4201" s="77" t="inlineStr">
        <is>
          <t>Differs from upstream baseline</t>
        </is>
      </c>
      <c r="G4201" s="77" t="inlineStr">
        <is>
          <t>species_info/gen_*_families.h</t>
        </is>
      </c>
    </row>
    <row r="4202">
      <c r="A4202" s="32" t="inlineStr">
        <is>
          <t>2026-10-04</t>
        </is>
      </c>
      <c r="B4202" s="32" t="inlineStr">
        <is>
          <t>Abilities</t>
        </is>
      </c>
      <c r="C4202" s="32" t="inlineStr">
        <is>
          <t>Azurill abilities</t>
        </is>
      </c>
      <c r="D4202" s="32" t="inlineStr">
        <is>
          <t>Thick Fat / Huge Power / Sap Sipper</t>
        </is>
      </c>
      <c r="E4202" s="32" t="inlineStr">
        <is>
          <t>Huge Power / Huge Power / Sap Sipper</t>
        </is>
      </c>
      <c r="F4202" s="32" t="inlineStr">
        <is>
          <t>Differs from upstream baseline</t>
        </is>
      </c>
      <c r="G4202" s="32" t="inlineStr">
        <is>
          <t>species_info/gen_*_families.h</t>
        </is>
      </c>
    </row>
    <row r="4203">
      <c r="A4203" s="77" t="inlineStr">
        <is>
          <t>2026-10-04</t>
        </is>
      </c>
      <c r="B4203" s="77" t="inlineStr">
        <is>
          <t>Evolutions</t>
        </is>
      </c>
      <c r="C4203" s="77" t="inlineStr">
        <is>
          <t>Azurill evolution</t>
        </is>
      </c>
      <c r="D4203" s="77" t="inlineStr">
        <is>
          <t>Friendship -&gt; Marill</t>
        </is>
      </c>
      <c r="E4203" s="77" t="inlineStr">
        <is>
          <t>Lv 15 -&gt; Marill</t>
        </is>
      </c>
      <c r="F4203" s="77" t="inlineStr">
        <is>
          <t>Differs from upstream baseline</t>
        </is>
      </c>
      <c r="G4203" s="77" t="inlineStr">
        <is>
          <t>species_info/gen_*_families.h</t>
        </is>
      </c>
    </row>
    <row r="4204">
      <c r="A4204" s="32" t="inlineStr">
        <is>
          <t>2026-10-04</t>
        </is>
      </c>
      <c r="B4204" s="32" t="inlineStr">
        <is>
          <t>Abilities</t>
        </is>
      </c>
      <c r="C4204" s="32" t="inlineStr">
        <is>
          <t>Bagon abilities</t>
        </is>
      </c>
      <c r="D4204" s="32" t="inlineStr">
        <is>
          <t>Rock Head / Sheer Force</t>
        </is>
      </c>
      <c r="E4204" s="32" t="inlineStr">
        <is>
          <t>Rock Head / Rock Head / Sheer Force</t>
        </is>
      </c>
      <c r="F4204" s="32" t="inlineStr">
        <is>
          <t>Differs from upstream baseline</t>
        </is>
      </c>
      <c r="G4204" s="32" t="inlineStr">
        <is>
          <t>species_info/gen_*_families.h</t>
        </is>
      </c>
    </row>
    <row r="4205">
      <c r="A4205" s="77" t="inlineStr">
        <is>
          <t>2026-10-04</t>
        </is>
      </c>
      <c r="B4205" s="77" t="inlineStr">
        <is>
          <t>Pokemon Stats</t>
        </is>
      </c>
      <c r="C4205" s="77" t="inlineStr">
        <is>
          <t>Banette baseAttack</t>
        </is>
      </c>
      <c r="D4205" s="77" t="n">
        <v>115</v>
      </c>
      <c r="E4205" s="77" t="n">
        <v>125</v>
      </c>
      <c r="F4205" s="77" t="inlineStr">
        <is>
          <t>Differs from upstream baseline</t>
        </is>
      </c>
      <c r="G4205" s="77" t="inlineStr">
        <is>
          <t>species_info/gen_*_families.h</t>
        </is>
      </c>
    </row>
    <row r="4206">
      <c r="A4206" s="32" t="inlineStr">
        <is>
          <t>2026-10-04</t>
        </is>
      </c>
      <c r="B4206" s="32" t="inlineStr">
        <is>
          <t>Pokemon Stats</t>
        </is>
      </c>
      <c r="C4206" s="32" t="inlineStr">
        <is>
          <t>Banette baseSpeed</t>
        </is>
      </c>
      <c r="D4206" s="32" t="n">
        <v>65</v>
      </c>
      <c r="E4206" s="32" t="n">
        <v>85</v>
      </c>
      <c r="F4206" s="32" t="inlineStr">
        <is>
          <t>Differs from upstream baseline</t>
        </is>
      </c>
      <c r="G4206" s="32" t="inlineStr">
        <is>
          <t>species_info/gen_*_families.h</t>
        </is>
      </c>
    </row>
    <row r="4207">
      <c r="A4207" s="77" t="inlineStr">
        <is>
          <t>2026-10-04</t>
        </is>
      </c>
      <c r="B4207" s="77" t="inlineStr">
        <is>
          <t>Abilities</t>
        </is>
      </c>
      <c r="C4207" s="77" t="inlineStr">
        <is>
          <t>Banette abilities</t>
        </is>
      </c>
      <c r="D4207" s="77" t="inlineStr">
        <is>
          <t>Insomnia / Frisk / Cursed Body</t>
        </is>
      </c>
      <c r="E4207" s="77" t="inlineStr">
        <is>
          <t>Clear Body / Insomnia / Cursed Body</t>
        </is>
      </c>
      <c r="F4207" s="77" t="inlineStr">
        <is>
          <t>Differs from upstream baseline</t>
        </is>
      </c>
      <c r="G4207" s="77" t="inlineStr">
        <is>
          <t>species_info/gen_*_families.h</t>
        </is>
      </c>
    </row>
    <row r="4208">
      <c r="A4208" s="32" t="inlineStr">
        <is>
          <t>2026-10-04</t>
        </is>
      </c>
      <c r="B4208" s="32" t="inlineStr">
        <is>
          <t>Pokemon Stats</t>
        </is>
      </c>
      <c r="C4208" s="32" t="inlineStr">
        <is>
          <t>Banette baseAttack</t>
        </is>
      </c>
      <c r="D4208" s="32" t="n">
        <v>165</v>
      </c>
      <c r="E4208" s="32" t="n">
        <v>175</v>
      </c>
      <c r="F4208" s="32" t="inlineStr">
        <is>
          <t>Differs from upstream baseline</t>
        </is>
      </c>
      <c r="G4208" s="32" t="inlineStr">
        <is>
          <t>species_info/gen_*_families.h</t>
        </is>
      </c>
    </row>
    <row r="4209">
      <c r="A4209" s="77" t="inlineStr">
        <is>
          <t>2026-10-04</t>
        </is>
      </c>
      <c r="B4209" s="77" t="inlineStr">
        <is>
          <t>Pokemon Stats</t>
        </is>
      </c>
      <c r="C4209" s="77" t="inlineStr">
        <is>
          <t>Banette baseSpeed</t>
        </is>
      </c>
      <c r="D4209" s="77" t="n">
        <v>75</v>
      </c>
      <c r="E4209" s="77" t="n">
        <v>95</v>
      </c>
      <c r="F4209" s="77" t="inlineStr">
        <is>
          <t>Differs from upstream baseline</t>
        </is>
      </c>
      <c r="G4209" s="77" t="inlineStr">
        <is>
          <t>species_info/gen_*_families.h</t>
        </is>
      </c>
    </row>
    <row r="4210">
      <c r="A4210" s="32" t="inlineStr">
        <is>
          <t>2026-10-04</t>
        </is>
      </c>
      <c r="B4210" s="32" t="inlineStr">
        <is>
          <t>Pokemon Stats</t>
        </is>
      </c>
      <c r="C4210" s="32" t="inlineStr">
        <is>
          <t>Barbaracle baseHP</t>
        </is>
      </c>
      <c r="D4210" s="32" t="n">
        <v>72</v>
      </c>
      <c r="E4210" s="32" t="n">
        <v>82</v>
      </c>
      <c r="F4210" s="32" t="inlineStr">
        <is>
          <t>Differs from upstream baseline</t>
        </is>
      </c>
      <c r="G4210" s="32" t="inlineStr">
        <is>
          <t>species_info/gen_*_families.h</t>
        </is>
      </c>
    </row>
    <row r="4211">
      <c r="A4211" s="77" t="inlineStr">
        <is>
          <t>2026-10-04</t>
        </is>
      </c>
      <c r="B4211" s="77" t="inlineStr">
        <is>
          <t>Pokemon Stats</t>
        </is>
      </c>
      <c r="C4211" s="77" t="inlineStr">
        <is>
          <t>Barbaracle baseAttack</t>
        </is>
      </c>
      <c r="D4211" s="77" t="n">
        <v>105</v>
      </c>
      <c r="E4211" s="77" t="n">
        <v>118</v>
      </c>
      <c r="F4211" s="77" t="inlineStr">
        <is>
          <t>Differs from upstream baseline</t>
        </is>
      </c>
      <c r="G4211" s="77" t="inlineStr">
        <is>
          <t>species_info/gen_*_families.h</t>
        </is>
      </c>
    </row>
    <row r="4212">
      <c r="A4212" s="32" t="inlineStr">
        <is>
          <t>2026-10-04</t>
        </is>
      </c>
      <c r="B4212" s="32" t="inlineStr">
        <is>
          <t>Pokemon Stats</t>
        </is>
      </c>
      <c r="C4212" s="32" t="inlineStr">
        <is>
          <t>Barbaracle baseSpAttack</t>
        </is>
      </c>
      <c r="D4212" s="32" t="n">
        <v>54</v>
      </c>
      <c r="E4212" s="32" t="n">
        <v>30</v>
      </c>
      <c r="F4212" s="32" t="inlineStr">
        <is>
          <t>Differs from upstream baseline</t>
        </is>
      </c>
      <c r="G4212" s="32" t="inlineStr">
        <is>
          <t>species_info/gen_*_families.h</t>
        </is>
      </c>
    </row>
    <row r="4213">
      <c r="A4213" s="77" t="inlineStr">
        <is>
          <t>2026-10-04</t>
        </is>
      </c>
      <c r="B4213" s="77" t="inlineStr">
        <is>
          <t>Pokemon Stats</t>
        </is>
      </c>
      <c r="C4213" s="77" t="inlineStr">
        <is>
          <t>Barbaracle baseSpDefense</t>
        </is>
      </c>
      <c r="D4213" s="77" t="n">
        <v>86</v>
      </c>
      <c r="E4213" s="77" t="n">
        <v>96</v>
      </c>
      <c r="F4213" s="77" t="inlineStr">
        <is>
          <t>Differs from upstream baseline</t>
        </is>
      </c>
      <c r="G4213" s="77" t="inlineStr">
        <is>
          <t>species_info/gen_*_families.h</t>
        </is>
      </c>
    </row>
    <row r="4214">
      <c r="A4214" s="32" t="inlineStr">
        <is>
          <t>2026-10-04</t>
        </is>
      </c>
      <c r="B4214" s="32" t="inlineStr">
        <is>
          <t>Pokemon Stats</t>
        </is>
      </c>
      <c r="C4214" s="32" t="inlineStr">
        <is>
          <t>Barbaracle baseSpeed</t>
        </is>
      </c>
      <c r="D4214" s="32" t="n">
        <v>68</v>
      </c>
      <c r="E4214" s="32" t="n">
        <v>79</v>
      </c>
      <c r="F4214" s="32" t="inlineStr">
        <is>
          <t>Differs from upstream baseline</t>
        </is>
      </c>
      <c r="G4214" s="32" t="inlineStr">
        <is>
          <t>species_info/gen_*_families.h</t>
        </is>
      </c>
    </row>
    <row r="4215">
      <c r="A4215" s="77" t="inlineStr">
        <is>
          <t>2026-10-04</t>
        </is>
      </c>
      <c r="B4215" s="77" t="inlineStr">
        <is>
          <t>Abilities</t>
        </is>
      </c>
      <c r="C4215" s="77" t="inlineStr">
        <is>
          <t>Barboach abilities</t>
        </is>
      </c>
      <c r="D4215" s="77" t="inlineStr">
        <is>
          <t>Oblivious / Anticipation / Hydration</t>
        </is>
      </c>
      <c r="E4215" s="77" t="inlineStr">
        <is>
          <t>Swift Swim / Swift Swim / Hydration</t>
        </is>
      </c>
      <c r="F4215" s="77" t="inlineStr">
        <is>
          <t>Differs from upstream baseline</t>
        </is>
      </c>
      <c r="G4215" s="77" t="inlineStr">
        <is>
          <t>species_info/gen_*_families.h</t>
        </is>
      </c>
    </row>
    <row r="4216">
      <c r="A4216" s="32" t="inlineStr">
        <is>
          <t>2026-10-04</t>
        </is>
      </c>
      <c r="B4216" s="32" t="inlineStr">
        <is>
          <t>Pokemon Stats</t>
        </is>
      </c>
      <c r="C4216" s="32" t="inlineStr">
        <is>
          <t>Basculin baseDefense</t>
        </is>
      </c>
      <c r="D4216" s="32" t="n">
        <v>65</v>
      </c>
      <c r="E4216" s="32" t="n">
        <v>81</v>
      </c>
      <c r="F4216" s="32" t="inlineStr">
        <is>
          <t>Differs from upstream baseline</t>
        </is>
      </c>
      <c r="G4216" s="32" t="inlineStr">
        <is>
          <t>species_info/gen_*_families.h</t>
        </is>
      </c>
    </row>
    <row r="4217">
      <c r="A4217" s="77" t="inlineStr">
        <is>
          <t>2026-10-04</t>
        </is>
      </c>
      <c r="B4217" s="77" t="inlineStr">
        <is>
          <t>Pokemon Stats</t>
        </is>
      </c>
      <c r="C4217" s="77" t="inlineStr">
        <is>
          <t>Basculin baseSpDefense</t>
        </is>
      </c>
      <c r="D4217" s="77" t="n">
        <v>55</v>
      </c>
      <c r="E4217" s="77" t="n">
        <v>74</v>
      </c>
      <c r="F4217" s="77" t="inlineStr">
        <is>
          <t>Differs from upstream baseline</t>
        </is>
      </c>
      <c r="G4217" s="77" t="inlineStr">
        <is>
          <t>species_info/gen_*_families.h</t>
        </is>
      </c>
    </row>
    <row r="4218">
      <c r="A4218" s="32" t="inlineStr">
        <is>
          <t>2026-10-04</t>
        </is>
      </c>
      <c r="B4218" s="32" t="inlineStr">
        <is>
          <t>Pokemon Stats</t>
        </is>
      </c>
      <c r="C4218" s="32" t="inlineStr">
        <is>
          <t>Basculin baseHP</t>
        </is>
      </c>
      <c r="D4218" s="32" t="n">
        <v>70</v>
      </c>
      <c r="E4218" s="32" t="n">
        <v>80</v>
      </c>
      <c r="F4218" s="32" t="inlineStr">
        <is>
          <t>Differs from upstream baseline</t>
        </is>
      </c>
      <c r="G4218" s="32" t="inlineStr">
        <is>
          <t>species_info/gen_*_families.h</t>
        </is>
      </c>
    </row>
    <row r="4219">
      <c r="A4219" s="77" t="inlineStr">
        <is>
          <t>2026-10-04</t>
        </is>
      </c>
      <c r="B4219" s="77" t="inlineStr">
        <is>
          <t>Pokemon Stats</t>
        </is>
      </c>
      <c r="C4219" s="77" t="inlineStr">
        <is>
          <t>Basculin baseAttack</t>
        </is>
      </c>
      <c r="D4219" s="77" t="n">
        <v>92</v>
      </c>
      <c r="E4219" s="77" t="n">
        <v>97</v>
      </c>
      <c r="F4219" s="77" t="inlineStr">
        <is>
          <t>Differs from upstream baseline</t>
        </is>
      </c>
      <c r="G4219" s="77" t="inlineStr">
        <is>
          <t>species_info/gen_*_families.h</t>
        </is>
      </c>
    </row>
    <row r="4220">
      <c r="A4220" s="32" t="inlineStr">
        <is>
          <t>2026-10-04</t>
        </is>
      </c>
      <c r="B4220" s="32" t="inlineStr">
        <is>
          <t>Abilities</t>
        </is>
      </c>
      <c r="C4220" s="32" t="inlineStr">
        <is>
          <t>Basculin abilities</t>
        </is>
      </c>
      <c r="D4220" s="32" t="inlineStr">
        <is>
          <t>Reckless / Adaptability / Mold Breaker</t>
        </is>
      </c>
      <c r="E4220" s="32" t="inlineStr">
        <is>
          <t>Adaptability / Reckless / Mold Breaker</t>
        </is>
      </c>
      <c r="F4220" s="32" t="inlineStr">
        <is>
          <t>Differs from upstream baseline</t>
        </is>
      </c>
      <c r="G4220" s="32" t="inlineStr">
        <is>
          <t>species_info/gen_*_families.h</t>
        </is>
      </c>
    </row>
    <row r="4221">
      <c r="A4221" s="77" t="inlineStr">
        <is>
          <t>2026-10-04</t>
        </is>
      </c>
      <c r="B4221" s="77" t="inlineStr">
        <is>
          <t>Evolutions</t>
        </is>
      </c>
      <c r="C4221" s="77" t="inlineStr">
        <is>
          <t>Basculin evolution</t>
        </is>
      </c>
      <c r="D4221" s="77" t="inlineStr">
        <is>
          <t>Recoil Damage Male 294 -&gt; Basculegion M; Recoil Damage Female 294 -&gt; Basculegion F</t>
        </is>
      </c>
      <c r="E4221" s="77" t="inlineStr">
        <is>
          <t>Level Male 40 -&gt; Basculegion M; Level Female 40 -&gt; Basculegion F</t>
        </is>
      </c>
      <c r="F4221" s="77" t="inlineStr">
        <is>
          <t>Differs from upstream baseline</t>
        </is>
      </c>
      <c r="G4221" s="77" t="inlineStr">
        <is>
          <t>species_info/gen_*_families.h</t>
        </is>
      </c>
    </row>
    <row r="4222">
      <c r="A4222" s="32" t="inlineStr">
        <is>
          <t>2026-10-04</t>
        </is>
      </c>
      <c r="B4222" s="32" t="inlineStr">
        <is>
          <t>Pokemon Stats</t>
        </is>
      </c>
      <c r="C4222" s="32" t="inlineStr">
        <is>
          <t>Bastiodon baseHP</t>
        </is>
      </c>
      <c r="D4222" s="32" t="n">
        <v>60</v>
      </c>
      <c r="E4222" s="32" t="n">
        <v>80</v>
      </c>
      <c r="F4222" s="32" t="inlineStr">
        <is>
          <t>Differs from upstream baseline</t>
        </is>
      </c>
      <c r="G4222" s="32" t="inlineStr">
        <is>
          <t>species_info/gen_*_families.h</t>
        </is>
      </c>
    </row>
    <row r="4223">
      <c r="A4223" s="77" t="inlineStr">
        <is>
          <t>2026-10-04</t>
        </is>
      </c>
      <c r="B4223" s="77" t="inlineStr">
        <is>
          <t>Pokemon Stats</t>
        </is>
      </c>
      <c r="C4223" s="77" t="inlineStr">
        <is>
          <t>Bastiodon baseAttack</t>
        </is>
      </c>
      <c r="D4223" s="77" t="n">
        <v>52</v>
      </c>
      <c r="E4223" s="77" t="n">
        <v>92</v>
      </c>
      <c r="F4223" s="77" t="inlineStr">
        <is>
          <t>Differs from upstream baseline</t>
        </is>
      </c>
      <c r="G4223" s="77" t="inlineStr">
        <is>
          <t>species_info/gen_*_families.h</t>
        </is>
      </c>
    </row>
    <row r="4224">
      <c r="A4224" s="32" t="inlineStr">
        <is>
          <t>2026-10-04</t>
        </is>
      </c>
      <c r="B4224" s="32" t="inlineStr">
        <is>
          <t>Pokemon Stats</t>
        </is>
      </c>
      <c r="C4224" s="32" t="inlineStr">
        <is>
          <t>Bastiodon baseSpAttack</t>
        </is>
      </c>
      <c r="D4224" s="32" t="n">
        <v>47</v>
      </c>
      <c r="E4224" s="32" t="n">
        <v>7</v>
      </c>
      <c r="F4224" s="32" t="inlineStr">
        <is>
          <t>Differs from upstream baseline</t>
        </is>
      </c>
      <c r="G4224" s="32" t="inlineStr">
        <is>
          <t>species_info/gen_*_families.h</t>
        </is>
      </c>
    </row>
    <row r="4225">
      <c r="A4225" s="77" t="inlineStr">
        <is>
          <t>2026-10-04</t>
        </is>
      </c>
      <c r="B4225" s="77" t="inlineStr">
        <is>
          <t>Abilities</t>
        </is>
      </c>
      <c r="C4225" s="77" t="inlineStr">
        <is>
          <t>Bastiodon abilities</t>
        </is>
      </c>
      <c r="D4225" s="77" t="inlineStr">
        <is>
          <t>Sturdy / Soundproof</t>
        </is>
      </c>
      <c r="E4225" s="77" t="inlineStr">
        <is>
          <t>Solid Rock / Battle Armor / Soundproof</t>
        </is>
      </c>
      <c r="F4225" s="77" t="inlineStr">
        <is>
          <t>Differs from upstream baseline</t>
        </is>
      </c>
      <c r="G4225" s="77" t="inlineStr">
        <is>
          <t>species_info/gen_*_families.h</t>
        </is>
      </c>
    </row>
    <row r="4226">
      <c r="A4226" s="32" t="inlineStr">
        <is>
          <t>2026-10-04</t>
        </is>
      </c>
      <c r="B4226" s="32" t="inlineStr">
        <is>
          <t>Pokemon Stats</t>
        </is>
      </c>
      <c r="C4226" s="32" t="inlineStr">
        <is>
          <t>Beartic baseAttack</t>
        </is>
      </c>
      <c r="D4226" s="32" t="n">
        <v>130</v>
      </c>
      <c r="E4226" s="32" t="n">
        <v>152</v>
      </c>
      <c r="F4226" s="32" t="inlineStr">
        <is>
          <t>Differs from upstream baseline</t>
        </is>
      </c>
      <c r="G4226" s="32" t="inlineStr">
        <is>
          <t>species_info/gen_*_families.h</t>
        </is>
      </c>
    </row>
    <row r="4227">
      <c r="A4227" s="77" t="inlineStr">
        <is>
          <t>2026-10-04</t>
        </is>
      </c>
      <c r="B4227" s="77" t="inlineStr">
        <is>
          <t>Pokemon Stats</t>
        </is>
      </c>
      <c r="C4227" s="77" t="inlineStr">
        <is>
          <t>Beartic baseSpAttack</t>
        </is>
      </c>
      <c r="D4227" s="77" t="n">
        <v>70</v>
      </c>
      <c r="E4227" s="77" t="n">
        <v>30</v>
      </c>
      <c r="F4227" s="77" t="inlineStr">
        <is>
          <t>Differs from upstream baseline</t>
        </is>
      </c>
      <c r="G4227" s="77" t="inlineStr">
        <is>
          <t>species_info/gen_*_families.h</t>
        </is>
      </c>
    </row>
    <row r="4228">
      <c r="A4228" s="32" t="inlineStr">
        <is>
          <t>2026-10-04</t>
        </is>
      </c>
      <c r="B4228" s="32" t="inlineStr">
        <is>
          <t>Pokemon Stats</t>
        </is>
      </c>
      <c r="C4228" s="32" t="inlineStr">
        <is>
          <t>Beartic baseSpDefense</t>
        </is>
      </c>
      <c r="D4228" s="32" t="n">
        <v>80</v>
      </c>
      <c r="E4228" s="32" t="n">
        <v>90</v>
      </c>
      <c r="F4228" s="32" t="inlineStr">
        <is>
          <t>Differs from upstream baseline</t>
        </is>
      </c>
      <c r="G4228" s="32" t="inlineStr">
        <is>
          <t>species_info/gen_*_families.h</t>
        </is>
      </c>
    </row>
    <row r="4229">
      <c r="A4229" s="77" t="inlineStr">
        <is>
          <t>2026-10-04</t>
        </is>
      </c>
      <c r="B4229" s="77" t="inlineStr">
        <is>
          <t>Pokemon Stats</t>
        </is>
      </c>
      <c r="C4229" s="77" t="inlineStr">
        <is>
          <t>Beartic baseSpeed</t>
        </is>
      </c>
      <c r="D4229" s="77" t="n">
        <v>50</v>
      </c>
      <c r="E4229" s="77" t="n">
        <v>78</v>
      </c>
      <c r="F4229" s="77" t="inlineStr">
        <is>
          <t>Differs from upstream baseline</t>
        </is>
      </c>
      <c r="G4229" s="77" t="inlineStr">
        <is>
          <t>species_info/gen_*_families.h</t>
        </is>
      </c>
    </row>
    <row r="4230">
      <c r="A4230" s="32" t="inlineStr">
        <is>
          <t>2026-10-04</t>
        </is>
      </c>
      <c r="B4230" s="32" t="inlineStr">
        <is>
          <t>Abilities</t>
        </is>
      </c>
      <c r="C4230" s="32" t="inlineStr">
        <is>
          <t>Beautifly abilities</t>
        </is>
      </c>
      <c r="D4230" s="32" t="inlineStr">
        <is>
          <t>Swarm / Rivalry</t>
        </is>
      </c>
      <c r="E4230" s="32" t="inlineStr">
        <is>
          <t>Tinted Lens / Shield Dust / Rivalry</t>
        </is>
      </c>
      <c r="F4230" s="32" t="inlineStr">
        <is>
          <t>Differs from upstream baseline</t>
        </is>
      </c>
      <c r="G4230" s="32" t="inlineStr">
        <is>
          <t>species_info/gen_*_families.h</t>
        </is>
      </c>
    </row>
    <row r="4231">
      <c r="A4231" s="77" t="inlineStr">
        <is>
          <t>2026-10-04</t>
        </is>
      </c>
      <c r="B4231" s="77" t="inlineStr">
        <is>
          <t>Pokemon Stats</t>
        </is>
      </c>
      <c r="C4231" s="77" t="inlineStr">
        <is>
          <t>Beheeyem baseHP</t>
        </is>
      </c>
      <c r="D4231" s="77" t="n">
        <v>75</v>
      </c>
      <c r="E4231" s="77" t="n">
        <v>90</v>
      </c>
      <c r="F4231" s="77" t="inlineStr">
        <is>
          <t>Differs from upstream baseline</t>
        </is>
      </c>
      <c r="G4231" s="77" t="inlineStr">
        <is>
          <t>species_info/gen_*_families.h</t>
        </is>
      </c>
    </row>
    <row r="4232">
      <c r="A4232" s="32" t="inlineStr">
        <is>
          <t>2026-10-04</t>
        </is>
      </c>
      <c r="B4232" s="32" t="inlineStr">
        <is>
          <t>Pokemon Stats</t>
        </is>
      </c>
      <c r="C4232" s="32" t="inlineStr">
        <is>
          <t>Beheeyem baseAttack</t>
        </is>
      </c>
      <c r="D4232" s="32" t="n">
        <v>75</v>
      </c>
      <c r="E4232" s="32" t="n">
        <v>35</v>
      </c>
      <c r="F4232" s="32" t="inlineStr">
        <is>
          <t>Differs from upstream baseline</t>
        </is>
      </c>
      <c r="G4232" s="32" t="inlineStr">
        <is>
          <t>species_info/gen_*_families.h</t>
        </is>
      </c>
    </row>
    <row r="4233">
      <c r="A4233" s="77" t="inlineStr">
        <is>
          <t>2026-10-04</t>
        </is>
      </c>
      <c r="B4233" s="77" t="inlineStr">
        <is>
          <t>Pokemon Stats</t>
        </is>
      </c>
      <c r="C4233" s="77" t="inlineStr">
        <is>
          <t>Beheeyem baseDefense</t>
        </is>
      </c>
      <c r="D4233" s="77" t="n">
        <v>75</v>
      </c>
      <c r="E4233" s="77" t="n">
        <v>85</v>
      </c>
      <c r="F4233" s="77" t="inlineStr">
        <is>
          <t>Differs from upstream baseline</t>
        </is>
      </c>
      <c r="G4233" s="77" t="inlineStr">
        <is>
          <t>species_info/gen_*_families.h</t>
        </is>
      </c>
    </row>
    <row r="4234">
      <c r="A4234" s="32" t="inlineStr">
        <is>
          <t>2026-10-04</t>
        </is>
      </c>
      <c r="B4234" s="32" t="inlineStr">
        <is>
          <t>Pokemon Stats</t>
        </is>
      </c>
      <c r="C4234" s="32" t="inlineStr">
        <is>
          <t>Beheeyem baseSpAttack</t>
        </is>
      </c>
      <c r="D4234" s="32" t="n">
        <v>125</v>
      </c>
      <c r="E4234" s="32" t="n">
        <v>165</v>
      </c>
      <c r="F4234" s="32" t="inlineStr">
        <is>
          <t>Differs from upstream baseline</t>
        </is>
      </c>
      <c r="G4234" s="32" t="inlineStr">
        <is>
          <t>species_info/gen_*_families.h</t>
        </is>
      </c>
    </row>
    <row r="4235">
      <c r="A4235" s="77" t="inlineStr">
        <is>
          <t>2026-10-04</t>
        </is>
      </c>
      <c r="B4235" s="77" t="inlineStr">
        <is>
          <t>Pokemon Stats</t>
        </is>
      </c>
      <c r="C4235" s="77" t="inlineStr">
        <is>
          <t>Beheeyem baseSpDefense</t>
        </is>
      </c>
      <c r="D4235" s="77" t="n">
        <v>95</v>
      </c>
      <c r="E4235" s="77" t="n">
        <v>105</v>
      </c>
      <c r="F4235" s="77" t="inlineStr">
        <is>
          <t>Differs from upstream baseline</t>
        </is>
      </c>
      <c r="G4235" s="77" t="inlineStr">
        <is>
          <t>species_info/gen_*_families.h</t>
        </is>
      </c>
    </row>
    <row r="4236">
      <c r="A4236" s="32" t="inlineStr">
        <is>
          <t>2026-10-04</t>
        </is>
      </c>
      <c r="B4236" s="32" t="inlineStr">
        <is>
          <t>Abilities</t>
        </is>
      </c>
      <c r="C4236" s="32" t="inlineStr">
        <is>
          <t>Beheeyem abilities</t>
        </is>
      </c>
      <c r="D4236" s="32" t="inlineStr">
        <is>
          <t>Telepathy / Synchronize / Analytic</t>
        </is>
      </c>
      <c r="E4236" s="32" t="inlineStr">
        <is>
          <t>Telepathy / Analytic / Trace</t>
        </is>
      </c>
      <c r="F4236" s="32" t="inlineStr">
        <is>
          <t>Differs from upstream baseline</t>
        </is>
      </c>
      <c r="G4236" s="32" t="inlineStr">
        <is>
          <t>species_info/gen_*_families.h</t>
        </is>
      </c>
    </row>
    <row r="4237">
      <c r="A4237" s="77" t="inlineStr">
        <is>
          <t>2026-10-04</t>
        </is>
      </c>
      <c r="B4237" s="77" t="inlineStr">
        <is>
          <t>Pokemon Stats</t>
        </is>
      </c>
      <c r="C4237" s="77" t="inlineStr">
        <is>
          <t>Bellossom baseDefense</t>
        </is>
      </c>
      <c r="D4237" s="77" t="n">
        <v>95</v>
      </c>
      <c r="E4237" s="77" t="n">
        <v>85</v>
      </c>
      <c r="F4237" s="77" t="inlineStr">
        <is>
          <t>Differs from upstream baseline</t>
        </is>
      </c>
      <c r="G4237" s="77" t="inlineStr">
        <is>
          <t>species_info/gen_*_families.h</t>
        </is>
      </c>
    </row>
    <row r="4238">
      <c r="A4238" s="32" t="inlineStr">
        <is>
          <t>2026-10-04</t>
        </is>
      </c>
      <c r="B4238" s="32" t="inlineStr">
        <is>
          <t>Pokemon Stats</t>
        </is>
      </c>
      <c r="C4238" s="32" t="inlineStr">
        <is>
          <t>Bellossom baseSpAttack</t>
        </is>
      </c>
      <c r="D4238" s="32" t="n">
        <v>90</v>
      </c>
      <c r="E4238" s="32" t="n">
        <v>100</v>
      </c>
      <c r="F4238" s="32" t="inlineStr">
        <is>
          <t>Differs from upstream baseline</t>
        </is>
      </c>
      <c r="G4238" s="32" t="inlineStr">
        <is>
          <t>species_info/gen_*_families.h</t>
        </is>
      </c>
    </row>
    <row r="4239">
      <c r="A4239" s="77" t="inlineStr">
        <is>
          <t>2026-10-04</t>
        </is>
      </c>
      <c r="B4239" s="77" t="inlineStr">
        <is>
          <t>Pokemon Stats</t>
        </is>
      </c>
      <c r="C4239" s="77" t="inlineStr">
        <is>
          <t>Bergmite baseSpeed</t>
        </is>
      </c>
      <c r="D4239" s="77" t="n">
        <v>28</v>
      </c>
      <c r="E4239" s="77" t="n">
        <v>29</v>
      </c>
      <c r="F4239" s="77" t="inlineStr">
        <is>
          <t>Differs from upstream baseline</t>
        </is>
      </c>
      <c r="G4239" s="77" t="inlineStr">
        <is>
          <t>species_info/gen_*_families.h</t>
        </is>
      </c>
    </row>
    <row r="4240">
      <c r="A4240" s="32" t="inlineStr">
        <is>
          <t>2026-10-04</t>
        </is>
      </c>
      <c r="B4240" s="32" t="inlineStr">
        <is>
          <t>Pokemon Stats</t>
        </is>
      </c>
      <c r="C4240" s="32" t="inlineStr">
        <is>
          <t>Bisharp baseAttack</t>
        </is>
      </c>
      <c r="D4240" s="32" t="n">
        <v>125</v>
      </c>
      <c r="E4240" s="32" t="n">
        <v>141</v>
      </c>
      <c r="F4240" s="32" t="inlineStr">
        <is>
          <t>Differs from upstream baseline</t>
        </is>
      </c>
      <c r="G4240" s="32" t="inlineStr">
        <is>
          <t>species_info/gen_*_families.h</t>
        </is>
      </c>
    </row>
    <row r="4241">
      <c r="A4241" s="77" t="inlineStr">
        <is>
          <t>2026-10-04</t>
        </is>
      </c>
      <c r="B4241" s="77" t="inlineStr">
        <is>
          <t>Pokemon Stats</t>
        </is>
      </c>
      <c r="C4241" s="77" t="inlineStr">
        <is>
          <t>Bisharp baseSpAttack</t>
        </is>
      </c>
      <c r="D4241" s="77" t="n">
        <v>60</v>
      </c>
      <c r="E4241" s="77" t="n">
        <v>30</v>
      </c>
      <c r="F4241" s="77" t="inlineStr">
        <is>
          <t>Differs from upstream baseline</t>
        </is>
      </c>
      <c r="G4241" s="77" t="inlineStr">
        <is>
          <t>species_info/gen_*_families.h</t>
        </is>
      </c>
    </row>
    <row r="4242">
      <c r="A4242" s="32" t="inlineStr">
        <is>
          <t>2026-10-04</t>
        </is>
      </c>
      <c r="B4242" s="32" t="inlineStr">
        <is>
          <t>Pokemon Stats</t>
        </is>
      </c>
      <c r="C4242" s="32" t="inlineStr">
        <is>
          <t>Bisharp baseSpeed</t>
        </is>
      </c>
      <c r="D4242" s="32" t="n">
        <v>70</v>
      </c>
      <c r="E4242" s="32" t="n">
        <v>84</v>
      </c>
      <c r="F4242" s="32" t="inlineStr">
        <is>
          <t>Differs from upstream baseline</t>
        </is>
      </c>
      <c r="G4242" s="32" t="inlineStr">
        <is>
          <t>species_info/gen_*_families.h</t>
        </is>
      </c>
    </row>
    <row r="4243">
      <c r="A4243" s="77" t="inlineStr">
        <is>
          <t>2026-10-04</t>
        </is>
      </c>
      <c r="B4243" s="77" t="inlineStr">
        <is>
          <t>Pokemon Stats</t>
        </is>
      </c>
      <c r="C4243" s="77" t="inlineStr">
        <is>
          <t>Blastoise baseAttack</t>
        </is>
      </c>
      <c r="D4243" s="77" t="n">
        <v>83</v>
      </c>
      <c r="E4243" s="77" t="n">
        <v>81</v>
      </c>
      <c r="F4243" s="77" t="inlineStr">
        <is>
          <t>Differs from upstream baseline</t>
        </is>
      </c>
      <c r="G4243" s="77" t="inlineStr">
        <is>
          <t>species_info/gen_*_families.h</t>
        </is>
      </c>
    </row>
    <row r="4244">
      <c r="A4244" s="32" t="inlineStr">
        <is>
          <t>2026-10-04</t>
        </is>
      </c>
      <c r="B4244" s="32" t="inlineStr">
        <is>
          <t>Pokemon Stats</t>
        </is>
      </c>
      <c r="C4244" s="32" t="inlineStr">
        <is>
          <t>Blastoise baseSpAttack</t>
        </is>
      </c>
      <c r="D4244" s="32" t="n">
        <v>85</v>
      </c>
      <c r="E4244" s="32" t="n">
        <v>110</v>
      </c>
      <c r="F4244" s="32" t="inlineStr">
        <is>
          <t>Differs from upstream baseline</t>
        </is>
      </c>
      <c r="G4244" s="32" t="inlineStr">
        <is>
          <t>species_info/gen_*_families.h</t>
        </is>
      </c>
    </row>
    <row r="4245">
      <c r="A4245" s="77" t="inlineStr">
        <is>
          <t>2026-10-04</t>
        </is>
      </c>
      <c r="B4245" s="77" t="inlineStr">
        <is>
          <t>Pokemon Stats</t>
        </is>
      </c>
      <c r="C4245" s="77" t="inlineStr">
        <is>
          <t>Blastoise baseSpeed</t>
        </is>
      </c>
      <c r="D4245" s="77" t="n">
        <v>78</v>
      </c>
      <c r="E4245" s="77" t="n">
        <v>60</v>
      </c>
      <c r="F4245" s="77" t="inlineStr">
        <is>
          <t>Differs from upstream baseline</t>
        </is>
      </c>
      <c r="G4245" s="77" t="inlineStr">
        <is>
          <t>species_info/gen_*_families.h</t>
        </is>
      </c>
    </row>
    <row r="4246">
      <c r="A4246" s="32" t="inlineStr">
        <is>
          <t>2026-10-04</t>
        </is>
      </c>
      <c r="B4246" s="32" t="inlineStr">
        <is>
          <t>Abilities</t>
        </is>
      </c>
      <c r="C4246" s="32" t="inlineStr">
        <is>
          <t>Blastoise abilities</t>
        </is>
      </c>
      <c r="D4246" s="32" t="inlineStr">
        <is>
          <t>Torrent / Rain Dish</t>
        </is>
      </c>
      <c r="E4246" s="32" t="inlineStr">
        <is>
          <t>Torrent / Shell Armor / Rain Dish</t>
        </is>
      </c>
      <c r="F4246" s="32" t="inlineStr">
        <is>
          <t>Differs from upstream baseline</t>
        </is>
      </c>
      <c r="G4246" s="32" t="inlineStr">
        <is>
          <t>species_info/gen_*_families.h</t>
        </is>
      </c>
    </row>
    <row r="4247">
      <c r="A4247" s="77" t="inlineStr">
        <is>
          <t>2026-10-04</t>
        </is>
      </c>
      <c r="B4247" s="77" t="inlineStr">
        <is>
          <t>Pokemon Stats</t>
        </is>
      </c>
      <c r="C4247" s="77" t="inlineStr">
        <is>
          <t>Blastoise baseAttack</t>
        </is>
      </c>
      <c r="D4247" s="77" t="n">
        <v>103</v>
      </c>
      <c r="E4247" s="77" t="n">
        <v>101</v>
      </c>
      <c r="F4247" s="77" t="inlineStr">
        <is>
          <t>Differs from upstream baseline</t>
        </is>
      </c>
      <c r="G4247" s="77" t="inlineStr">
        <is>
          <t>species_info/gen_*_families.h</t>
        </is>
      </c>
    </row>
    <row r="4248">
      <c r="A4248" s="32" t="inlineStr">
        <is>
          <t>2026-10-04</t>
        </is>
      </c>
      <c r="B4248" s="32" t="inlineStr">
        <is>
          <t>Pokemon Stats</t>
        </is>
      </c>
      <c r="C4248" s="32" t="inlineStr">
        <is>
          <t>Blastoise baseSpAttack</t>
        </is>
      </c>
      <c r="D4248" s="32" t="n">
        <v>135</v>
      </c>
      <c r="E4248" s="32" t="n">
        <v>160</v>
      </c>
      <c r="F4248" s="32" t="inlineStr">
        <is>
          <t>Differs from upstream baseline</t>
        </is>
      </c>
      <c r="G4248" s="32" t="inlineStr">
        <is>
          <t>species_info/gen_*_families.h</t>
        </is>
      </c>
    </row>
    <row r="4249">
      <c r="A4249" s="77" t="inlineStr">
        <is>
          <t>2026-10-04</t>
        </is>
      </c>
      <c r="B4249" s="77" t="inlineStr">
        <is>
          <t>Pokemon Stats</t>
        </is>
      </c>
      <c r="C4249" s="77" t="inlineStr">
        <is>
          <t>Blaziken baseSpAttack</t>
        </is>
      </c>
      <c r="D4249" s="77" t="n">
        <v>110</v>
      </c>
      <c r="E4249" s="77" t="n">
        <v>115</v>
      </c>
      <c r="F4249" s="77" t="inlineStr">
        <is>
          <t>Differs from upstream baseline</t>
        </is>
      </c>
      <c r="G4249" s="77" t="inlineStr">
        <is>
          <t>species_info/gen_*_families.h</t>
        </is>
      </c>
    </row>
    <row r="4250">
      <c r="A4250" s="32" t="inlineStr">
        <is>
          <t>2026-10-04</t>
        </is>
      </c>
      <c r="B4250" s="32" t="inlineStr">
        <is>
          <t>Pokemon Stats</t>
        </is>
      </c>
      <c r="C4250" s="32" t="inlineStr">
        <is>
          <t>Blaziken baseSpAttack</t>
        </is>
      </c>
      <c r="D4250" s="32" t="n">
        <v>130</v>
      </c>
      <c r="E4250" s="32" t="n">
        <v>135</v>
      </c>
      <c r="F4250" s="32" t="inlineStr">
        <is>
          <t>Differs from upstream baseline</t>
        </is>
      </c>
      <c r="G4250" s="32" t="inlineStr">
        <is>
          <t>species_info/gen_*_families.h</t>
        </is>
      </c>
    </row>
    <row r="4251">
      <c r="A4251" s="77" t="inlineStr">
        <is>
          <t>2026-10-04</t>
        </is>
      </c>
      <c r="B4251" s="77" t="inlineStr">
        <is>
          <t>Pokemon Stats</t>
        </is>
      </c>
      <c r="C4251" s="77" t="inlineStr">
        <is>
          <t>Blissey baseAttack</t>
        </is>
      </c>
      <c r="D4251" s="77" t="n">
        <v>10</v>
      </c>
      <c r="E4251" s="77" t="n">
        <v>5</v>
      </c>
      <c r="F4251" s="77" t="inlineStr">
        <is>
          <t>Differs from upstream baseline</t>
        </is>
      </c>
      <c r="G4251" s="77" t="inlineStr">
        <is>
          <t>species_info/gen_*_families.h</t>
        </is>
      </c>
    </row>
    <row r="4252">
      <c r="A4252" s="32" t="inlineStr">
        <is>
          <t>2026-10-04</t>
        </is>
      </c>
      <c r="B4252" s="32" t="inlineStr">
        <is>
          <t>Pokemon Stats</t>
        </is>
      </c>
      <c r="C4252" s="32" t="inlineStr">
        <is>
          <t>Blissey baseDefense</t>
        </is>
      </c>
      <c r="D4252" s="32" t="n">
        <v>10</v>
      </c>
      <c r="E4252" s="32" t="n">
        <v>30</v>
      </c>
      <c r="F4252" s="32" t="inlineStr">
        <is>
          <t>Differs from upstream baseline</t>
        </is>
      </c>
      <c r="G4252" s="32" t="inlineStr">
        <is>
          <t>species_info/gen_*_families.h</t>
        </is>
      </c>
    </row>
    <row r="4253">
      <c r="A4253" s="77" t="inlineStr">
        <is>
          <t>2026-10-04</t>
        </is>
      </c>
      <c r="B4253" s="77" t="inlineStr">
        <is>
          <t>Abilities</t>
        </is>
      </c>
      <c r="C4253" s="77" t="inlineStr">
        <is>
          <t>Blissey abilities</t>
        </is>
      </c>
      <c r="D4253" s="77" t="inlineStr">
        <is>
          <t>Natural Cure / Serene Grace / Healer</t>
        </is>
      </c>
      <c r="E4253" s="77" t="inlineStr">
        <is>
          <t>Serene Grace / Serene Grace / Healer</t>
        </is>
      </c>
      <c r="F4253" s="77" t="inlineStr">
        <is>
          <t>Differs from upstream baseline</t>
        </is>
      </c>
      <c r="G4253" s="77" t="inlineStr">
        <is>
          <t>species_info/gen_*_families.h</t>
        </is>
      </c>
    </row>
    <row r="4254">
      <c r="A4254" s="32" t="inlineStr">
        <is>
          <t>2026-10-04</t>
        </is>
      </c>
      <c r="B4254" s="32" t="inlineStr">
        <is>
          <t>Pokemon Stats</t>
        </is>
      </c>
      <c r="C4254" s="32" t="inlineStr">
        <is>
          <t>Blitzle baseHP</t>
        </is>
      </c>
      <c r="D4254" s="32" t="n">
        <v>45</v>
      </c>
      <c r="E4254" s="32" t="n">
        <v>46</v>
      </c>
      <c r="F4254" s="32" t="inlineStr">
        <is>
          <t>Differs from upstream baseline</t>
        </is>
      </c>
      <c r="G4254" s="32" t="inlineStr">
        <is>
          <t>species_info/gen_*_families.h</t>
        </is>
      </c>
    </row>
    <row r="4255">
      <c r="A4255" s="77" t="inlineStr">
        <is>
          <t>2026-10-04</t>
        </is>
      </c>
      <c r="B4255" s="77" t="inlineStr">
        <is>
          <t>Pokemon Stats</t>
        </is>
      </c>
      <c r="C4255" s="77" t="inlineStr">
        <is>
          <t>Blitzle baseDefense</t>
        </is>
      </c>
      <c r="D4255" s="77" t="n">
        <v>32</v>
      </c>
      <c r="E4255" s="77" t="n">
        <v>37</v>
      </c>
      <c r="F4255" s="77" t="inlineStr">
        <is>
          <t>Differs from upstream baseline</t>
        </is>
      </c>
      <c r="G4255" s="77" t="inlineStr">
        <is>
          <t>species_info/gen_*_families.h</t>
        </is>
      </c>
    </row>
    <row r="4256">
      <c r="A4256" s="32" t="inlineStr">
        <is>
          <t>2026-10-04</t>
        </is>
      </c>
      <c r="B4256" s="32" t="inlineStr">
        <is>
          <t>Pokemon Stats</t>
        </is>
      </c>
      <c r="C4256" s="32" t="inlineStr">
        <is>
          <t>Blitzle baseSpDefense</t>
        </is>
      </c>
      <c r="D4256" s="32" t="n">
        <v>32</v>
      </c>
      <c r="E4256" s="32" t="n">
        <v>36</v>
      </c>
      <c r="F4256" s="32" t="inlineStr">
        <is>
          <t>Differs from upstream baseline</t>
        </is>
      </c>
      <c r="G4256" s="32" t="inlineStr">
        <is>
          <t>species_info/gen_*_families.h</t>
        </is>
      </c>
    </row>
    <row r="4257">
      <c r="A4257" s="77" t="inlineStr">
        <is>
          <t>2026-10-04</t>
        </is>
      </c>
      <c r="B4257" s="77" t="inlineStr">
        <is>
          <t>Pokemon Stats</t>
        </is>
      </c>
      <c r="C4257" s="77" t="inlineStr">
        <is>
          <t>Boldore baseAttack</t>
        </is>
      </c>
      <c r="D4257" s="77" t="n">
        <v>105</v>
      </c>
      <c r="E4257" s="77" t="n">
        <v>125</v>
      </c>
      <c r="F4257" s="77" t="inlineStr">
        <is>
          <t>Differs from upstream baseline</t>
        </is>
      </c>
      <c r="G4257" s="77" t="inlineStr">
        <is>
          <t>species_info/gen_*_families.h</t>
        </is>
      </c>
    </row>
    <row r="4258">
      <c r="A4258" s="32" t="inlineStr">
        <is>
          <t>2026-10-04</t>
        </is>
      </c>
      <c r="B4258" s="32" t="inlineStr">
        <is>
          <t>Pokemon Stats</t>
        </is>
      </c>
      <c r="C4258" s="32" t="inlineStr">
        <is>
          <t>Boldore baseSpAttack</t>
        </is>
      </c>
      <c r="D4258" s="32" t="n">
        <v>50</v>
      </c>
      <c r="E4258" s="32" t="n">
        <v>30</v>
      </c>
      <c r="F4258" s="32" t="inlineStr">
        <is>
          <t>Differs from upstream baseline</t>
        </is>
      </c>
      <c r="G4258" s="32" t="inlineStr">
        <is>
          <t>species_info/gen_*_families.h</t>
        </is>
      </c>
    </row>
    <row r="4259">
      <c r="A4259" s="77" t="inlineStr">
        <is>
          <t>2026-10-04</t>
        </is>
      </c>
      <c r="B4259" s="77" t="inlineStr">
        <is>
          <t>Abilities</t>
        </is>
      </c>
      <c r="C4259" s="77" t="inlineStr">
        <is>
          <t>Bonsly abilities</t>
        </is>
      </c>
      <c r="D4259" s="77" t="inlineStr">
        <is>
          <t>Sturdy / Rock Head / Rattled</t>
        </is>
      </c>
      <c r="E4259" s="77" t="inlineStr">
        <is>
          <t>Rock Head / Rock Head / Rattled</t>
        </is>
      </c>
      <c r="F4259" s="77" t="inlineStr">
        <is>
          <t>Differs from upstream baseline</t>
        </is>
      </c>
      <c r="G4259" s="77" t="inlineStr">
        <is>
          <t>species_info/gen_*_families.h</t>
        </is>
      </c>
    </row>
    <row r="4260">
      <c r="A4260" s="32" t="inlineStr">
        <is>
          <t>2026-10-04</t>
        </is>
      </c>
      <c r="B4260" s="32" t="inlineStr">
        <is>
          <t>Pokemon Stats</t>
        </is>
      </c>
      <c r="C4260" s="32" t="inlineStr">
        <is>
          <t>Bouffalant baseHP</t>
        </is>
      </c>
      <c r="D4260" s="32" t="n">
        <v>95</v>
      </c>
      <c r="E4260" s="32" t="n">
        <v>105</v>
      </c>
      <c r="F4260" s="32" t="inlineStr">
        <is>
          <t>Differs from upstream baseline</t>
        </is>
      </c>
      <c r="G4260" s="32" t="inlineStr">
        <is>
          <t>species_info/gen_*_families.h</t>
        </is>
      </c>
    </row>
    <row r="4261">
      <c r="A4261" s="77" t="inlineStr">
        <is>
          <t>2026-10-04</t>
        </is>
      </c>
      <c r="B4261" s="77" t="inlineStr">
        <is>
          <t>Pokemon Stats</t>
        </is>
      </c>
      <c r="C4261" s="77" t="inlineStr">
        <is>
          <t>Bouffalant baseAttack</t>
        </is>
      </c>
      <c r="D4261" s="77" t="n">
        <v>110</v>
      </c>
      <c r="E4261" s="77" t="n">
        <v>116</v>
      </c>
      <c r="F4261" s="77" t="inlineStr">
        <is>
          <t>Differs from upstream baseline</t>
        </is>
      </c>
      <c r="G4261" s="77" t="inlineStr">
        <is>
          <t>species_info/gen_*_families.h</t>
        </is>
      </c>
    </row>
    <row r="4262">
      <c r="A4262" s="32" t="inlineStr">
        <is>
          <t>2026-10-04</t>
        </is>
      </c>
      <c r="B4262" s="32" t="inlineStr">
        <is>
          <t>Pokemon Stats</t>
        </is>
      </c>
      <c r="C4262" s="32" t="inlineStr">
        <is>
          <t>Bouffalant baseSpAttack</t>
        </is>
      </c>
      <c r="D4262" s="32" t="n">
        <v>40</v>
      </c>
      <c r="E4262" s="32" t="n">
        <v>30</v>
      </c>
      <c r="F4262" s="32" t="inlineStr">
        <is>
          <t>Differs from upstream baseline</t>
        </is>
      </c>
      <c r="G4262" s="32" t="inlineStr">
        <is>
          <t>species_info/gen_*_families.h</t>
        </is>
      </c>
    </row>
    <row r="4263">
      <c r="A4263" s="77" t="inlineStr">
        <is>
          <t>2026-10-04</t>
        </is>
      </c>
      <c r="B4263" s="77" t="inlineStr">
        <is>
          <t>Pokemon Stats</t>
        </is>
      </c>
      <c r="C4263" s="77" t="inlineStr">
        <is>
          <t>Bouffalant baseSpDefense</t>
        </is>
      </c>
      <c r="D4263" s="77" t="n">
        <v>95</v>
      </c>
      <c r="E4263" s="77" t="n">
        <v>100</v>
      </c>
      <c r="F4263" s="77" t="inlineStr">
        <is>
          <t>Differs from upstream baseline</t>
        </is>
      </c>
      <c r="G4263" s="77" t="inlineStr">
        <is>
          <t>species_info/gen_*_families.h</t>
        </is>
      </c>
    </row>
    <row r="4264">
      <c r="A4264" s="32" t="inlineStr">
        <is>
          <t>2026-10-04</t>
        </is>
      </c>
      <c r="B4264" s="32" t="inlineStr">
        <is>
          <t>Pokemon Stats</t>
        </is>
      </c>
      <c r="C4264" s="32" t="inlineStr">
        <is>
          <t>Bouffalant baseSpeed</t>
        </is>
      </c>
      <c r="D4264" s="32" t="n">
        <v>55</v>
      </c>
      <c r="E4264" s="32" t="n">
        <v>64</v>
      </c>
      <c r="F4264" s="32" t="inlineStr">
        <is>
          <t>Differs from upstream baseline</t>
        </is>
      </c>
      <c r="G4264" s="32" t="inlineStr">
        <is>
          <t>species_info/gen_*_families.h</t>
        </is>
      </c>
    </row>
    <row r="4265">
      <c r="A4265" s="77" t="inlineStr">
        <is>
          <t>2026-10-04</t>
        </is>
      </c>
      <c r="B4265" s="77" t="inlineStr">
        <is>
          <t>Pokemon Stats</t>
        </is>
      </c>
      <c r="C4265" s="77" t="inlineStr">
        <is>
          <t>Braviary baseAttack</t>
        </is>
      </c>
      <c r="D4265" s="77" t="n">
        <v>123</v>
      </c>
      <c r="E4265" s="77" t="n">
        <v>138</v>
      </c>
      <c r="F4265" s="77" t="inlineStr">
        <is>
          <t>Differs from upstream baseline</t>
        </is>
      </c>
      <c r="G4265" s="77" t="inlineStr">
        <is>
          <t>species_info/gen_*_families.h</t>
        </is>
      </c>
    </row>
    <row r="4266">
      <c r="A4266" s="32" t="inlineStr">
        <is>
          <t>2026-10-04</t>
        </is>
      </c>
      <c r="B4266" s="32" t="inlineStr">
        <is>
          <t>Pokemon Stats</t>
        </is>
      </c>
      <c r="C4266" s="32" t="inlineStr">
        <is>
          <t>Braviary baseSpAttack</t>
        </is>
      </c>
      <c r="D4266" s="32" t="n">
        <v>57</v>
      </c>
      <c r="E4266" s="32" t="n">
        <v>30</v>
      </c>
      <c r="F4266" s="32" t="inlineStr">
        <is>
          <t>Differs from upstream baseline</t>
        </is>
      </c>
      <c r="G4266" s="32" t="inlineStr">
        <is>
          <t>species_info/gen_*_families.h</t>
        </is>
      </c>
    </row>
    <row r="4267">
      <c r="A4267" s="77" t="inlineStr">
        <is>
          <t>2026-10-04</t>
        </is>
      </c>
      <c r="B4267" s="77" t="inlineStr">
        <is>
          <t>Pokemon Stats</t>
        </is>
      </c>
      <c r="C4267" s="77" t="inlineStr">
        <is>
          <t>Braviary baseSpeed</t>
        </is>
      </c>
      <c r="D4267" s="77" t="n">
        <v>80</v>
      </c>
      <c r="E4267" s="77" t="n">
        <v>102</v>
      </c>
      <c r="F4267" s="77" t="inlineStr">
        <is>
          <t>Differs from upstream baseline</t>
        </is>
      </c>
      <c r="G4267" s="77" t="inlineStr">
        <is>
          <t>species_info/gen_*_families.h</t>
        </is>
      </c>
    </row>
    <row r="4268">
      <c r="A4268" s="32" t="inlineStr">
        <is>
          <t>2026-10-04</t>
        </is>
      </c>
      <c r="B4268" s="32" t="inlineStr">
        <is>
          <t>Abilities</t>
        </is>
      </c>
      <c r="C4268" s="32" t="inlineStr">
        <is>
          <t>Breloom abilities</t>
        </is>
      </c>
      <c r="D4268" s="32" t="inlineStr">
        <is>
          <t>Effect Spore / Poison Heal / Technician</t>
        </is>
      </c>
      <c r="E4268" s="32" t="inlineStr">
        <is>
          <t>Technician / Technician / Technician</t>
        </is>
      </c>
      <c r="F4268" s="32" t="inlineStr">
        <is>
          <t>Differs from upstream baseline</t>
        </is>
      </c>
      <c r="G4268" s="32" t="inlineStr">
        <is>
          <t>species_info/gen_*_families.h</t>
        </is>
      </c>
    </row>
    <row r="4269">
      <c r="A4269" s="77" t="inlineStr">
        <is>
          <t>2026-10-04</t>
        </is>
      </c>
      <c r="B4269" s="77" t="inlineStr">
        <is>
          <t>Pokemon Stats</t>
        </is>
      </c>
      <c r="C4269" s="77" t="inlineStr">
        <is>
          <t>Bronzong baseHP</t>
        </is>
      </c>
      <c r="D4269" s="77" t="n">
        <v>67</v>
      </c>
      <c r="E4269" s="77" t="n">
        <v>77</v>
      </c>
      <c r="F4269" s="77" t="inlineStr">
        <is>
          <t>Differs from upstream baseline</t>
        </is>
      </c>
      <c r="G4269" s="77" t="inlineStr">
        <is>
          <t>species_info/gen_*_families.h</t>
        </is>
      </c>
    </row>
    <row r="4270">
      <c r="A4270" s="32" t="inlineStr">
        <is>
          <t>2026-10-04</t>
        </is>
      </c>
      <c r="B4270" s="32" t="inlineStr">
        <is>
          <t>Pokemon Stats</t>
        </is>
      </c>
      <c r="C4270" s="32" t="inlineStr">
        <is>
          <t>Bronzong baseAttack</t>
        </is>
      </c>
      <c r="D4270" s="32" t="n">
        <v>89</v>
      </c>
      <c r="E4270" s="32" t="n">
        <v>99</v>
      </c>
      <c r="F4270" s="32" t="inlineStr">
        <is>
          <t>Differs from upstream baseline</t>
        </is>
      </c>
      <c r="G4270" s="32" t="inlineStr">
        <is>
          <t>species_info/gen_*_families.h</t>
        </is>
      </c>
    </row>
    <row r="4271">
      <c r="A4271" s="77" t="inlineStr">
        <is>
          <t>2026-10-04</t>
        </is>
      </c>
      <c r="B4271" s="77" t="inlineStr">
        <is>
          <t>Pokemon Stats</t>
        </is>
      </c>
      <c r="C4271" s="77" t="inlineStr">
        <is>
          <t>Bronzong baseSpAttack</t>
        </is>
      </c>
      <c r="D4271" s="77" t="n">
        <v>79</v>
      </c>
      <c r="E4271" s="77" t="n">
        <v>89</v>
      </c>
      <c r="F4271" s="77" t="inlineStr">
        <is>
          <t>Differs from upstream baseline</t>
        </is>
      </c>
      <c r="G4271" s="77" t="inlineStr">
        <is>
          <t>species_info/gen_*_families.h</t>
        </is>
      </c>
    </row>
    <row r="4272">
      <c r="A4272" s="32" t="inlineStr">
        <is>
          <t>2026-10-04</t>
        </is>
      </c>
      <c r="B4272" s="32" t="inlineStr">
        <is>
          <t>Abilities</t>
        </is>
      </c>
      <c r="C4272" s="32" t="inlineStr">
        <is>
          <t>Bronzong abilities</t>
        </is>
      </c>
      <c r="D4272" s="32" t="inlineStr">
        <is>
          <t>Levitate / Heatproof / Heavy Metal</t>
        </is>
      </c>
      <c r="E4272" s="32" t="inlineStr">
        <is>
          <t>Levitate / Levitate / Heavy Metal</t>
        </is>
      </c>
      <c r="F4272" s="32" t="inlineStr">
        <is>
          <t>Differs from upstream baseline</t>
        </is>
      </c>
      <c r="G4272" s="32" t="inlineStr">
        <is>
          <t>species_info/gen_*_families.h</t>
        </is>
      </c>
    </row>
    <row r="4273">
      <c r="A4273" s="77" t="inlineStr">
        <is>
          <t>2026-10-04</t>
        </is>
      </c>
      <c r="B4273" s="77" t="inlineStr">
        <is>
          <t>Pokemon Stats</t>
        </is>
      </c>
      <c r="C4273" s="77" t="inlineStr">
        <is>
          <t>Bronzor baseHP</t>
        </is>
      </c>
      <c r="D4273" s="77" t="n">
        <v>57</v>
      </c>
      <c r="E4273" s="77" t="n">
        <v>77</v>
      </c>
      <c r="F4273" s="77" t="inlineStr">
        <is>
          <t>Differs from upstream baseline</t>
        </is>
      </c>
      <c r="G4273" s="77" t="inlineStr">
        <is>
          <t>species_info/gen_*_families.h</t>
        </is>
      </c>
    </row>
    <row r="4274">
      <c r="A4274" s="32" t="inlineStr">
        <is>
          <t>2026-10-04</t>
        </is>
      </c>
      <c r="B4274" s="32" t="inlineStr">
        <is>
          <t>Pokemon Stats</t>
        </is>
      </c>
      <c r="C4274" s="32" t="inlineStr">
        <is>
          <t>Bronzor baseAttack</t>
        </is>
      </c>
      <c r="D4274" s="32" t="n">
        <v>24</v>
      </c>
      <c r="E4274" s="32" t="n">
        <v>99</v>
      </c>
      <c r="F4274" s="32" t="inlineStr">
        <is>
          <t>Differs from upstream baseline</t>
        </is>
      </c>
      <c r="G4274" s="32" t="inlineStr">
        <is>
          <t>species_info/gen_*_families.h</t>
        </is>
      </c>
    </row>
    <row r="4275">
      <c r="A4275" s="77" t="inlineStr">
        <is>
          <t>2026-10-04</t>
        </is>
      </c>
      <c r="B4275" s="77" t="inlineStr">
        <is>
          <t>Pokemon Stats</t>
        </is>
      </c>
      <c r="C4275" s="77" t="inlineStr">
        <is>
          <t>Bronzor baseDefense</t>
        </is>
      </c>
      <c r="D4275" s="77" t="n">
        <v>86</v>
      </c>
      <c r="E4275" s="77" t="n">
        <v>116</v>
      </c>
      <c r="F4275" s="77" t="inlineStr">
        <is>
          <t>Differs from upstream baseline</t>
        </is>
      </c>
      <c r="G4275" s="77" t="inlineStr">
        <is>
          <t>species_info/gen_*_families.h</t>
        </is>
      </c>
    </row>
    <row r="4276">
      <c r="A4276" s="32" t="inlineStr">
        <is>
          <t>2026-10-04</t>
        </is>
      </c>
      <c r="B4276" s="32" t="inlineStr">
        <is>
          <t>Pokemon Stats</t>
        </is>
      </c>
      <c r="C4276" s="32" t="inlineStr">
        <is>
          <t>Bronzor baseSpAttack</t>
        </is>
      </c>
      <c r="D4276" s="32" t="n">
        <v>24</v>
      </c>
      <c r="E4276" s="32" t="n">
        <v>89</v>
      </c>
      <c r="F4276" s="32" t="inlineStr">
        <is>
          <t>Differs from upstream baseline</t>
        </is>
      </c>
      <c r="G4276" s="32" t="inlineStr">
        <is>
          <t>species_info/gen_*_families.h</t>
        </is>
      </c>
    </row>
    <row r="4277">
      <c r="A4277" s="77" t="inlineStr">
        <is>
          <t>2026-10-04</t>
        </is>
      </c>
      <c r="B4277" s="77" t="inlineStr">
        <is>
          <t>Pokemon Stats</t>
        </is>
      </c>
      <c r="C4277" s="77" t="inlineStr">
        <is>
          <t>Bronzor baseSpDefense</t>
        </is>
      </c>
      <c r="D4277" s="77" t="n">
        <v>86</v>
      </c>
      <c r="E4277" s="77" t="n">
        <v>116</v>
      </c>
      <c r="F4277" s="77" t="inlineStr">
        <is>
          <t>Differs from upstream baseline</t>
        </is>
      </c>
      <c r="G4277" s="77" t="inlineStr">
        <is>
          <t>species_info/gen_*_families.h</t>
        </is>
      </c>
    </row>
    <row r="4278">
      <c r="A4278" s="32" t="inlineStr">
        <is>
          <t>2026-10-04</t>
        </is>
      </c>
      <c r="B4278" s="32" t="inlineStr">
        <is>
          <t>Pokemon Stats</t>
        </is>
      </c>
      <c r="C4278" s="32" t="inlineStr">
        <is>
          <t>Bronzor baseSpeed</t>
        </is>
      </c>
      <c r="D4278" s="32" t="n">
        <v>23</v>
      </c>
      <c r="E4278" s="32" t="n">
        <v>33</v>
      </c>
      <c r="F4278" s="32" t="inlineStr">
        <is>
          <t>Differs from upstream baseline</t>
        </is>
      </c>
      <c r="G4278" s="32" t="inlineStr">
        <is>
          <t>species_info/gen_*_families.h</t>
        </is>
      </c>
    </row>
    <row r="4279">
      <c r="A4279" s="77" t="inlineStr">
        <is>
          <t>2026-10-04</t>
        </is>
      </c>
      <c r="B4279" s="77" t="inlineStr">
        <is>
          <t>Abilities</t>
        </is>
      </c>
      <c r="C4279" s="77" t="inlineStr">
        <is>
          <t>Bronzor abilities</t>
        </is>
      </c>
      <c r="D4279" s="77" t="inlineStr">
        <is>
          <t>Levitate / Heatproof / Heavy Metal</t>
        </is>
      </c>
      <c r="E4279" s="77" t="inlineStr">
        <is>
          <t>Levitate / Levitate / Heavy Metal</t>
        </is>
      </c>
      <c r="F4279" s="77" t="inlineStr">
        <is>
          <t>Differs from upstream baseline</t>
        </is>
      </c>
      <c r="G4279" s="77" t="inlineStr">
        <is>
          <t>species_info/gen_*_families.h</t>
        </is>
      </c>
    </row>
    <row r="4280">
      <c r="A4280" s="32" t="inlineStr">
        <is>
          <t>2026-10-04</t>
        </is>
      </c>
      <c r="B4280" s="32" t="inlineStr">
        <is>
          <t>Abilities</t>
        </is>
      </c>
      <c r="C4280" s="32" t="inlineStr">
        <is>
          <t>Budew abilities</t>
        </is>
      </c>
      <c r="D4280" s="32" t="inlineStr">
        <is>
          <t>Natural Cure / Poison Point / Leaf Guard</t>
        </is>
      </c>
      <c r="E4280" s="32" t="inlineStr">
        <is>
          <t>Natural Cure / Natural Cure / Leaf Guard</t>
        </is>
      </c>
      <c r="F4280" s="32" t="inlineStr">
        <is>
          <t>Differs from upstream baseline</t>
        </is>
      </c>
      <c r="G4280" s="32" t="inlineStr">
        <is>
          <t>species_info/gen_*_families.h</t>
        </is>
      </c>
    </row>
    <row r="4281">
      <c r="A4281" s="77" t="inlineStr">
        <is>
          <t>2026-10-04</t>
        </is>
      </c>
      <c r="B4281" s="77" t="inlineStr">
        <is>
          <t>Evolutions</t>
        </is>
      </c>
      <c r="C4281" s="77" t="inlineStr">
        <is>
          <t>Budew evolution</t>
        </is>
      </c>
      <c r="D4281" s="77" t="inlineStr">
        <is>
          <t>Friendship Day -&gt; Roselia</t>
        </is>
      </c>
      <c r="E4281" s="77" t="inlineStr">
        <is>
          <t>Lv 16 -&gt; Roselia</t>
        </is>
      </c>
      <c r="F4281" s="77" t="inlineStr">
        <is>
          <t>Differs from upstream baseline</t>
        </is>
      </c>
      <c r="G4281" s="77" t="inlineStr">
        <is>
          <t>species_info/gen_*_families.h</t>
        </is>
      </c>
    </row>
    <row r="4282">
      <c r="A4282" s="32" t="inlineStr">
        <is>
          <t>2026-10-04</t>
        </is>
      </c>
      <c r="B4282" s="32" t="inlineStr">
        <is>
          <t>Abilities</t>
        </is>
      </c>
      <c r="C4282" s="32" t="inlineStr">
        <is>
          <t>Bulbasaur abilities</t>
        </is>
      </c>
      <c r="D4282" s="32" t="inlineStr">
        <is>
          <t>Overgrow / Chlorophyll</t>
        </is>
      </c>
      <c r="E4282" s="32" t="inlineStr">
        <is>
          <t>Overgrow / Overgrow / Chlorophyll</t>
        </is>
      </c>
      <c r="F4282" s="32" t="inlineStr">
        <is>
          <t>Differs from upstream baseline</t>
        </is>
      </c>
      <c r="G4282" s="32" t="inlineStr">
        <is>
          <t>species_info/gen_*_families.h</t>
        </is>
      </c>
    </row>
    <row r="4283">
      <c r="A4283" s="77" t="inlineStr">
        <is>
          <t>2026-10-04</t>
        </is>
      </c>
      <c r="B4283" s="77" t="inlineStr">
        <is>
          <t>Abilities</t>
        </is>
      </c>
      <c r="C4283" s="77" t="inlineStr">
        <is>
          <t>Buneary abilities</t>
        </is>
      </c>
      <c r="D4283" s="77" t="inlineStr">
        <is>
          <t>Run Away / Klutz / Limber</t>
        </is>
      </c>
      <c r="E4283" s="77" t="inlineStr">
        <is>
          <t>Scrappy / Scrappy / Limber</t>
        </is>
      </c>
      <c r="F4283" s="77" t="inlineStr">
        <is>
          <t>Differs from upstream baseline</t>
        </is>
      </c>
      <c r="G4283" s="77" t="inlineStr">
        <is>
          <t>species_info/gen_*_families.h</t>
        </is>
      </c>
    </row>
    <row r="4284">
      <c r="A4284" s="32" t="inlineStr">
        <is>
          <t>2026-10-04</t>
        </is>
      </c>
      <c r="B4284" s="32" t="inlineStr">
        <is>
          <t>Evolutions</t>
        </is>
      </c>
      <c r="C4284" s="32" t="inlineStr">
        <is>
          <t>Buneary evolution</t>
        </is>
      </c>
      <c r="D4284" s="32" t="inlineStr">
        <is>
          <t>Friendship -&gt; Lopunny</t>
        </is>
      </c>
      <c r="E4284" s="32" t="inlineStr">
        <is>
          <t>Lv 28 -&gt; Lopunny</t>
        </is>
      </c>
      <c r="F4284" s="32" t="inlineStr">
        <is>
          <t>Differs from upstream baseline</t>
        </is>
      </c>
      <c r="G4284" s="32" t="inlineStr">
        <is>
          <t>species_info/gen_*_families.h</t>
        </is>
      </c>
    </row>
    <row r="4285">
      <c r="A4285" s="77" t="inlineStr">
        <is>
          <t>2026-10-04</t>
        </is>
      </c>
      <c r="B4285" s="77" t="inlineStr">
        <is>
          <t>Pokemon Stats</t>
        </is>
      </c>
      <c r="C4285" s="77" t="inlineStr">
        <is>
          <t>Bunnelby baseHP</t>
        </is>
      </c>
      <c r="D4285" s="77" t="n">
        <v>38</v>
      </c>
      <c r="E4285" s="77" t="n">
        <v>52</v>
      </c>
      <c r="F4285" s="77" t="inlineStr">
        <is>
          <t>Differs from upstream baseline</t>
        </is>
      </c>
      <c r="G4285" s="77" t="inlineStr">
        <is>
          <t>species_info/gen_*_families.h</t>
        </is>
      </c>
    </row>
    <row r="4286">
      <c r="A4286" s="32" t="inlineStr">
        <is>
          <t>2026-10-04</t>
        </is>
      </c>
      <c r="B4286" s="32" t="inlineStr">
        <is>
          <t>Pokemon Stats</t>
        </is>
      </c>
      <c r="C4286" s="32" t="inlineStr">
        <is>
          <t>Bunnelby baseAttack</t>
        </is>
      </c>
      <c r="D4286" s="32" t="n">
        <v>36</v>
      </c>
      <c r="E4286" s="32" t="n">
        <v>57</v>
      </c>
      <c r="F4286" s="32" t="inlineStr">
        <is>
          <t>Differs from upstream baseline</t>
        </is>
      </c>
      <c r="G4286" s="32" t="inlineStr">
        <is>
          <t>species_info/gen_*_families.h</t>
        </is>
      </c>
    </row>
    <row r="4287">
      <c r="A4287" s="77" t="inlineStr">
        <is>
          <t>2026-10-04</t>
        </is>
      </c>
      <c r="B4287" s="77" t="inlineStr">
        <is>
          <t>Pokemon Stats</t>
        </is>
      </c>
      <c r="C4287" s="77" t="inlineStr">
        <is>
          <t>Bunnelby baseDefense</t>
        </is>
      </c>
      <c r="D4287" s="77" t="n">
        <v>38</v>
      </c>
      <c r="E4287" s="77" t="n">
        <v>51</v>
      </c>
      <c r="F4287" s="77" t="inlineStr">
        <is>
          <t>Differs from upstream baseline</t>
        </is>
      </c>
      <c r="G4287" s="77" t="inlineStr">
        <is>
          <t>species_info/gen_*_families.h</t>
        </is>
      </c>
    </row>
    <row r="4288">
      <c r="A4288" s="32" t="inlineStr">
        <is>
          <t>2026-10-04</t>
        </is>
      </c>
      <c r="B4288" s="32" t="inlineStr">
        <is>
          <t>Pokemon Stats</t>
        </is>
      </c>
      <c r="C4288" s="32" t="inlineStr">
        <is>
          <t>Bunnelby baseSpAttack</t>
        </is>
      </c>
      <c r="D4288" s="32" t="n">
        <v>32</v>
      </c>
      <c r="E4288" s="32" t="n">
        <v>36</v>
      </c>
      <c r="F4288" s="32" t="inlineStr">
        <is>
          <t>Differs from upstream baseline</t>
        </is>
      </c>
      <c r="G4288" s="32" t="inlineStr">
        <is>
          <t>species_info/gen_*_families.h</t>
        </is>
      </c>
    </row>
    <row r="4289">
      <c r="A4289" s="77" t="inlineStr">
        <is>
          <t>2026-10-04</t>
        </is>
      </c>
      <c r="B4289" s="77" t="inlineStr">
        <is>
          <t>Pokemon Stats</t>
        </is>
      </c>
      <c r="C4289" s="77" t="inlineStr">
        <is>
          <t>Bunnelby baseSpDefense</t>
        </is>
      </c>
      <c r="D4289" s="77" t="n">
        <v>36</v>
      </c>
      <c r="E4289" s="77" t="n">
        <v>52</v>
      </c>
      <c r="F4289" s="77" t="inlineStr">
        <is>
          <t>Differs from upstream baseline</t>
        </is>
      </c>
      <c r="G4289" s="77" t="inlineStr">
        <is>
          <t>species_info/gen_*_families.h</t>
        </is>
      </c>
    </row>
    <row r="4290">
      <c r="A4290" s="32" t="inlineStr">
        <is>
          <t>2026-10-04</t>
        </is>
      </c>
      <c r="B4290" s="32" t="inlineStr">
        <is>
          <t>Abilities</t>
        </is>
      </c>
      <c r="C4290" s="32" t="inlineStr">
        <is>
          <t>Burmy abilities</t>
        </is>
      </c>
      <c r="D4290" s="32" t="inlineStr">
        <is>
          <t>Shed Skin / Overcoat</t>
        </is>
      </c>
      <c r="E4290" s="32" t="inlineStr">
        <is>
          <t>Snow Cloak / Overcoat</t>
        </is>
      </c>
      <c r="F4290" s="32" t="inlineStr">
        <is>
          <t>Differs from upstream baseline</t>
        </is>
      </c>
      <c r="G4290" s="32" t="inlineStr">
        <is>
          <t>species_info/gen_*_families.h</t>
        </is>
      </c>
    </row>
    <row r="4291">
      <c r="A4291" s="77" t="inlineStr">
        <is>
          <t>2026-10-04</t>
        </is>
      </c>
      <c r="B4291" s="77" t="inlineStr">
        <is>
          <t>Pokemon Stats</t>
        </is>
      </c>
      <c r="C4291" s="77" t="inlineStr">
        <is>
          <t>Cacnea baseDefense</t>
        </is>
      </c>
      <c r="D4291" s="77" t="n">
        <v>40</v>
      </c>
      <c r="E4291" s="77" t="n">
        <v>60</v>
      </c>
      <c r="F4291" s="77" t="inlineStr">
        <is>
          <t>Differs from upstream baseline</t>
        </is>
      </c>
      <c r="G4291" s="77" t="inlineStr">
        <is>
          <t>species_info/gen_*_families.h</t>
        </is>
      </c>
    </row>
    <row r="4292">
      <c r="A4292" s="32" t="inlineStr">
        <is>
          <t>2026-10-04</t>
        </is>
      </c>
      <c r="B4292" s="32" t="inlineStr">
        <is>
          <t>Pokemon Stats</t>
        </is>
      </c>
      <c r="C4292" s="32" t="inlineStr">
        <is>
          <t>Cacnea baseSpDefense</t>
        </is>
      </c>
      <c r="D4292" s="32" t="n">
        <v>40</v>
      </c>
      <c r="E4292" s="32" t="n">
        <v>60</v>
      </c>
      <c r="F4292" s="32" t="inlineStr">
        <is>
          <t>Differs from upstream baseline</t>
        </is>
      </c>
      <c r="G4292" s="32" t="inlineStr">
        <is>
          <t>species_info/gen_*_families.h</t>
        </is>
      </c>
    </row>
    <row r="4293">
      <c r="A4293" s="77" t="inlineStr">
        <is>
          <t>2026-10-04</t>
        </is>
      </c>
      <c r="B4293" s="77" t="inlineStr">
        <is>
          <t>Pokemon Stats</t>
        </is>
      </c>
      <c r="C4293" s="77" t="inlineStr">
        <is>
          <t>Cacturne baseDefense</t>
        </is>
      </c>
      <c r="D4293" s="77" t="n">
        <v>60</v>
      </c>
      <c r="E4293" s="77" t="n">
        <v>85</v>
      </c>
      <c r="F4293" s="77" t="inlineStr">
        <is>
          <t>Differs from upstream baseline</t>
        </is>
      </c>
      <c r="G4293" s="77" t="inlineStr">
        <is>
          <t>species_info/gen_*_families.h</t>
        </is>
      </c>
    </row>
    <row r="4294">
      <c r="A4294" s="32" t="inlineStr">
        <is>
          <t>2026-10-04</t>
        </is>
      </c>
      <c r="B4294" s="32" t="inlineStr">
        <is>
          <t>Pokemon Stats</t>
        </is>
      </c>
      <c r="C4294" s="32" t="inlineStr">
        <is>
          <t>Cacturne baseSpDefense</t>
        </is>
      </c>
      <c r="D4294" s="32" t="n">
        <v>60</v>
      </c>
      <c r="E4294" s="32" t="n">
        <v>85</v>
      </c>
      <c r="F4294" s="32" t="inlineStr">
        <is>
          <t>Differs from upstream baseline</t>
        </is>
      </c>
      <c r="G4294" s="32" t="inlineStr">
        <is>
          <t>species_info/gen_*_families.h</t>
        </is>
      </c>
    </row>
    <row r="4295">
      <c r="A4295" s="77" t="inlineStr">
        <is>
          <t>2026-10-04</t>
        </is>
      </c>
      <c r="B4295" s="77" t="inlineStr">
        <is>
          <t>Pokemon Stats</t>
        </is>
      </c>
      <c r="C4295" s="77" t="inlineStr">
        <is>
          <t>Camerupt baseHP</t>
        </is>
      </c>
      <c r="D4295" s="77" t="n">
        <v>70</v>
      </c>
      <c r="E4295" s="77" t="n">
        <v>90</v>
      </c>
      <c r="F4295" s="77" t="inlineStr">
        <is>
          <t>Differs from upstream baseline</t>
        </is>
      </c>
      <c r="G4295" s="77" t="inlineStr">
        <is>
          <t>species_info/gen_*_families.h</t>
        </is>
      </c>
    </row>
    <row r="4296">
      <c r="A4296" s="32" t="inlineStr">
        <is>
          <t>2026-10-04</t>
        </is>
      </c>
      <c r="B4296" s="32" t="inlineStr">
        <is>
          <t>Pokemon Stats</t>
        </is>
      </c>
      <c r="C4296" s="32" t="inlineStr">
        <is>
          <t>Camerupt baseDefense</t>
        </is>
      </c>
      <c r="D4296" s="32" t="n">
        <v>70</v>
      </c>
      <c r="E4296" s="32" t="n">
        <v>80</v>
      </c>
      <c r="F4296" s="32" t="inlineStr">
        <is>
          <t>Differs from upstream baseline</t>
        </is>
      </c>
      <c r="G4296" s="32" t="inlineStr">
        <is>
          <t>species_info/gen_*_families.h</t>
        </is>
      </c>
    </row>
    <row r="4297">
      <c r="A4297" s="77" t="inlineStr">
        <is>
          <t>2026-10-04</t>
        </is>
      </c>
      <c r="B4297" s="77" t="inlineStr">
        <is>
          <t>Pokemon Stats</t>
        </is>
      </c>
      <c r="C4297" s="77" t="inlineStr">
        <is>
          <t>Camerupt baseSpDefense</t>
        </is>
      </c>
      <c r="D4297" s="77" t="n">
        <v>75</v>
      </c>
      <c r="E4297" s="77" t="n">
        <v>85</v>
      </c>
      <c r="F4297" s="77" t="inlineStr">
        <is>
          <t>Differs from upstream baseline</t>
        </is>
      </c>
      <c r="G4297" s="77" t="inlineStr">
        <is>
          <t>species_info/gen_*_families.h</t>
        </is>
      </c>
    </row>
    <row r="4298">
      <c r="A4298" s="32" t="inlineStr">
        <is>
          <t>2026-10-04</t>
        </is>
      </c>
      <c r="B4298" s="32" t="inlineStr">
        <is>
          <t>Pokemon Stats</t>
        </is>
      </c>
      <c r="C4298" s="32" t="inlineStr">
        <is>
          <t>Camerupt baseDefense</t>
        </is>
      </c>
      <c r="D4298" s="32" t="n">
        <v>100</v>
      </c>
      <c r="E4298" s="32" t="n">
        <v>110</v>
      </c>
      <c r="F4298" s="32" t="inlineStr">
        <is>
          <t>Differs from upstream baseline</t>
        </is>
      </c>
      <c r="G4298" s="32" t="inlineStr">
        <is>
          <t>species_info/gen_*_families.h</t>
        </is>
      </c>
    </row>
    <row r="4299">
      <c r="A4299" s="77" t="inlineStr">
        <is>
          <t>2026-10-04</t>
        </is>
      </c>
      <c r="B4299" s="77" t="inlineStr">
        <is>
          <t>Pokemon Stats</t>
        </is>
      </c>
      <c r="C4299" s="77" t="inlineStr">
        <is>
          <t>Camerupt baseSpDefense</t>
        </is>
      </c>
      <c r="D4299" s="77" t="n">
        <v>105</v>
      </c>
      <c r="E4299" s="77" t="n">
        <v>115</v>
      </c>
      <c r="F4299" s="77" t="inlineStr">
        <is>
          <t>Differs from upstream baseline</t>
        </is>
      </c>
      <c r="G4299" s="77" t="inlineStr">
        <is>
          <t>species_info/gen_*_families.h</t>
        </is>
      </c>
    </row>
    <row r="4300">
      <c r="A4300" s="32" t="inlineStr">
        <is>
          <t>2026-10-04</t>
        </is>
      </c>
      <c r="B4300" s="32" t="inlineStr">
        <is>
          <t>Pokemon Stats</t>
        </is>
      </c>
      <c r="C4300" s="32" t="inlineStr">
        <is>
          <t>Carbink baseHP</t>
        </is>
      </c>
      <c r="D4300" s="32" t="n">
        <v>50</v>
      </c>
      <c r="E4300" s="32" t="n">
        <v>60</v>
      </c>
      <c r="F4300" s="32" t="inlineStr">
        <is>
          <t>Differs from upstream baseline</t>
        </is>
      </c>
      <c r="G4300" s="32" t="inlineStr">
        <is>
          <t>species_info/gen_*_families.h</t>
        </is>
      </c>
    </row>
    <row r="4301">
      <c r="A4301" s="77" t="inlineStr">
        <is>
          <t>2026-10-04</t>
        </is>
      </c>
      <c r="B4301" s="77" t="inlineStr">
        <is>
          <t>Pokemon Stats</t>
        </is>
      </c>
      <c r="C4301" s="77" t="inlineStr">
        <is>
          <t>Carbink baseSpAttack</t>
        </is>
      </c>
      <c r="D4301" s="77" t="n">
        <v>50</v>
      </c>
      <c r="E4301" s="77" t="n">
        <v>60</v>
      </c>
      <c r="F4301" s="77" t="inlineStr">
        <is>
          <t>Differs from upstream baseline</t>
        </is>
      </c>
      <c r="G4301" s="77" t="inlineStr">
        <is>
          <t>species_info/gen_*_families.h</t>
        </is>
      </c>
    </row>
    <row r="4302">
      <c r="A4302" s="32" t="inlineStr">
        <is>
          <t>2026-10-04</t>
        </is>
      </c>
      <c r="B4302" s="32" t="inlineStr">
        <is>
          <t>Abilities</t>
        </is>
      </c>
      <c r="C4302" s="32" t="inlineStr">
        <is>
          <t>Carbink abilities</t>
        </is>
      </c>
      <c r="D4302" s="32" t="inlineStr">
        <is>
          <t>Clear Body / Sturdy</t>
        </is>
      </c>
      <c r="E4302" s="32" t="inlineStr">
        <is>
          <t>Clear Body / Sturdy / Magic Bounce</t>
        </is>
      </c>
      <c r="F4302" s="32" t="inlineStr">
        <is>
          <t>Differs from upstream baseline</t>
        </is>
      </c>
      <c r="G4302" s="32" t="inlineStr">
        <is>
          <t>species_info/gen_*_families.h</t>
        </is>
      </c>
    </row>
    <row r="4303">
      <c r="A4303" s="77" t="inlineStr">
        <is>
          <t>2026-10-04</t>
        </is>
      </c>
      <c r="B4303" s="77" t="inlineStr">
        <is>
          <t>Pokemon Stats</t>
        </is>
      </c>
      <c r="C4303" s="77" t="inlineStr">
        <is>
          <t>Carnivine baseAttack</t>
        </is>
      </c>
      <c r="D4303" s="77" t="n">
        <v>100</v>
      </c>
      <c r="E4303" s="77" t="n">
        <v>105</v>
      </c>
      <c r="F4303" s="77" t="inlineStr">
        <is>
          <t>Differs from upstream baseline</t>
        </is>
      </c>
      <c r="G4303" s="77" t="inlineStr">
        <is>
          <t>species_info/gen_*_families.h</t>
        </is>
      </c>
    </row>
    <row r="4304">
      <c r="A4304" s="32" t="inlineStr">
        <is>
          <t>2026-10-04</t>
        </is>
      </c>
      <c r="B4304" s="32" t="inlineStr">
        <is>
          <t>Pokemon Stats</t>
        </is>
      </c>
      <c r="C4304" s="32" t="inlineStr">
        <is>
          <t>Carnivine baseSpAttack</t>
        </is>
      </c>
      <c r="D4304" s="32" t="n">
        <v>90</v>
      </c>
      <c r="E4304" s="32" t="n">
        <v>100</v>
      </c>
      <c r="F4304" s="32" t="inlineStr">
        <is>
          <t>Differs from upstream baseline</t>
        </is>
      </c>
      <c r="G4304" s="32" t="inlineStr">
        <is>
          <t>species_info/gen_*_families.h</t>
        </is>
      </c>
    </row>
    <row r="4305">
      <c r="A4305" s="77" t="inlineStr">
        <is>
          <t>2026-10-04</t>
        </is>
      </c>
      <c r="B4305" s="77" t="inlineStr">
        <is>
          <t>Pokemon Stats</t>
        </is>
      </c>
      <c r="C4305" s="77" t="inlineStr">
        <is>
          <t>Carnivine baseSpeed</t>
        </is>
      </c>
      <c r="D4305" s="77" t="n">
        <v>46</v>
      </c>
      <c r="E4305" s="77" t="n">
        <v>70</v>
      </c>
      <c r="F4305" s="77" t="inlineStr">
        <is>
          <t>Differs from upstream baseline</t>
        </is>
      </c>
      <c r="G4305" s="77" t="inlineStr">
        <is>
          <t>species_info/gen_*_families.h</t>
        </is>
      </c>
    </row>
    <row r="4306">
      <c r="A4306" s="32" t="inlineStr">
        <is>
          <t>2026-10-04</t>
        </is>
      </c>
      <c r="B4306" s="32" t="inlineStr">
        <is>
          <t>Abilities</t>
        </is>
      </c>
      <c r="C4306" s="32" t="inlineStr">
        <is>
          <t>Carnivine abilities</t>
        </is>
      </c>
      <c r="D4306" s="32" t="inlineStr">
        <is>
          <t>Levitate</t>
        </is>
      </c>
      <c r="E4306" s="32" t="inlineStr">
        <is>
          <t>Chlorophyll / Levitate</t>
        </is>
      </c>
      <c r="F4306" s="32" t="inlineStr">
        <is>
          <t>Differs from upstream baseline</t>
        </is>
      </c>
      <c r="G4306" s="32" t="inlineStr">
        <is>
          <t>species_info/gen_*_families.h</t>
        </is>
      </c>
    </row>
    <row r="4307">
      <c r="A4307" s="77" t="inlineStr">
        <is>
          <t>2026-10-04</t>
        </is>
      </c>
      <c r="B4307" s="77" t="inlineStr">
        <is>
          <t>Pokemon Stats</t>
        </is>
      </c>
      <c r="C4307" s="77" t="inlineStr">
        <is>
          <t>Carracosta baseSpDefense</t>
        </is>
      </c>
      <c r="D4307" s="77" t="n">
        <v>65</v>
      </c>
      <c r="E4307" s="77" t="n">
        <v>75</v>
      </c>
      <c r="F4307" s="77" t="inlineStr">
        <is>
          <t>Differs from upstream baseline</t>
        </is>
      </c>
      <c r="G4307" s="77" t="inlineStr">
        <is>
          <t>species_info/gen_*_families.h</t>
        </is>
      </c>
    </row>
    <row r="4308">
      <c r="A4308" s="32" t="inlineStr">
        <is>
          <t>2026-10-04</t>
        </is>
      </c>
      <c r="B4308" s="32" t="inlineStr">
        <is>
          <t>Pokemon Stats</t>
        </is>
      </c>
      <c r="C4308" s="32" t="inlineStr">
        <is>
          <t>Carracosta baseSpeed</t>
        </is>
      </c>
      <c r="D4308" s="32" t="n">
        <v>32</v>
      </c>
      <c r="E4308" s="32" t="n">
        <v>37</v>
      </c>
      <c r="F4308" s="32" t="inlineStr">
        <is>
          <t>Differs from upstream baseline</t>
        </is>
      </c>
      <c r="G4308" s="32" t="inlineStr">
        <is>
          <t>species_info/gen_*_families.h</t>
        </is>
      </c>
    </row>
    <row r="4309">
      <c r="A4309" s="77" t="inlineStr">
        <is>
          <t>2026-10-04</t>
        </is>
      </c>
      <c r="B4309" s="77" t="inlineStr">
        <is>
          <t>Pokemon Stats</t>
        </is>
      </c>
      <c r="C4309" s="77" t="inlineStr">
        <is>
          <t>Cascoon baseSpDefense</t>
        </is>
      </c>
      <c r="D4309" s="77" t="n">
        <v>25</v>
      </c>
      <c r="E4309" s="77" t="n">
        <v>55</v>
      </c>
      <c r="F4309" s="77" t="inlineStr">
        <is>
          <t>Differs from upstream baseline</t>
        </is>
      </c>
      <c r="G4309" s="77" t="inlineStr">
        <is>
          <t>species_info/gen_*_families.h</t>
        </is>
      </c>
    </row>
    <row r="4310">
      <c r="A4310" s="32" t="inlineStr">
        <is>
          <t>2026-10-04</t>
        </is>
      </c>
      <c r="B4310" s="32" t="inlineStr">
        <is>
          <t>Abilities</t>
        </is>
      </c>
      <c r="C4310" s="32" t="inlineStr">
        <is>
          <t>Cascoon abilities</t>
        </is>
      </c>
      <c r="D4310" s="32" t="inlineStr">
        <is>
          <t>Shed Skin</t>
        </is>
      </c>
      <c r="E4310" s="32" t="inlineStr">
        <is>
          <t>Shed Skin / Shed Skin</t>
        </is>
      </c>
      <c r="F4310" s="32" t="inlineStr">
        <is>
          <t>Differs from upstream baseline</t>
        </is>
      </c>
      <c r="G4310" s="32" t="inlineStr">
        <is>
          <t>species_info/gen_*_families.h</t>
        </is>
      </c>
    </row>
    <row r="4311">
      <c r="A4311" s="77" t="inlineStr">
        <is>
          <t>2026-10-04</t>
        </is>
      </c>
      <c r="B4311" s="77" t="inlineStr">
        <is>
          <t>Pokemon Stats</t>
        </is>
      </c>
      <c r="C4311" s="77" t="inlineStr">
        <is>
          <t>Castform baseDefense</t>
        </is>
      </c>
      <c r="D4311" s="77" t="n">
        <v>70</v>
      </c>
      <c r="E4311" s="77" t="n">
        <v>75</v>
      </c>
      <c r="F4311" s="77" t="inlineStr">
        <is>
          <t>Differs from upstream baseline</t>
        </is>
      </c>
      <c r="G4311" s="77" t="inlineStr">
        <is>
          <t>species_info/gen_*_families.h</t>
        </is>
      </c>
    </row>
    <row r="4312">
      <c r="A4312" s="32" t="inlineStr">
        <is>
          <t>2026-10-04</t>
        </is>
      </c>
      <c r="B4312" s="32" t="inlineStr">
        <is>
          <t>Pokemon Stats</t>
        </is>
      </c>
      <c r="C4312" s="32" t="inlineStr">
        <is>
          <t>Castform baseSpAttack</t>
        </is>
      </c>
      <c r="D4312" s="32" t="n">
        <v>70</v>
      </c>
      <c r="E4312" s="32" t="n">
        <v>110</v>
      </c>
      <c r="F4312" s="32" t="inlineStr">
        <is>
          <t>Differs from upstream baseline</t>
        </is>
      </c>
      <c r="G4312" s="32" t="inlineStr">
        <is>
          <t>species_info/gen_*_families.h</t>
        </is>
      </c>
    </row>
    <row r="4313">
      <c r="A4313" s="77" t="inlineStr">
        <is>
          <t>2026-10-04</t>
        </is>
      </c>
      <c r="B4313" s="77" t="inlineStr">
        <is>
          <t>Pokemon Stats</t>
        </is>
      </c>
      <c r="C4313" s="77" t="inlineStr">
        <is>
          <t>Castform baseSpDefense</t>
        </is>
      </c>
      <c r="D4313" s="77" t="n">
        <v>70</v>
      </c>
      <c r="E4313" s="77" t="n">
        <v>75</v>
      </c>
      <c r="F4313" s="77" t="inlineStr">
        <is>
          <t>Differs from upstream baseline</t>
        </is>
      </c>
      <c r="G4313" s="77" t="inlineStr">
        <is>
          <t>species_info/gen_*_families.h</t>
        </is>
      </c>
    </row>
    <row r="4314">
      <c r="A4314" s="32" t="inlineStr">
        <is>
          <t>2026-10-04</t>
        </is>
      </c>
      <c r="B4314" s="32" t="inlineStr">
        <is>
          <t>Pokemon Stats</t>
        </is>
      </c>
      <c r="C4314" s="32" t="inlineStr">
        <is>
          <t>Castform baseSpeed</t>
        </is>
      </c>
      <c r="D4314" s="32" t="n">
        <v>70</v>
      </c>
      <c r="E4314" s="32" t="n">
        <v>100</v>
      </c>
      <c r="F4314" s="32" t="inlineStr">
        <is>
          <t>Differs from upstream baseline</t>
        </is>
      </c>
      <c r="G4314" s="32" t="inlineStr">
        <is>
          <t>species_info/gen_*_families.h</t>
        </is>
      </c>
    </row>
    <row r="4315">
      <c r="A4315" s="77" t="inlineStr">
        <is>
          <t>2026-10-04</t>
        </is>
      </c>
      <c r="B4315" s="77" t="inlineStr">
        <is>
          <t>Abilities</t>
        </is>
      </c>
      <c r="C4315" s="77" t="inlineStr">
        <is>
          <t>Caterpie abilities</t>
        </is>
      </c>
      <c r="D4315" s="77" t="inlineStr">
        <is>
          <t>Shield Dust / Run Away</t>
        </is>
      </c>
      <c r="E4315" s="77" t="inlineStr">
        <is>
          <t>Tinted Lens / Run Away</t>
        </is>
      </c>
      <c r="F4315" s="77" t="inlineStr">
        <is>
          <t>Differs from upstream baseline</t>
        </is>
      </c>
      <c r="G4315" s="77" t="inlineStr">
        <is>
          <t>species_info/gen_*_families.h</t>
        </is>
      </c>
    </row>
    <row r="4316">
      <c r="A4316" s="32" t="inlineStr">
        <is>
          <t>2026-10-04</t>
        </is>
      </c>
      <c r="B4316" s="32" t="inlineStr">
        <is>
          <t>Pokemon Stats</t>
        </is>
      </c>
      <c r="C4316" s="32" t="inlineStr">
        <is>
          <t>Chandelure baseAttack</t>
        </is>
      </c>
      <c r="D4316" s="32" t="n">
        <v>55</v>
      </c>
      <c r="E4316" s="32" t="n">
        <v>30</v>
      </c>
      <c r="F4316" s="32" t="inlineStr">
        <is>
          <t>Differs from upstream baseline</t>
        </is>
      </c>
      <c r="G4316" s="32" t="inlineStr">
        <is>
          <t>species_info/gen_*_families.h</t>
        </is>
      </c>
    </row>
    <row r="4317">
      <c r="A4317" s="77" t="inlineStr">
        <is>
          <t>2026-10-04</t>
        </is>
      </c>
      <c r="B4317" s="77" t="inlineStr">
        <is>
          <t>Pokemon Stats</t>
        </is>
      </c>
      <c r="C4317" s="77" t="inlineStr">
        <is>
          <t>Chandelure baseSpAttack</t>
        </is>
      </c>
      <c r="D4317" s="77" t="n">
        <v>145</v>
      </c>
      <c r="E4317" s="77" t="n">
        <v>159</v>
      </c>
      <c r="F4317" s="77" t="inlineStr">
        <is>
          <t>Differs from upstream baseline</t>
        </is>
      </c>
      <c r="G4317" s="77" t="inlineStr">
        <is>
          <t>species_info/gen_*_families.h</t>
        </is>
      </c>
    </row>
    <row r="4318">
      <c r="A4318" s="32" t="inlineStr">
        <is>
          <t>2026-10-04</t>
        </is>
      </c>
      <c r="B4318" s="32" t="inlineStr">
        <is>
          <t>Pokemon Stats</t>
        </is>
      </c>
      <c r="C4318" s="32" t="inlineStr">
        <is>
          <t>Chandelure baseSpeed</t>
        </is>
      </c>
      <c r="D4318" s="32" t="n">
        <v>80</v>
      </c>
      <c r="E4318" s="32" t="n">
        <v>91</v>
      </c>
      <c r="F4318" s="32" t="inlineStr">
        <is>
          <t>Differs from upstream baseline</t>
        </is>
      </c>
      <c r="G4318" s="32" t="inlineStr">
        <is>
          <t>species_info/gen_*_families.h</t>
        </is>
      </c>
    </row>
    <row r="4319">
      <c r="A4319" s="77" t="inlineStr">
        <is>
          <t>2026-10-04</t>
        </is>
      </c>
      <c r="B4319" s="77" t="inlineStr">
        <is>
          <t>Pokemon Stats</t>
        </is>
      </c>
      <c r="C4319" s="77" t="inlineStr">
        <is>
          <t>Chansey baseDefense</t>
        </is>
      </c>
      <c r="D4319" s="77" t="n">
        <v>5</v>
      </c>
      <c r="E4319" s="77" t="n">
        <v>25</v>
      </c>
      <c r="F4319" s="77" t="inlineStr">
        <is>
          <t>Differs from upstream baseline</t>
        </is>
      </c>
      <c r="G4319" s="77" t="inlineStr">
        <is>
          <t>species_info/gen_*_families.h</t>
        </is>
      </c>
    </row>
    <row r="4320">
      <c r="A4320" s="32" t="inlineStr">
        <is>
          <t>2026-10-04</t>
        </is>
      </c>
      <c r="B4320" s="32" t="inlineStr">
        <is>
          <t>Abilities</t>
        </is>
      </c>
      <c r="C4320" s="32" t="inlineStr">
        <is>
          <t>Chansey abilities</t>
        </is>
      </c>
      <c r="D4320" s="32" t="inlineStr">
        <is>
          <t>Natural Cure / Serene Grace / Healer</t>
        </is>
      </c>
      <c r="E4320" s="32" t="inlineStr">
        <is>
          <t>Natural Cure / Natural Cure / Healer</t>
        </is>
      </c>
      <c r="F4320" s="32" t="inlineStr">
        <is>
          <t>Differs from upstream baseline</t>
        </is>
      </c>
      <c r="G4320" s="32" t="inlineStr">
        <is>
          <t>species_info/gen_*_families.h</t>
        </is>
      </c>
    </row>
    <row r="4321">
      <c r="A4321" s="77" t="inlineStr">
        <is>
          <t>2026-10-04</t>
        </is>
      </c>
      <c r="B4321" s="77" t="inlineStr">
        <is>
          <t>Pokemon Stats</t>
        </is>
      </c>
      <c r="C4321" s="77" t="inlineStr">
        <is>
          <t>Charizard baseSpAttack</t>
        </is>
      </c>
      <c r="D4321" s="77" t="n">
        <v>109</v>
      </c>
      <c r="E4321" s="77" t="n">
        <v>110</v>
      </c>
      <c r="F4321" s="77" t="inlineStr">
        <is>
          <t>Differs from upstream baseline</t>
        </is>
      </c>
      <c r="G4321" s="77" t="inlineStr">
        <is>
          <t>species_info/gen_*_families.h</t>
        </is>
      </c>
    </row>
    <row r="4322">
      <c r="A4322" s="32" t="inlineStr">
        <is>
          <t>2026-10-04</t>
        </is>
      </c>
      <c r="B4322" s="32" t="inlineStr">
        <is>
          <t>Abilities</t>
        </is>
      </c>
      <c r="C4322" s="32" t="inlineStr">
        <is>
          <t>Charizard abilities</t>
        </is>
      </c>
      <c r="D4322" s="32" t="inlineStr">
        <is>
          <t>Blaze / Solar Power</t>
        </is>
      </c>
      <c r="E4322" s="32" t="inlineStr">
        <is>
          <t>Solar Power / Blaze / Solar Power</t>
        </is>
      </c>
      <c r="F4322" s="32" t="inlineStr">
        <is>
          <t>Differs from upstream baseline</t>
        </is>
      </c>
      <c r="G4322" s="32" t="inlineStr">
        <is>
          <t>species_info/gen_*_families.h</t>
        </is>
      </c>
    </row>
    <row r="4323">
      <c r="A4323" s="77" t="inlineStr">
        <is>
          <t>2026-10-04</t>
        </is>
      </c>
      <c r="B4323" s="77" t="inlineStr">
        <is>
          <t>Pokemon Stats</t>
        </is>
      </c>
      <c r="C4323" s="77" t="inlineStr">
        <is>
          <t>Charizard baseSpAttack</t>
        </is>
      </c>
      <c r="D4323" s="77" t="n">
        <v>130</v>
      </c>
      <c r="E4323" s="77" t="n">
        <v>131</v>
      </c>
      <c r="F4323" s="77" t="inlineStr">
        <is>
          <t>Differs from upstream baseline</t>
        </is>
      </c>
      <c r="G4323" s="77" t="inlineStr">
        <is>
          <t>species_info/gen_*_families.h</t>
        </is>
      </c>
    </row>
    <row r="4324">
      <c r="A4324" s="32" t="inlineStr">
        <is>
          <t>2026-10-04</t>
        </is>
      </c>
      <c r="B4324" s="32" t="inlineStr">
        <is>
          <t>Pokemon Stats</t>
        </is>
      </c>
      <c r="C4324" s="32" t="inlineStr">
        <is>
          <t>Charizard baseSpAttack</t>
        </is>
      </c>
      <c r="D4324" s="32" t="n">
        <v>159</v>
      </c>
      <c r="E4324" s="32" t="n">
        <v>160</v>
      </c>
      <c r="F4324" s="32" t="inlineStr">
        <is>
          <t>Differs from upstream baseline</t>
        </is>
      </c>
      <c r="G4324" s="32" t="inlineStr">
        <is>
          <t>species_info/gen_*_families.h</t>
        </is>
      </c>
    </row>
    <row r="4325">
      <c r="A4325" s="77" t="inlineStr">
        <is>
          <t>2026-10-04</t>
        </is>
      </c>
      <c r="B4325" s="77" t="inlineStr">
        <is>
          <t>Abilities</t>
        </is>
      </c>
      <c r="C4325" s="77" t="inlineStr">
        <is>
          <t>Charizard abilities</t>
        </is>
      </c>
      <c r="D4325" s="77" t="inlineStr">
        <is>
          <t>Drought / Drought / Drought</t>
        </is>
      </c>
      <c r="E4325" s="77" t="inlineStr">
        <is>
          <t>Sheer Force / Sheer Force / Sheer Force</t>
        </is>
      </c>
      <c r="F4325" s="77" t="inlineStr">
        <is>
          <t>Differs from upstream baseline</t>
        </is>
      </c>
      <c r="G4325" s="77" t="inlineStr">
        <is>
          <t>species_info/gen_*_families.h</t>
        </is>
      </c>
    </row>
    <row r="4326">
      <c r="A4326" s="32" t="inlineStr">
        <is>
          <t>2026-10-04</t>
        </is>
      </c>
      <c r="B4326" s="32" t="inlineStr">
        <is>
          <t>Abilities</t>
        </is>
      </c>
      <c r="C4326" s="32" t="inlineStr">
        <is>
          <t>Charmander abilities</t>
        </is>
      </c>
      <c r="D4326" s="32" t="inlineStr">
        <is>
          <t>Blaze / Solar Power</t>
        </is>
      </c>
      <c r="E4326" s="32" t="inlineStr">
        <is>
          <t>Blaze / Blaze / Solar Power</t>
        </is>
      </c>
      <c r="F4326" s="32" t="inlineStr">
        <is>
          <t>Differs from upstream baseline</t>
        </is>
      </c>
      <c r="G4326" s="32" t="inlineStr">
        <is>
          <t>species_info/gen_*_families.h</t>
        </is>
      </c>
    </row>
    <row r="4327">
      <c r="A4327" s="77" t="inlineStr">
        <is>
          <t>2026-10-04</t>
        </is>
      </c>
      <c r="B4327" s="77" t="inlineStr">
        <is>
          <t>Abilities</t>
        </is>
      </c>
      <c r="C4327" s="77" t="inlineStr">
        <is>
          <t>Charmeleon abilities</t>
        </is>
      </c>
      <c r="D4327" s="77" t="inlineStr">
        <is>
          <t>Blaze / Solar Power</t>
        </is>
      </c>
      <c r="E4327" s="77" t="inlineStr">
        <is>
          <t>Blaze / Blaze / Solar Power</t>
        </is>
      </c>
      <c r="F4327" s="77" t="inlineStr">
        <is>
          <t>Differs from upstream baseline</t>
        </is>
      </c>
      <c r="G4327" s="77" t="inlineStr">
        <is>
          <t>species_info/gen_*_families.h</t>
        </is>
      </c>
    </row>
    <row r="4328">
      <c r="A4328" s="32" t="inlineStr">
        <is>
          <t>2026-10-04</t>
        </is>
      </c>
      <c r="B4328" s="32" t="inlineStr">
        <is>
          <t>Pokemon Stats</t>
        </is>
      </c>
      <c r="C4328" s="32" t="inlineStr">
        <is>
          <t>Chatot baseAttack</t>
        </is>
      </c>
      <c r="D4328" s="32" t="n">
        <v>65</v>
      </c>
      <c r="E4328" s="32" t="n">
        <v>91</v>
      </c>
      <c r="F4328" s="32" t="inlineStr">
        <is>
          <t>Differs from upstream baseline</t>
        </is>
      </c>
      <c r="G4328" s="32" t="inlineStr">
        <is>
          <t>species_info/gen_*_families.h</t>
        </is>
      </c>
    </row>
    <row r="4329">
      <c r="A4329" s="77" t="inlineStr">
        <is>
          <t>2026-10-04</t>
        </is>
      </c>
      <c r="B4329" s="77" t="inlineStr">
        <is>
          <t>Pokemon Stats</t>
        </is>
      </c>
      <c r="C4329" s="77" t="inlineStr">
        <is>
          <t>Chatot baseSpAttack</t>
        </is>
      </c>
      <c r="D4329" s="77" t="n">
        <v>92</v>
      </c>
      <c r="E4329" s="77" t="n">
        <v>102</v>
      </c>
      <c r="F4329" s="77" t="inlineStr">
        <is>
          <t>Differs from upstream baseline</t>
        </is>
      </c>
      <c r="G4329" s="77" t="inlineStr">
        <is>
          <t>species_info/gen_*_families.h</t>
        </is>
      </c>
    </row>
    <row r="4330">
      <c r="A4330" s="32" t="inlineStr">
        <is>
          <t>2026-10-04</t>
        </is>
      </c>
      <c r="B4330" s="32" t="inlineStr">
        <is>
          <t>Pokemon Stats</t>
        </is>
      </c>
      <c r="C4330" s="32" t="inlineStr">
        <is>
          <t>Chatot baseSpeed</t>
        </is>
      </c>
      <c r="D4330" s="32" t="n">
        <v>91</v>
      </c>
      <c r="E4330" s="32" t="n">
        <v>110</v>
      </c>
      <c r="F4330" s="32" t="inlineStr">
        <is>
          <t>Differs from upstream baseline</t>
        </is>
      </c>
      <c r="G4330" s="32" t="inlineStr">
        <is>
          <t>species_info/gen_*_families.h</t>
        </is>
      </c>
    </row>
    <row r="4331">
      <c r="A4331" s="77" t="inlineStr">
        <is>
          <t>2026-10-04</t>
        </is>
      </c>
      <c r="B4331" s="77" t="inlineStr">
        <is>
          <t>Abilities</t>
        </is>
      </c>
      <c r="C4331" s="77" t="inlineStr">
        <is>
          <t>Chatot abilities</t>
        </is>
      </c>
      <c r="D4331" s="77" t="inlineStr">
        <is>
          <t>Keen Eye / Tangled Feet / Big Pecks</t>
        </is>
      </c>
      <c r="E4331" s="77" t="inlineStr">
        <is>
          <t>Scrappy / Scrappy / Big Pecks</t>
        </is>
      </c>
      <c r="F4331" s="77" t="inlineStr">
        <is>
          <t>Differs from upstream baseline</t>
        </is>
      </c>
      <c r="G4331" s="77" t="inlineStr">
        <is>
          <t>species_info/gen_*_families.h</t>
        </is>
      </c>
    </row>
    <row r="4332">
      <c r="A4332" s="32" t="inlineStr">
        <is>
          <t>2026-10-04</t>
        </is>
      </c>
      <c r="B4332" s="32" t="inlineStr">
        <is>
          <t>Pokemon Stats</t>
        </is>
      </c>
      <c r="C4332" s="32" t="inlineStr">
        <is>
          <t>Cherrim baseAttack</t>
        </is>
      </c>
      <c r="D4332" s="32" t="n">
        <v>60</v>
      </c>
      <c r="E4332" s="32" t="n">
        <v>87</v>
      </c>
      <c r="F4332" s="32" t="inlineStr">
        <is>
          <t>Differs from upstream baseline</t>
        </is>
      </c>
      <c r="G4332" s="32" t="inlineStr">
        <is>
          <t>species_info/gen_*_families.h</t>
        </is>
      </c>
    </row>
    <row r="4333">
      <c r="A4333" s="77" t="inlineStr">
        <is>
          <t>2026-10-04</t>
        </is>
      </c>
      <c r="B4333" s="77" t="inlineStr">
        <is>
          <t>Pokemon Stats</t>
        </is>
      </c>
      <c r="C4333" s="77" t="inlineStr">
        <is>
          <t>Cherrim baseDefense</t>
        </is>
      </c>
      <c r="D4333" s="77" t="n">
        <v>70</v>
      </c>
      <c r="E4333" s="77" t="n">
        <v>90</v>
      </c>
      <c r="F4333" s="77" t="inlineStr">
        <is>
          <t>Differs from upstream baseline</t>
        </is>
      </c>
      <c r="G4333" s="77" t="inlineStr">
        <is>
          <t>species_info/gen_*_families.h</t>
        </is>
      </c>
    </row>
    <row r="4334">
      <c r="A4334" s="32" t="inlineStr">
        <is>
          <t>2026-10-04</t>
        </is>
      </c>
      <c r="B4334" s="32" t="inlineStr">
        <is>
          <t>Pokemon Stats</t>
        </is>
      </c>
      <c r="C4334" s="32" t="inlineStr">
        <is>
          <t>Cherrim baseSpDefense</t>
        </is>
      </c>
      <c r="D4334" s="32" t="n">
        <v>78</v>
      </c>
      <c r="E4334" s="32" t="n">
        <v>98</v>
      </c>
      <c r="F4334" s="32" t="inlineStr">
        <is>
          <t>Differs from upstream baseline</t>
        </is>
      </c>
      <c r="G4334" s="32" t="inlineStr">
        <is>
          <t>species_info/gen_*_families.h</t>
        </is>
      </c>
    </row>
    <row r="4335">
      <c r="A4335" s="77" t="inlineStr">
        <is>
          <t>2026-10-04</t>
        </is>
      </c>
      <c r="B4335" s="77" t="inlineStr">
        <is>
          <t>Pokemon Stats</t>
        </is>
      </c>
      <c r="C4335" s="77" t="inlineStr">
        <is>
          <t>Chesnaught baseSpDefense</t>
        </is>
      </c>
      <c r="D4335" s="77" t="n">
        <v>75</v>
      </c>
      <c r="E4335" s="77" t="n">
        <v>85</v>
      </c>
      <c r="F4335" s="77" t="inlineStr">
        <is>
          <t>Differs from upstream baseline</t>
        </is>
      </c>
      <c r="G4335" s="77" t="inlineStr">
        <is>
          <t>species_info/gen_*_families.h</t>
        </is>
      </c>
    </row>
    <row r="4336">
      <c r="A4336" s="32" t="inlineStr">
        <is>
          <t>2026-10-04</t>
        </is>
      </c>
      <c r="B4336" s="32" t="inlineStr">
        <is>
          <t>Abilities</t>
        </is>
      </c>
      <c r="C4336" s="32" t="inlineStr">
        <is>
          <t>Chesnaught abilities</t>
        </is>
      </c>
      <c r="D4336" s="32" t="inlineStr">
        <is>
          <t>Overgrow / Bulletproof</t>
        </is>
      </c>
      <c r="E4336" s="32" t="inlineStr">
        <is>
          <t>Overgrow / Bulletproof / Iron Barbs</t>
        </is>
      </c>
      <c r="F4336" s="32" t="inlineStr">
        <is>
          <t>Differs from upstream baseline</t>
        </is>
      </c>
      <c r="G4336" s="32" t="inlineStr">
        <is>
          <t>species_info/gen_*_families.h</t>
        </is>
      </c>
    </row>
    <row r="4337">
      <c r="A4337" s="77" t="inlineStr">
        <is>
          <t>2026-10-04</t>
        </is>
      </c>
      <c r="B4337" s="77" t="inlineStr">
        <is>
          <t>Abilities</t>
        </is>
      </c>
      <c r="C4337" s="77" t="inlineStr">
        <is>
          <t>Chimchar abilities</t>
        </is>
      </c>
      <c r="D4337" s="77" t="inlineStr">
        <is>
          <t>Blaze / Iron Fist</t>
        </is>
      </c>
      <c r="E4337" s="77" t="inlineStr">
        <is>
          <t>Blaze / Blaze / Iron Fist</t>
        </is>
      </c>
      <c r="F4337" s="77" t="inlineStr">
        <is>
          <t>Differs from upstream baseline</t>
        </is>
      </c>
      <c r="G4337" s="77" t="inlineStr">
        <is>
          <t>species_info/gen_*_families.h</t>
        </is>
      </c>
    </row>
    <row r="4338">
      <c r="A4338" s="32" t="inlineStr">
        <is>
          <t>2026-10-04</t>
        </is>
      </c>
      <c r="B4338" s="32" t="inlineStr">
        <is>
          <t>Pokemon Stats</t>
        </is>
      </c>
      <c r="C4338" s="32" t="inlineStr">
        <is>
          <t>Chimecho baseHP</t>
        </is>
      </c>
      <c r="D4338" s="32" t="n">
        <v>75</v>
      </c>
      <c r="E4338" s="32" t="n">
        <v>65</v>
      </c>
      <c r="F4338" s="32" t="inlineStr">
        <is>
          <t>Differs from upstream baseline</t>
        </is>
      </c>
      <c r="G4338" s="32" t="inlineStr">
        <is>
          <t>species_info/gen_*_families.h</t>
        </is>
      </c>
    </row>
    <row r="4339">
      <c r="A4339" s="77" t="inlineStr">
        <is>
          <t>2026-10-04</t>
        </is>
      </c>
      <c r="B4339" s="77" t="inlineStr">
        <is>
          <t>Pokemon Stats</t>
        </is>
      </c>
      <c r="C4339" s="77" t="inlineStr">
        <is>
          <t>Chimecho baseDefense</t>
        </is>
      </c>
      <c r="D4339" s="77" t="n">
        <v>80</v>
      </c>
      <c r="E4339" s="77" t="n">
        <v>70</v>
      </c>
      <c r="F4339" s="77" t="inlineStr">
        <is>
          <t>Differs from upstream baseline</t>
        </is>
      </c>
      <c r="G4339" s="77" t="inlineStr">
        <is>
          <t>species_info/gen_*_families.h</t>
        </is>
      </c>
    </row>
    <row r="4340">
      <c r="A4340" s="32" t="inlineStr">
        <is>
          <t>2026-10-04</t>
        </is>
      </c>
      <c r="B4340" s="32" t="inlineStr">
        <is>
          <t>Pokemon Stats</t>
        </is>
      </c>
      <c r="C4340" s="32" t="inlineStr">
        <is>
          <t>Chimecho baseSpAttack</t>
        </is>
      </c>
      <c r="D4340" s="32" t="n">
        <v>95</v>
      </c>
      <c r="E4340" s="32" t="n">
        <v>105</v>
      </c>
      <c r="F4340" s="32" t="inlineStr">
        <is>
          <t>Differs from upstream baseline</t>
        </is>
      </c>
      <c r="G4340" s="32" t="inlineStr">
        <is>
          <t>species_info/gen_*_families.h</t>
        </is>
      </c>
    </row>
    <row r="4341">
      <c r="A4341" s="77" t="inlineStr">
        <is>
          <t>2026-10-04</t>
        </is>
      </c>
      <c r="B4341" s="77" t="inlineStr">
        <is>
          <t>Pokemon Stats</t>
        </is>
      </c>
      <c r="C4341" s="77" t="inlineStr">
        <is>
          <t>Chimecho baseSpDefense</t>
        </is>
      </c>
      <c r="D4341" s="77" t="n">
        <v>90</v>
      </c>
      <c r="E4341" s="77" t="n">
        <v>85</v>
      </c>
      <c r="F4341" s="77" t="inlineStr">
        <is>
          <t>Differs from upstream baseline</t>
        </is>
      </c>
      <c r="G4341" s="77" t="inlineStr">
        <is>
          <t>species_info/gen_*_families.h</t>
        </is>
      </c>
    </row>
    <row r="4342">
      <c r="A4342" s="32" t="inlineStr">
        <is>
          <t>2026-10-04</t>
        </is>
      </c>
      <c r="B4342" s="32" t="inlineStr">
        <is>
          <t>Pokemon Stats</t>
        </is>
      </c>
      <c r="C4342" s="32" t="inlineStr">
        <is>
          <t>Chimecho baseSpeed</t>
        </is>
      </c>
      <c r="D4342" s="32" t="n">
        <v>65</v>
      </c>
      <c r="E4342" s="32" t="n">
        <v>75</v>
      </c>
      <c r="F4342" s="32" t="inlineStr">
        <is>
          <t>Differs from upstream baseline</t>
        </is>
      </c>
      <c r="G4342" s="32" t="inlineStr">
        <is>
          <t>species_info/gen_*_families.h</t>
        </is>
      </c>
    </row>
    <row r="4343">
      <c r="A4343" s="77" t="inlineStr">
        <is>
          <t>2026-10-04</t>
        </is>
      </c>
      <c r="B4343" s="77" t="inlineStr">
        <is>
          <t>Abilities</t>
        </is>
      </c>
      <c r="C4343" s="77" t="inlineStr">
        <is>
          <t>Chinchou abilities</t>
        </is>
      </c>
      <c r="D4343" s="77" t="inlineStr">
        <is>
          <t>Volt Absorb / Illuminate / Water Absorb</t>
        </is>
      </c>
      <c r="E4343" s="77" t="inlineStr">
        <is>
          <t>Volt Absorb / Volt Absorb / Water Absorb</t>
        </is>
      </c>
      <c r="F4343" s="77" t="inlineStr">
        <is>
          <t>Differs from upstream baseline</t>
        </is>
      </c>
      <c r="G4343" s="77" t="inlineStr">
        <is>
          <t>species_info/gen_*_families.h</t>
        </is>
      </c>
    </row>
    <row r="4344">
      <c r="A4344" s="32" t="inlineStr">
        <is>
          <t>2026-10-04</t>
        </is>
      </c>
      <c r="B4344" s="32" t="inlineStr">
        <is>
          <t>Evolutions</t>
        </is>
      </c>
      <c r="C4344" s="32" t="inlineStr">
        <is>
          <t>Chingling evolution</t>
        </is>
      </c>
      <c r="D4344" s="32" t="inlineStr">
        <is>
          <t>Friendship Night -&gt; Chimecho</t>
        </is>
      </c>
      <c r="E4344" s="32" t="inlineStr">
        <is>
          <t>Lv 21 -&gt; Chimecho</t>
        </is>
      </c>
      <c r="F4344" s="32" t="inlineStr">
        <is>
          <t>Differs from upstream baseline</t>
        </is>
      </c>
      <c r="G4344" s="32" t="inlineStr">
        <is>
          <t>species_info/gen_*_families.h</t>
        </is>
      </c>
    </row>
    <row r="4345">
      <c r="A4345" s="77" t="inlineStr">
        <is>
          <t>2026-10-04</t>
        </is>
      </c>
      <c r="B4345" s="77" t="inlineStr">
        <is>
          <t>Pokemon Stats</t>
        </is>
      </c>
      <c r="C4345" s="77" t="inlineStr">
        <is>
          <t>Cinccino baseAttack</t>
        </is>
      </c>
      <c r="D4345" s="77" t="n">
        <v>95</v>
      </c>
      <c r="E4345" s="77" t="n">
        <v>105</v>
      </c>
      <c r="F4345" s="77" t="inlineStr">
        <is>
          <t>Differs from upstream baseline</t>
        </is>
      </c>
      <c r="G4345" s="77" t="inlineStr">
        <is>
          <t>species_info/gen_*_families.h</t>
        </is>
      </c>
    </row>
    <row r="4346">
      <c r="A4346" s="32" t="inlineStr">
        <is>
          <t>2026-10-04</t>
        </is>
      </c>
      <c r="B4346" s="32" t="inlineStr">
        <is>
          <t>Pokemon Stats</t>
        </is>
      </c>
      <c r="C4346" s="32" t="inlineStr">
        <is>
          <t>Clawitzer baseHP</t>
        </is>
      </c>
      <c r="D4346" s="32" t="n">
        <v>71</v>
      </c>
      <c r="E4346" s="32" t="n">
        <v>81</v>
      </c>
      <c r="F4346" s="32" t="inlineStr">
        <is>
          <t>Differs from upstream baseline</t>
        </is>
      </c>
      <c r="G4346" s="32" t="inlineStr">
        <is>
          <t>species_info/gen_*_families.h</t>
        </is>
      </c>
    </row>
    <row r="4347">
      <c r="A4347" s="77" t="inlineStr">
        <is>
          <t>2026-10-04</t>
        </is>
      </c>
      <c r="B4347" s="77" t="inlineStr">
        <is>
          <t>Pokemon Stats</t>
        </is>
      </c>
      <c r="C4347" s="77" t="inlineStr">
        <is>
          <t>Clawitzer baseAttack</t>
        </is>
      </c>
      <c r="D4347" s="77" t="n">
        <v>73</v>
      </c>
      <c r="E4347" s="77" t="n">
        <v>33</v>
      </c>
      <c r="F4347" s="77" t="inlineStr">
        <is>
          <t>Differs from upstream baseline</t>
        </is>
      </c>
      <c r="G4347" s="77" t="inlineStr">
        <is>
          <t>species_info/gen_*_families.h</t>
        </is>
      </c>
    </row>
    <row r="4348">
      <c r="A4348" s="32" t="inlineStr">
        <is>
          <t>2026-10-04</t>
        </is>
      </c>
      <c r="B4348" s="32" t="inlineStr">
        <is>
          <t>Pokemon Stats</t>
        </is>
      </c>
      <c r="C4348" s="32" t="inlineStr">
        <is>
          <t>Clawitzer baseSpAttack</t>
        </is>
      </c>
      <c r="D4348" s="32" t="n">
        <v>120</v>
      </c>
      <c r="E4348" s="32" t="n">
        <v>142</v>
      </c>
      <c r="F4348" s="32" t="inlineStr">
        <is>
          <t>Differs from upstream baseline</t>
        </is>
      </c>
      <c r="G4348" s="32" t="inlineStr">
        <is>
          <t>species_info/gen_*_families.h</t>
        </is>
      </c>
    </row>
    <row r="4349">
      <c r="A4349" s="77" t="inlineStr">
        <is>
          <t>2026-10-04</t>
        </is>
      </c>
      <c r="B4349" s="77" t="inlineStr">
        <is>
          <t>Pokemon Stats</t>
        </is>
      </c>
      <c r="C4349" s="77" t="inlineStr">
        <is>
          <t>Clawitzer baseSpeed</t>
        </is>
      </c>
      <c r="D4349" s="77" t="n">
        <v>59</v>
      </c>
      <c r="E4349" s="77" t="n">
        <v>87</v>
      </c>
      <c r="F4349" s="77" t="inlineStr">
        <is>
          <t>Differs from upstream baseline</t>
        </is>
      </c>
      <c r="G4349" s="77" t="inlineStr">
        <is>
          <t>species_info/gen_*_families.h</t>
        </is>
      </c>
    </row>
    <row r="4350">
      <c r="A4350" s="32" t="inlineStr">
        <is>
          <t>2026-10-04</t>
        </is>
      </c>
      <c r="B4350" s="32" t="inlineStr">
        <is>
          <t>Abilities</t>
        </is>
      </c>
      <c r="C4350" s="32" t="inlineStr">
        <is>
          <t>Clawitzer abilities</t>
        </is>
      </c>
      <c r="D4350" s="32" t="inlineStr">
        <is>
          <t>Mega Launcher</t>
        </is>
      </c>
      <c r="E4350" s="32" t="inlineStr">
        <is>
          <t>Mega Launcher / Mega Launcher / Mega Launcher</t>
        </is>
      </c>
      <c r="F4350" s="32" t="inlineStr">
        <is>
          <t>Differs from upstream baseline</t>
        </is>
      </c>
      <c r="G4350" s="32" t="inlineStr">
        <is>
          <t>species_info/gen_*_families.h</t>
        </is>
      </c>
    </row>
    <row r="4351">
      <c r="A4351" s="77" t="inlineStr">
        <is>
          <t>2026-10-04</t>
        </is>
      </c>
      <c r="B4351" s="77" t="inlineStr">
        <is>
          <t>Pokemon Stats</t>
        </is>
      </c>
      <c r="C4351" s="77" t="inlineStr">
        <is>
          <t>Claydol baseHP</t>
        </is>
      </c>
      <c r="D4351" s="77" t="n">
        <v>60</v>
      </c>
      <c r="E4351" s="77" t="n">
        <v>80</v>
      </c>
      <c r="F4351" s="77" t="inlineStr">
        <is>
          <t>Differs from upstream baseline</t>
        </is>
      </c>
      <c r="G4351" s="77" t="inlineStr">
        <is>
          <t>species_info/gen_*_families.h</t>
        </is>
      </c>
    </row>
    <row r="4352">
      <c r="A4352" s="32" t="inlineStr">
        <is>
          <t>2026-10-04</t>
        </is>
      </c>
      <c r="B4352" s="32" t="inlineStr">
        <is>
          <t>Pokemon Stats</t>
        </is>
      </c>
      <c r="C4352" s="32" t="inlineStr">
        <is>
          <t>Claydol baseAttack</t>
        </is>
      </c>
      <c r="D4352" s="32" t="n">
        <v>70</v>
      </c>
      <c r="E4352" s="32" t="n">
        <v>80</v>
      </c>
      <c r="F4352" s="32" t="inlineStr">
        <is>
          <t>Differs from upstream baseline</t>
        </is>
      </c>
      <c r="G4352" s="32" t="inlineStr">
        <is>
          <t>species_info/gen_*_families.h</t>
        </is>
      </c>
    </row>
    <row r="4353">
      <c r="A4353" s="77" t="inlineStr">
        <is>
          <t>2026-10-04</t>
        </is>
      </c>
      <c r="B4353" s="77" t="inlineStr">
        <is>
          <t>Pokemon Stats</t>
        </is>
      </c>
      <c r="C4353" s="77" t="inlineStr">
        <is>
          <t>Claydol baseSpAttack</t>
        </is>
      </c>
      <c r="D4353" s="77" t="n">
        <v>70</v>
      </c>
      <c r="E4353" s="77" t="n">
        <v>80</v>
      </c>
      <c r="F4353" s="77" t="inlineStr">
        <is>
          <t>Differs from upstream baseline</t>
        </is>
      </c>
      <c r="G4353" s="77" t="inlineStr">
        <is>
          <t>species_info/gen_*_families.h</t>
        </is>
      </c>
    </row>
    <row r="4354">
      <c r="A4354" s="32" t="inlineStr">
        <is>
          <t>2026-10-04</t>
        </is>
      </c>
      <c r="B4354" s="32" t="inlineStr">
        <is>
          <t>Pokemon Stats</t>
        </is>
      </c>
      <c r="C4354" s="32" t="inlineStr">
        <is>
          <t>Claydol baseSpeed</t>
        </is>
      </c>
      <c r="D4354" s="32" t="n">
        <v>75</v>
      </c>
      <c r="E4354" s="32" t="n">
        <v>80</v>
      </c>
      <c r="F4354" s="32" t="inlineStr">
        <is>
          <t>Differs from upstream baseline</t>
        </is>
      </c>
      <c r="G4354" s="32" t="inlineStr">
        <is>
          <t>species_info/gen_*_families.h</t>
        </is>
      </c>
    </row>
    <row r="4355">
      <c r="A4355" s="77" t="inlineStr">
        <is>
          <t>2026-10-04</t>
        </is>
      </c>
      <c r="B4355" s="77" t="inlineStr">
        <is>
          <t>Pokemon Stats</t>
        </is>
      </c>
      <c r="C4355" s="77" t="inlineStr">
        <is>
          <t>Clefable baseSpeed</t>
        </is>
      </c>
      <c r="D4355" s="77" t="n">
        <v>60</v>
      </c>
      <c r="E4355" s="77" t="n">
        <v>65</v>
      </c>
      <c r="F4355" s="77" t="inlineStr">
        <is>
          <t>Differs from upstream baseline</t>
        </is>
      </c>
      <c r="G4355" s="77" t="inlineStr">
        <is>
          <t>species_info/gen_*_families.h</t>
        </is>
      </c>
    </row>
    <row r="4356">
      <c r="A4356" s="32" t="inlineStr">
        <is>
          <t>2026-10-04</t>
        </is>
      </c>
      <c r="B4356" s="32" t="inlineStr">
        <is>
          <t>Abilities</t>
        </is>
      </c>
      <c r="C4356" s="32" t="inlineStr">
        <is>
          <t>Clefable abilities</t>
        </is>
      </c>
      <c r="D4356" s="32" t="inlineStr">
        <is>
          <t>Cute Charm / Magic Guard / Unaware</t>
        </is>
      </c>
      <c r="E4356" s="32" t="inlineStr">
        <is>
          <t>Magic Guard / Magic Guard / Unaware</t>
        </is>
      </c>
      <c r="F4356" s="32" t="inlineStr">
        <is>
          <t>Differs from upstream baseline</t>
        </is>
      </c>
      <c r="G4356" s="32" t="inlineStr">
        <is>
          <t>species_info/gen_*_families.h</t>
        </is>
      </c>
    </row>
    <row r="4357">
      <c r="A4357" s="77" t="inlineStr">
        <is>
          <t>2026-10-04</t>
        </is>
      </c>
      <c r="B4357" s="77" t="inlineStr">
        <is>
          <t>Abilities</t>
        </is>
      </c>
      <c r="C4357" s="77" t="inlineStr">
        <is>
          <t>Clefairy abilities</t>
        </is>
      </c>
      <c r="D4357" s="77" t="inlineStr">
        <is>
          <t>Cute Charm / Magic Guard / Friend Guard</t>
        </is>
      </c>
      <c r="E4357" s="77" t="inlineStr">
        <is>
          <t>Magic Guard / Magic Guard / Friend Guard</t>
        </is>
      </c>
      <c r="F4357" s="77" t="inlineStr">
        <is>
          <t>Differs from upstream baseline</t>
        </is>
      </c>
      <c r="G4357" s="77" t="inlineStr">
        <is>
          <t>species_info/gen_*_families.h</t>
        </is>
      </c>
    </row>
    <row r="4358">
      <c r="A4358" s="32" t="inlineStr">
        <is>
          <t>2026-10-04</t>
        </is>
      </c>
      <c r="B4358" s="32" t="inlineStr">
        <is>
          <t>Abilities</t>
        </is>
      </c>
      <c r="C4358" s="32" t="inlineStr">
        <is>
          <t>Cleffa abilities</t>
        </is>
      </c>
      <c r="D4358" s="32" t="inlineStr">
        <is>
          <t>Cute Charm / Magic Guard / Friend Guard</t>
        </is>
      </c>
      <c r="E4358" s="32" t="inlineStr">
        <is>
          <t>Magic Guard / Cute Charm / Friend Guard</t>
        </is>
      </c>
      <c r="F4358" s="32" t="inlineStr">
        <is>
          <t>Differs from upstream baseline</t>
        </is>
      </c>
      <c r="G4358" s="32" t="inlineStr">
        <is>
          <t>species_info/gen_*_families.h</t>
        </is>
      </c>
    </row>
    <row r="4359">
      <c r="A4359" s="77" t="inlineStr">
        <is>
          <t>2026-10-04</t>
        </is>
      </c>
      <c r="B4359" s="77" t="inlineStr">
        <is>
          <t>Evolutions</t>
        </is>
      </c>
      <c r="C4359" s="77" t="inlineStr">
        <is>
          <t>Cleffa evolution</t>
        </is>
      </c>
      <c r="D4359" s="77" t="inlineStr">
        <is>
          <t>Friendship -&gt; Clefairy</t>
        </is>
      </c>
      <c r="E4359" s="77" t="inlineStr">
        <is>
          <t>Lv 15 -&gt; Clefairy</t>
        </is>
      </c>
      <c r="F4359" s="77" t="inlineStr">
        <is>
          <t>Differs from upstream baseline</t>
        </is>
      </c>
      <c r="G4359" s="77" t="inlineStr">
        <is>
          <t>species_info/gen_*_families.h</t>
        </is>
      </c>
    </row>
    <row r="4360">
      <c r="A4360" s="32" t="inlineStr">
        <is>
          <t>2026-10-04</t>
        </is>
      </c>
      <c r="B4360" s="32" t="inlineStr">
        <is>
          <t>Pokemon Stats</t>
        </is>
      </c>
      <c r="C4360" s="32" t="inlineStr">
        <is>
          <t>Clodsire baseAttack</t>
        </is>
      </c>
      <c r="D4360" s="32" t="n">
        <v>75</v>
      </c>
      <c r="E4360" s="32" t="n">
        <v>100</v>
      </c>
      <c r="F4360" s="32" t="inlineStr">
        <is>
          <t>Differs from upstream baseline</t>
        </is>
      </c>
      <c r="G4360" s="32" t="inlineStr">
        <is>
          <t>species_info/gen_*_families.h</t>
        </is>
      </c>
    </row>
    <row r="4361">
      <c r="A4361" s="77" t="inlineStr">
        <is>
          <t>2026-10-04</t>
        </is>
      </c>
      <c r="B4361" s="77" t="inlineStr">
        <is>
          <t>Pokemon Stats</t>
        </is>
      </c>
      <c r="C4361" s="77" t="inlineStr">
        <is>
          <t>Clodsire baseDefense</t>
        </is>
      </c>
      <c r="D4361" s="77" t="n">
        <v>60</v>
      </c>
      <c r="E4361" s="77" t="n">
        <v>67</v>
      </c>
      <c r="F4361" s="77" t="inlineStr">
        <is>
          <t>Differs from upstream baseline</t>
        </is>
      </c>
      <c r="G4361" s="77" t="inlineStr">
        <is>
          <t>species_info/gen_*_families.h</t>
        </is>
      </c>
    </row>
    <row r="4362">
      <c r="A4362" s="32" t="inlineStr">
        <is>
          <t>2026-10-04</t>
        </is>
      </c>
      <c r="B4362" s="32" t="inlineStr">
        <is>
          <t>Pokemon Stats</t>
        </is>
      </c>
      <c r="C4362" s="32" t="inlineStr">
        <is>
          <t>Clodsire baseSpAttack</t>
        </is>
      </c>
      <c r="D4362" s="32" t="n">
        <v>45</v>
      </c>
      <c r="E4362" s="32" t="n">
        <v>30</v>
      </c>
      <c r="F4362" s="32" t="inlineStr">
        <is>
          <t>Differs from upstream baseline</t>
        </is>
      </c>
      <c r="G4362" s="32" t="inlineStr">
        <is>
          <t>species_info/gen_*_families.h</t>
        </is>
      </c>
    </row>
    <row r="4363">
      <c r="A4363" s="77" t="inlineStr">
        <is>
          <t>2026-10-04</t>
        </is>
      </c>
      <c r="B4363" s="77" t="inlineStr">
        <is>
          <t>Pokemon Stats</t>
        </is>
      </c>
      <c r="C4363" s="77" t="inlineStr">
        <is>
          <t>Clodsire baseSpeed</t>
        </is>
      </c>
      <c r="D4363" s="77" t="n">
        <v>20</v>
      </c>
      <c r="E4363" s="77" t="n">
        <v>40</v>
      </c>
      <c r="F4363" s="77" t="inlineStr">
        <is>
          <t>Differs from upstream baseline</t>
        </is>
      </c>
      <c r="G4363" s="77" t="inlineStr">
        <is>
          <t>species_info/gen_*_families.h</t>
        </is>
      </c>
    </row>
    <row r="4364">
      <c r="A4364" s="32" t="inlineStr">
        <is>
          <t>2026-10-04</t>
        </is>
      </c>
      <c r="B4364" s="32" t="inlineStr">
        <is>
          <t>Pokemon Stats</t>
        </is>
      </c>
      <c r="C4364" s="32" t="inlineStr">
        <is>
          <t>Cloyster baseSpDefense</t>
        </is>
      </c>
      <c r="D4364" s="32" t="n">
        <v>45</v>
      </c>
      <c r="E4364" s="32" t="n">
        <v>75</v>
      </c>
      <c r="F4364" s="32" t="inlineStr">
        <is>
          <t>Differs from upstream baseline</t>
        </is>
      </c>
      <c r="G4364" s="32" t="inlineStr">
        <is>
          <t>species_info/gen_*_families.h</t>
        </is>
      </c>
    </row>
    <row r="4365">
      <c r="A4365" s="77" t="inlineStr">
        <is>
          <t>2026-10-04</t>
        </is>
      </c>
      <c r="B4365" s="77" t="inlineStr">
        <is>
          <t>Abilities</t>
        </is>
      </c>
      <c r="C4365" s="77" t="inlineStr">
        <is>
          <t>Cloyster abilities</t>
        </is>
      </c>
      <c r="D4365" s="77" t="inlineStr">
        <is>
          <t>Shell Armor / Skill Link / Overcoat</t>
        </is>
      </c>
      <c r="E4365" s="77" t="inlineStr">
        <is>
          <t>Filter / Shell Armor / Overcoat</t>
        </is>
      </c>
      <c r="F4365" s="77" t="inlineStr">
        <is>
          <t>Differs from upstream baseline</t>
        </is>
      </c>
      <c r="G4365" s="77" t="inlineStr">
        <is>
          <t>species_info/gen_*_families.h</t>
        </is>
      </c>
    </row>
    <row r="4366">
      <c r="A4366" s="32" t="inlineStr">
        <is>
          <t>2026-10-04</t>
        </is>
      </c>
      <c r="B4366" s="32" t="inlineStr">
        <is>
          <t>Pokemon Stats</t>
        </is>
      </c>
      <c r="C4366" s="32" t="inlineStr">
        <is>
          <t>Cofagrigus baseHP</t>
        </is>
      </c>
      <c r="D4366" s="32" t="n">
        <v>58</v>
      </c>
      <c r="E4366" s="32" t="n">
        <v>68</v>
      </c>
      <c r="F4366" s="32" t="inlineStr">
        <is>
          <t>Differs from upstream baseline</t>
        </is>
      </c>
      <c r="G4366" s="32" t="inlineStr">
        <is>
          <t>species_info/gen_*_families.h</t>
        </is>
      </c>
    </row>
    <row r="4367">
      <c r="A4367" s="77" t="inlineStr">
        <is>
          <t>2026-10-04</t>
        </is>
      </c>
      <c r="B4367" s="77" t="inlineStr">
        <is>
          <t>Pokemon Stats</t>
        </is>
      </c>
      <c r="C4367" s="77" t="inlineStr">
        <is>
          <t>Cofagrigus baseAttack</t>
        </is>
      </c>
      <c r="D4367" s="77" t="n">
        <v>50</v>
      </c>
      <c r="E4367" s="77" t="n">
        <v>30</v>
      </c>
      <c r="F4367" s="77" t="inlineStr">
        <is>
          <t>Differs from upstream baseline</t>
        </is>
      </c>
      <c r="G4367" s="77" t="inlineStr">
        <is>
          <t>species_info/gen_*_families.h</t>
        </is>
      </c>
    </row>
    <row r="4368">
      <c r="A4368" s="32" t="inlineStr">
        <is>
          <t>2026-10-04</t>
        </is>
      </c>
      <c r="B4368" s="32" t="inlineStr">
        <is>
          <t>Pokemon Stats</t>
        </is>
      </c>
      <c r="C4368" s="32" t="inlineStr">
        <is>
          <t>Cofagrigus baseSpAttack</t>
        </is>
      </c>
      <c r="D4368" s="32" t="n">
        <v>95</v>
      </c>
      <c r="E4368" s="32" t="n">
        <v>125</v>
      </c>
      <c r="F4368" s="32" t="inlineStr">
        <is>
          <t>Differs from upstream baseline</t>
        </is>
      </c>
      <c r="G4368" s="32" t="inlineStr">
        <is>
          <t>species_info/gen_*_families.h</t>
        </is>
      </c>
    </row>
    <row r="4369">
      <c r="A4369" s="77" t="inlineStr">
        <is>
          <t>2026-10-04</t>
        </is>
      </c>
      <c r="B4369" s="77" t="inlineStr">
        <is>
          <t>Abilities</t>
        </is>
      </c>
      <c r="C4369" s="77" t="inlineStr">
        <is>
          <t>Cofagrigus abilities</t>
        </is>
      </c>
      <c r="D4369" s="77" t="inlineStr">
        <is>
          <t>Mummy</t>
        </is>
      </c>
      <c r="E4369" s="77" t="inlineStr">
        <is>
          <t>Mummy / Cursed Body / Shadow Shield</t>
        </is>
      </c>
      <c r="F4369" s="77" t="inlineStr">
        <is>
          <t>Differs from upstream baseline</t>
        </is>
      </c>
      <c r="G4369" s="77" t="inlineStr">
        <is>
          <t>species_info/gen_*_families.h</t>
        </is>
      </c>
    </row>
    <row r="4370">
      <c r="A4370" s="32" t="inlineStr">
        <is>
          <t>2026-10-04</t>
        </is>
      </c>
      <c r="B4370" s="32" t="inlineStr">
        <is>
          <t>Pokemon Stats</t>
        </is>
      </c>
      <c r="C4370" s="32" t="inlineStr">
        <is>
          <t>Combee baseAttack</t>
        </is>
      </c>
      <c r="D4370" s="32" t="n">
        <v>30</v>
      </c>
      <c r="E4370" s="32" t="n">
        <v>50</v>
      </c>
      <c r="F4370" s="32" t="inlineStr">
        <is>
          <t>Differs from upstream baseline</t>
        </is>
      </c>
      <c r="G4370" s="32" t="inlineStr">
        <is>
          <t>species_info/gen_*_families.h</t>
        </is>
      </c>
    </row>
    <row r="4371">
      <c r="A4371" s="77" t="inlineStr">
        <is>
          <t>2026-10-04</t>
        </is>
      </c>
      <c r="B4371" s="77" t="inlineStr">
        <is>
          <t>Pokemon Stats</t>
        </is>
      </c>
      <c r="C4371" s="77" t="inlineStr">
        <is>
          <t>Combee baseSpAttack</t>
        </is>
      </c>
      <c r="D4371" s="77" t="n">
        <v>30</v>
      </c>
      <c r="E4371" s="77" t="n">
        <v>50</v>
      </c>
      <c r="F4371" s="77" t="inlineStr">
        <is>
          <t>Differs from upstream baseline</t>
        </is>
      </c>
      <c r="G4371" s="77" t="inlineStr">
        <is>
          <t>species_info/gen_*_families.h</t>
        </is>
      </c>
    </row>
    <row r="4372">
      <c r="A4372" s="32" t="inlineStr">
        <is>
          <t>2026-10-04</t>
        </is>
      </c>
      <c r="B4372" s="32" t="inlineStr">
        <is>
          <t>Pokemon Stats</t>
        </is>
      </c>
      <c r="C4372" s="32" t="inlineStr">
        <is>
          <t>Conkeldurr baseAttack</t>
        </is>
      </c>
      <c r="D4372" s="32" t="n">
        <v>140</v>
      </c>
      <c r="E4372" s="32" t="n">
        <v>155</v>
      </c>
      <c r="F4372" s="32" t="inlineStr">
        <is>
          <t>Differs from upstream baseline</t>
        </is>
      </c>
      <c r="G4372" s="32" t="inlineStr">
        <is>
          <t>species_info/gen_*_families.h</t>
        </is>
      </c>
    </row>
    <row r="4373">
      <c r="A4373" s="77" t="inlineStr">
        <is>
          <t>2026-10-04</t>
        </is>
      </c>
      <c r="B4373" s="77" t="inlineStr">
        <is>
          <t>Pokemon Stats</t>
        </is>
      </c>
      <c r="C4373" s="77" t="inlineStr">
        <is>
          <t>Conkeldurr baseSpAttack</t>
        </is>
      </c>
      <c r="D4373" s="77" t="n">
        <v>55</v>
      </c>
      <c r="E4373" s="77" t="n">
        <v>30</v>
      </c>
      <c r="F4373" s="77" t="inlineStr">
        <is>
          <t>Differs from upstream baseline</t>
        </is>
      </c>
      <c r="G4373" s="77" t="inlineStr">
        <is>
          <t>species_info/gen_*_families.h</t>
        </is>
      </c>
    </row>
    <row r="4374">
      <c r="A4374" s="32" t="inlineStr">
        <is>
          <t>2026-10-04</t>
        </is>
      </c>
      <c r="B4374" s="32" t="inlineStr">
        <is>
          <t>Pokemon Stats</t>
        </is>
      </c>
      <c r="C4374" s="32" t="inlineStr">
        <is>
          <t>Conkeldurr baseSpDefense</t>
        </is>
      </c>
      <c r="D4374" s="32" t="n">
        <v>65</v>
      </c>
      <c r="E4374" s="32" t="n">
        <v>69</v>
      </c>
      <c r="F4374" s="32" t="inlineStr">
        <is>
          <t>Differs from upstream baseline</t>
        </is>
      </c>
      <c r="G4374" s="32" t="inlineStr">
        <is>
          <t>species_info/gen_*_families.h</t>
        </is>
      </c>
    </row>
    <row r="4375">
      <c r="A4375" s="77" t="inlineStr">
        <is>
          <t>2026-10-04</t>
        </is>
      </c>
      <c r="B4375" s="77" t="inlineStr">
        <is>
          <t>Pokemon Stats</t>
        </is>
      </c>
      <c r="C4375" s="77" t="inlineStr">
        <is>
          <t>Conkeldurr baseSpeed</t>
        </is>
      </c>
      <c r="D4375" s="77" t="n">
        <v>45</v>
      </c>
      <c r="E4375" s="77" t="n">
        <v>64</v>
      </c>
      <c r="F4375" s="77" t="inlineStr">
        <is>
          <t>Differs from upstream baseline</t>
        </is>
      </c>
      <c r="G4375" s="77" t="inlineStr">
        <is>
          <t>species_info/gen_*_families.h</t>
        </is>
      </c>
    </row>
    <row r="4376">
      <c r="A4376" s="32" t="inlineStr">
        <is>
          <t>2026-10-04</t>
        </is>
      </c>
      <c r="B4376" s="32" t="inlineStr">
        <is>
          <t>Abilities</t>
        </is>
      </c>
      <c r="C4376" s="32" t="inlineStr">
        <is>
          <t>Corphish abilities</t>
        </is>
      </c>
      <c r="D4376" s="32" t="inlineStr">
        <is>
          <t>Hyper Cutter / Shell Armor / Adaptability</t>
        </is>
      </c>
      <c r="E4376" s="32" t="inlineStr">
        <is>
          <t>Adaptability / Hyper Cutter / Adaptability</t>
        </is>
      </c>
      <c r="F4376" s="32" t="inlineStr">
        <is>
          <t>Differs from upstream baseline</t>
        </is>
      </c>
      <c r="G4376" s="32" t="inlineStr">
        <is>
          <t>species_info/gen_*_families.h</t>
        </is>
      </c>
    </row>
    <row r="4377">
      <c r="A4377" s="77" t="inlineStr">
        <is>
          <t>2026-10-04</t>
        </is>
      </c>
      <c r="B4377" s="77" t="inlineStr">
        <is>
          <t>Pokemon Stats</t>
        </is>
      </c>
      <c r="C4377" s="77" t="inlineStr">
        <is>
          <t>Corsola baseAttack</t>
        </is>
      </c>
      <c r="D4377" s="77" t="n">
        <v>55</v>
      </c>
      <c r="E4377" s="77" t="n">
        <v>95</v>
      </c>
      <c r="F4377" s="77" t="inlineStr">
        <is>
          <t>Differs from upstream baseline</t>
        </is>
      </c>
      <c r="G4377" s="77" t="inlineStr">
        <is>
          <t>species_info/gen_*_families.h</t>
        </is>
      </c>
    </row>
    <row r="4378">
      <c r="A4378" s="32" t="inlineStr">
        <is>
          <t>2026-10-04</t>
        </is>
      </c>
      <c r="B4378" s="32" t="inlineStr">
        <is>
          <t>Pokemon Stats</t>
        </is>
      </c>
      <c r="C4378" s="32" t="inlineStr">
        <is>
          <t>Corsola baseDefense</t>
        </is>
      </c>
      <c r="D4378" s="32" t="n">
        <v>95</v>
      </c>
      <c r="E4378" s="32" t="n">
        <v>105</v>
      </c>
      <c r="F4378" s="32" t="inlineStr">
        <is>
          <t>Differs from upstream baseline</t>
        </is>
      </c>
      <c r="G4378" s="32" t="inlineStr">
        <is>
          <t>species_info/gen_*_families.h</t>
        </is>
      </c>
    </row>
    <row r="4379">
      <c r="A4379" s="77" t="inlineStr">
        <is>
          <t>2026-10-04</t>
        </is>
      </c>
      <c r="B4379" s="77" t="inlineStr">
        <is>
          <t>Pokemon Stats</t>
        </is>
      </c>
      <c r="C4379" s="77" t="inlineStr">
        <is>
          <t>Corsola baseSpDefense</t>
        </is>
      </c>
      <c r="D4379" s="77" t="n">
        <v>95</v>
      </c>
      <c r="E4379" s="77" t="n">
        <v>105</v>
      </c>
      <c r="F4379" s="77" t="inlineStr">
        <is>
          <t>Differs from upstream baseline</t>
        </is>
      </c>
      <c r="G4379" s="77" t="inlineStr">
        <is>
          <t>species_info/gen_*_families.h</t>
        </is>
      </c>
    </row>
    <row r="4380">
      <c r="A4380" s="32" t="inlineStr">
        <is>
          <t>2026-10-04</t>
        </is>
      </c>
      <c r="B4380" s="32" t="inlineStr">
        <is>
          <t>Abilities</t>
        </is>
      </c>
      <c r="C4380" s="32" t="inlineStr">
        <is>
          <t>Corsola abilities</t>
        </is>
      </c>
      <c r="D4380" s="32" t="inlineStr">
        <is>
          <t>Hustle / Natural Cure / Regenerator</t>
        </is>
      </c>
      <c r="E4380" s="32" t="inlineStr">
        <is>
          <t>Solid Rock / Solid Rock / Regenerator</t>
        </is>
      </c>
      <c r="F4380" s="32" t="inlineStr">
        <is>
          <t>Differs from upstream baseline</t>
        </is>
      </c>
      <c r="G4380" s="32" t="inlineStr">
        <is>
          <t>species_info/gen_*_families.h</t>
        </is>
      </c>
    </row>
    <row r="4381">
      <c r="A4381" s="77" t="inlineStr">
        <is>
          <t>2026-10-04</t>
        </is>
      </c>
      <c r="B4381" s="77" t="inlineStr">
        <is>
          <t>Pokemon Stats</t>
        </is>
      </c>
      <c r="C4381" s="77" t="inlineStr">
        <is>
          <t>Cottonee baseHP</t>
        </is>
      </c>
      <c r="D4381" s="77" t="n">
        <v>40</v>
      </c>
      <c r="E4381" s="77" t="n">
        <v>50</v>
      </c>
      <c r="F4381" s="77" t="inlineStr">
        <is>
          <t>Differs from upstream baseline</t>
        </is>
      </c>
      <c r="G4381" s="77" t="inlineStr">
        <is>
          <t>species_info/gen_*_families.h</t>
        </is>
      </c>
    </row>
    <row r="4382">
      <c r="A4382" s="32" t="inlineStr">
        <is>
          <t>2026-10-04</t>
        </is>
      </c>
      <c r="B4382" s="32" t="inlineStr">
        <is>
          <t>Pokemon Stats</t>
        </is>
      </c>
      <c r="C4382" s="32" t="inlineStr">
        <is>
          <t>Cottonee baseAttack</t>
        </is>
      </c>
      <c r="D4382" s="32" t="n">
        <v>27</v>
      </c>
      <c r="E4382" s="32" t="n">
        <v>34</v>
      </c>
      <c r="F4382" s="32" t="inlineStr">
        <is>
          <t>Differs from upstream baseline</t>
        </is>
      </c>
      <c r="G4382" s="32" t="inlineStr">
        <is>
          <t>species_info/gen_*_families.h</t>
        </is>
      </c>
    </row>
    <row r="4383">
      <c r="A4383" s="77" t="inlineStr">
        <is>
          <t>2026-10-04</t>
        </is>
      </c>
      <c r="B4383" s="77" t="inlineStr">
        <is>
          <t>Pokemon Stats</t>
        </is>
      </c>
      <c r="C4383" s="77" t="inlineStr">
        <is>
          <t>Cottonee baseSpAttack</t>
        </is>
      </c>
      <c r="D4383" s="77" t="n">
        <v>37</v>
      </c>
      <c r="E4383" s="77" t="n">
        <v>45</v>
      </c>
      <c r="F4383" s="77" t="inlineStr">
        <is>
          <t>Differs from upstream baseline</t>
        </is>
      </c>
      <c r="G4383" s="77" t="inlineStr">
        <is>
          <t>species_info/gen_*_families.h</t>
        </is>
      </c>
    </row>
    <row r="4384">
      <c r="A4384" s="32" t="inlineStr">
        <is>
          <t>2026-10-04</t>
        </is>
      </c>
      <c r="B4384" s="32" t="inlineStr">
        <is>
          <t>Abilities</t>
        </is>
      </c>
      <c r="C4384" s="32" t="inlineStr">
        <is>
          <t>Cradily abilities</t>
        </is>
      </c>
      <c r="D4384" s="32" t="inlineStr">
        <is>
          <t>Suction Cups / Storm Drain</t>
        </is>
      </c>
      <c r="E4384" s="32" t="inlineStr">
        <is>
          <t>Solid Rock / Storm Drain</t>
        </is>
      </c>
      <c r="F4384" s="32" t="inlineStr">
        <is>
          <t>Differs from upstream baseline</t>
        </is>
      </c>
      <c r="G4384" s="32" t="inlineStr">
        <is>
          <t>species_info/gen_*_families.h</t>
        </is>
      </c>
    </row>
    <row r="4385">
      <c r="A4385" s="77" t="inlineStr">
        <is>
          <t>2026-10-04</t>
        </is>
      </c>
      <c r="B4385" s="77" t="inlineStr">
        <is>
          <t>Pokemon Stats</t>
        </is>
      </c>
      <c r="C4385" s="77" t="inlineStr">
        <is>
          <t>Cranidos baseDefense</t>
        </is>
      </c>
      <c r="D4385" s="77" t="n">
        <v>40</v>
      </c>
      <c r="E4385" s="77" t="n">
        <v>50</v>
      </c>
      <c r="F4385" s="77" t="inlineStr">
        <is>
          <t>Differs from upstream baseline</t>
        </is>
      </c>
      <c r="G4385" s="77" t="inlineStr">
        <is>
          <t>species_info/gen_*_families.h</t>
        </is>
      </c>
    </row>
    <row r="4386">
      <c r="A4386" s="32" t="inlineStr">
        <is>
          <t>2026-10-04</t>
        </is>
      </c>
      <c r="B4386" s="32" t="inlineStr">
        <is>
          <t>Pokemon Stats</t>
        </is>
      </c>
      <c r="C4386" s="32" t="inlineStr">
        <is>
          <t>Cranidos baseSpAttack</t>
        </is>
      </c>
      <c r="D4386" s="32" t="n">
        <v>30</v>
      </c>
      <c r="E4386" s="32" t="n">
        <v>10</v>
      </c>
      <c r="F4386" s="32" t="inlineStr">
        <is>
          <t>Differs from upstream baseline</t>
        </is>
      </c>
      <c r="G4386" s="32" t="inlineStr">
        <is>
          <t>species_info/gen_*_families.h</t>
        </is>
      </c>
    </row>
    <row r="4387">
      <c r="A4387" s="77" t="inlineStr">
        <is>
          <t>2026-10-04</t>
        </is>
      </c>
      <c r="B4387" s="77" t="inlineStr">
        <is>
          <t>Pokemon Stats</t>
        </is>
      </c>
      <c r="C4387" s="77" t="inlineStr">
        <is>
          <t>Cranidos baseSpDefense</t>
        </is>
      </c>
      <c r="D4387" s="77" t="n">
        <v>30</v>
      </c>
      <c r="E4387" s="77" t="n">
        <v>40</v>
      </c>
      <c r="F4387" s="77" t="inlineStr">
        <is>
          <t>Differs from upstream baseline</t>
        </is>
      </c>
      <c r="G4387" s="77" t="inlineStr">
        <is>
          <t>species_info/gen_*_families.h</t>
        </is>
      </c>
    </row>
    <row r="4388">
      <c r="A4388" s="32" t="inlineStr">
        <is>
          <t>2026-10-04</t>
        </is>
      </c>
      <c r="B4388" s="32" t="inlineStr">
        <is>
          <t>Abilities</t>
        </is>
      </c>
      <c r="C4388" s="32" t="inlineStr">
        <is>
          <t>Cranidos abilities</t>
        </is>
      </c>
      <c r="D4388" s="32" t="inlineStr">
        <is>
          <t>Mold Breaker / Sheer Force</t>
        </is>
      </c>
      <c r="E4388" s="32" t="inlineStr">
        <is>
          <t>Rock Head / Mold Breaker / Sheer Force</t>
        </is>
      </c>
      <c r="F4388" s="32" t="inlineStr">
        <is>
          <t>Differs from upstream baseline</t>
        </is>
      </c>
      <c r="G4388" s="32" t="inlineStr">
        <is>
          <t>species_info/gen_*_families.h</t>
        </is>
      </c>
    </row>
    <row r="4389">
      <c r="A4389" s="77" t="inlineStr">
        <is>
          <t>2026-10-04</t>
        </is>
      </c>
      <c r="B4389" s="77" t="inlineStr">
        <is>
          <t>Abilities</t>
        </is>
      </c>
      <c r="C4389" s="77" t="inlineStr">
        <is>
          <t>Crawdaunt abilities</t>
        </is>
      </c>
      <c r="D4389" s="77" t="inlineStr">
        <is>
          <t>Hyper Cutter / Shell Armor / Adaptability</t>
        </is>
      </c>
      <c r="E4389" s="77" t="inlineStr">
        <is>
          <t>Adaptability / Hyper Cutter / Adaptability</t>
        </is>
      </c>
      <c r="F4389" s="77" t="inlineStr">
        <is>
          <t>Differs from upstream baseline</t>
        </is>
      </c>
      <c r="G4389" s="77" t="inlineStr">
        <is>
          <t>species_info/gen_*_families.h</t>
        </is>
      </c>
    </row>
    <row r="4390">
      <c r="A4390" s="32" t="inlineStr">
        <is>
          <t>2026-10-04</t>
        </is>
      </c>
      <c r="B4390" s="32" t="inlineStr">
        <is>
          <t>Pokemon Stats</t>
        </is>
      </c>
      <c r="C4390" s="32" t="inlineStr">
        <is>
          <t>Cresselia baseDefense</t>
        </is>
      </c>
      <c r="D4390" s="32" t="n">
        <v>110</v>
      </c>
      <c r="E4390" s="32" t="n">
        <v>120</v>
      </c>
      <c r="F4390" s="32" t="inlineStr">
        <is>
          <t>Differs from upstream baseline</t>
        </is>
      </c>
      <c r="G4390" s="32" t="inlineStr">
        <is>
          <t>species_info/gen_*_families.h</t>
        </is>
      </c>
    </row>
    <row r="4391">
      <c r="A4391" s="77" t="inlineStr">
        <is>
          <t>2026-10-04</t>
        </is>
      </c>
      <c r="B4391" s="77" t="inlineStr">
        <is>
          <t>Pokemon Stats</t>
        </is>
      </c>
      <c r="C4391" s="77" t="inlineStr">
        <is>
          <t>Cresselia baseSpDefense</t>
        </is>
      </c>
      <c r="D4391" s="77" t="n">
        <v>120</v>
      </c>
      <c r="E4391" s="77" t="n">
        <v>130</v>
      </c>
      <c r="F4391" s="77" t="inlineStr">
        <is>
          <t>Differs from upstream baseline</t>
        </is>
      </c>
      <c r="G4391" s="77" t="inlineStr">
        <is>
          <t>species_info/gen_*_families.h</t>
        </is>
      </c>
    </row>
    <row r="4392">
      <c r="A4392" s="32" t="inlineStr">
        <is>
          <t>2026-10-04</t>
        </is>
      </c>
      <c r="B4392" s="32" t="inlineStr">
        <is>
          <t>Abilities</t>
        </is>
      </c>
      <c r="C4392" s="32" t="inlineStr">
        <is>
          <t>Croagunk abilities</t>
        </is>
      </c>
      <c r="D4392" s="32" t="inlineStr">
        <is>
          <t>Anticipation / Dry Skin / Poison Touch</t>
        </is>
      </c>
      <c r="E4392" s="32" t="inlineStr">
        <is>
          <t>Dry Skin / Dry Skin / Poison Touch</t>
        </is>
      </c>
      <c r="F4392" s="32" t="inlineStr">
        <is>
          <t>Differs from upstream baseline</t>
        </is>
      </c>
      <c r="G4392" s="32" t="inlineStr">
        <is>
          <t>species_info/gen_*_families.h</t>
        </is>
      </c>
    </row>
    <row r="4393">
      <c r="A4393" s="77" t="inlineStr">
        <is>
          <t>2026-10-04</t>
        </is>
      </c>
      <c r="B4393" s="77" t="inlineStr">
        <is>
          <t>Abilities</t>
        </is>
      </c>
      <c r="C4393" s="77" t="inlineStr">
        <is>
          <t>Croconaw abilities</t>
        </is>
      </c>
      <c r="D4393" s="77" t="inlineStr">
        <is>
          <t>Torrent / Sheer Force</t>
        </is>
      </c>
      <c r="E4393" s="77" t="inlineStr">
        <is>
          <t>Torrent / Torrent / Sheer Force</t>
        </is>
      </c>
      <c r="F4393" s="77" t="inlineStr">
        <is>
          <t>Differs from upstream baseline</t>
        </is>
      </c>
      <c r="G4393" s="77" t="inlineStr">
        <is>
          <t>species_info/gen_*_families.h</t>
        </is>
      </c>
    </row>
    <row r="4394">
      <c r="A4394" s="32" t="inlineStr">
        <is>
          <t>2026-10-04</t>
        </is>
      </c>
      <c r="B4394" s="32" t="inlineStr">
        <is>
          <t>Pokemon Stats</t>
        </is>
      </c>
      <c r="C4394" s="32" t="inlineStr">
        <is>
          <t>Crustle baseHP</t>
        </is>
      </c>
      <c r="D4394" s="32" t="n">
        <v>70</v>
      </c>
      <c r="E4394" s="32" t="n">
        <v>80</v>
      </c>
      <c r="F4394" s="32" t="inlineStr">
        <is>
          <t>Differs from upstream baseline</t>
        </is>
      </c>
      <c r="G4394" s="32" t="inlineStr">
        <is>
          <t>species_info/gen_*_families.h</t>
        </is>
      </c>
    </row>
    <row r="4395">
      <c r="A4395" s="77" t="inlineStr">
        <is>
          <t>2026-10-04</t>
        </is>
      </c>
      <c r="B4395" s="77" t="inlineStr">
        <is>
          <t>Pokemon Stats</t>
        </is>
      </c>
      <c r="C4395" s="77" t="inlineStr">
        <is>
          <t>Crustle baseSpDefense</t>
        </is>
      </c>
      <c r="D4395" s="77" t="n">
        <v>75</v>
      </c>
      <c r="E4395" s="77" t="n">
        <v>80</v>
      </c>
      <c r="F4395" s="77" t="inlineStr">
        <is>
          <t>Differs from upstream baseline</t>
        </is>
      </c>
      <c r="G4395" s="77" t="inlineStr">
        <is>
          <t>species_info/gen_*_families.h</t>
        </is>
      </c>
    </row>
    <row r="4396">
      <c r="A4396" s="32" t="inlineStr">
        <is>
          <t>2026-10-04</t>
        </is>
      </c>
      <c r="B4396" s="32" t="inlineStr">
        <is>
          <t>Pokemon Stats</t>
        </is>
      </c>
      <c r="C4396" s="32" t="inlineStr">
        <is>
          <t>Cryogonal baseHP</t>
        </is>
      </c>
      <c r="D4396" s="32" t="n">
        <v>80</v>
      </c>
      <c r="E4396" s="32" t="n">
        <v>90</v>
      </c>
      <c r="F4396" s="32" t="inlineStr">
        <is>
          <t>Differs from upstream baseline</t>
        </is>
      </c>
      <c r="G4396" s="32" t="inlineStr">
        <is>
          <t>species_info/gen_*_families.h</t>
        </is>
      </c>
    </row>
    <row r="4397">
      <c r="A4397" s="77" t="inlineStr">
        <is>
          <t>2026-10-04</t>
        </is>
      </c>
      <c r="B4397" s="77" t="inlineStr">
        <is>
          <t>Pokemon Stats</t>
        </is>
      </c>
      <c r="C4397" s="77" t="inlineStr">
        <is>
          <t>Cryogonal baseAttack</t>
        </is>
      </c>
      <c r="D4397" s="77" t="n">
        <v>50</v>
      </c>
      <c r="E4397" s="77" t="n">
        <v>30</v>
      </c>
      <c r="F4397" s="77" t="inlineStr">
        <is>
          <t>Differs from upstream baseline</t>
        </is>
      </c>
      <c r="G4397" s="77" t="inlineStr">
        <is>
          <t>species_info/gen_*_families.h</t>
        </is>
      </c>
    </row>
    <row r="4398">
      <c r="A4398" s="32" t="inlineStr">
        <is>
          <t>2026-10-04</t>
        </is>
      </c>
      <c r="B4398" s="32" t="inlineStr">
        <is>
          <t>Pokemon Stats</t>
        </is>
      </c>
      <c r="C4398" s="32" t="inlineStr">
        <is>
          <t>Cryogonal baseDefense</t>
        </is>
      </c>
      <c r="D4398" s="32" t="n">
        <v>50</v>
      </c>
      <c r="E4398" s="32" t="n">
        <v>60</v>
      </c>
      <c r="F4398" s="32" t="inlineStr">
        <is>
          <t>Differs from upstream baseline</t>
        </is>
      </c>
      <c r="G4398" s="32" t="inlineStr">
        <is>
          <t>species_info/gen_*_families.h</t>
        </is>
      </c>
    </row>
    <row r="4399">
      <c r="A4399" s="77" t="inlineStr">
        <is>
          <t>2026-10-04</t>
        </is>
      </c>
      <c r="B4399" s="77" t="inlineStr">
        <is>
          <t>Pokemon Stats</t>
        </is>
      </c>
      <c r="C4399" s="77" t="inlineStr">
        <is>
          <t>Cryogonal baseSpAttack</t>
        </is>
      </c>
      <c r="D4399" s="77" t="n">
        <v>95</v>
      </c>
      <c r="E4399" s="77" t="n">
        <v>106</v>
      </c>
      <c r="F4399" s="77" t="inlineStr">
        <is>
          <t>Differs from upstream baseline</t>
        </is>
      </c>
      <c r="G4399" s="77" t="inlineStr">
        <is>
          <t>species_info/gen_*_families.h</t>
        </is>
      </c>
    </row>
    <row r="4400">
      <c r="A4400" s="32" t="inlineStr">
        <is>
          <t>2026-10-04</t>
        </is>
      </c>
      <c r="B4400" s="32" t="inlineStr">
        <is>
          <t>Pokemon Stats</t>
        </is>
      </c>
      <c r="C4400" s="32" t="inlineStr">
        <is>
          <t>Cryogonal baseSpeed</t>
        </is>
      </c>
      <c r="D4400" s="32" t="n">
        <v>105</v>
      </c>
      <c r="E4400" s="32" t="n">
        <v>114</v>
      </c>
      <c r="F4400" s="32" t="inlineStr">
        <is>
          <t>Differs from upstream baseline</t>
        </is>
      </c>
      <c r="G4400" s="32" t="inlineStr">
        <is>
          <t>species_info/gen_*_families.h</t>
        </is>
      </c>
    </row>
    <row r="4401">
      <c r="A4401" s="77" t="inlineStr">
        <is>
          <t>2026-10-04</t>
        </is>
      </c>
      <c r="B4401" s="77" t="inlineStr">
        <is>
          <t>Abilities</t>
        </is>
      </c>
      <c r="C4401" s="77" t="inlineStr">
        <is>
          <t>Cryogonal abilities</t>
        </is>
      </c>
      <c r="D4401" s="77" t="inlineStr">
        <is>
          <t>Levitate</t>
        </is>
      </c>
      <c r="E4401" s="77" t="inlineStr">
        <is>
          <t>Levitate / Ice Body / Levitate</t>
        </is>
      </c>
      <c r="F4401" s="77" t="inlineStr">
        <is>
          <t>Differs from upstream baseline</t>
        </is>
      </c>
      <c r="G4401" s="77" t="inlineStr">
        <is>
          <t>species_info/gen_*_families.h</t>
        </is>
      </c>
    </row>
    <row r="4402">
      <c r="A4402" s="32" t="inlineStr">
        <is>
          <t>2026-10-04</t>
        </is>
      </c>
      <c r="B4402" s="32" t="inlineStr">
        <is>
          <t>Abilities</t>
        </is>
      </c>
      <c r="C4402" s="32" t="inlineStr">
        <is>
          <t>Cubone abilities</t>
        </is>
      </c>
      <c r="D4402" s="32" t="inlineStr">
        <is>
          <t>Rock Head / Lightning Rod / Battle Armor</t>
        </is>
      </c>
      <c r="E4402" s="32" t="inlineStr">
        <is>
          <t>Lightning Rod / Rock Head / Battle Armor</t>
        </is>
      </c>
      <c r="F4402" s="32" t="inlineStr">
        <is>
          <t>Differs from upstream baseline</t>
        </is>
      </c>
      <c r="G4402" s="32" t="inlineStr">
        <is>
          <t>species_info/gen_*_families.h</t>
        </is>
      </c>
    </row>
    <row r="4403">
      <c r="A4403" s="77" t="inlineStr">
        <is>
          <t>2026-10-04</t>
        </is>
      </c>
      <c r="B4403" s="77" t="inlineStr">
        <is>
          <t>Pokemon Stats</t>
        </is>
      </c>
      <c r="C4403" s="77" t="inlineStr">
        <is>
          <t>Dedenne baseHP</t>
        </is>
      </c>
      <c r="D4403" s="77" t="n">
        <v>67</v>
      </c>
      <c r="E4403" s="77" t="n">
        <v>81</v>
      </c>
      <c r="F4403" s="77" t="inlineStr">
        <is>
          <t>Differs from upstream baseline</t>
        </is>
      </c>
      <c r="G4403" s="77" t="inlineStr">
        <is>
          <t>species_info/gen_*_families.h</t>
        </is>
      </c>
    </row>
    <row r="4404">
      <c r="A4404" s="32" t="inlineStr">
        <is>
          <t>2026-10-04</t>
        </is>
      </c>
      <c r="B4404" s="32" t="inlineStr">
        <is>
          <t>Pokemon Stats</t>
        </is>
      </c>
      <c r="C4404" s="32" t="inlineStr">
        <is>
          <t>Dedenne baseAttack</t>
        </is>
      </c>
      <c r="D4404" s="32" t="n">
        <v>58</v>
      </c>
      <c r="E4404" s="32" t="n">
        <v>68</v>
      </c>
      <c r="F4404" s="32" t="inlineStr">
        <is>
          <t>Differs from upstream baseline</t>
        </is>
      </c>
      <c r="G4404" s="32" t="inlineStr">
        <is>
          <t>species_info/gen_*_families.h</t>
        </is>
      </c>
    </row>
    <row r="4405">
      <c r="A4405" s="77" t="inlineStr">
        <is>
          <t>2026-10-04</t>
        </is>
      </c>
      <c r="B4405" s="77" t="inlineStr">
        <is>
          <t>Pokemon Stats</t>
        </is>
      </c>
      <c r="C4405" s="77" t="inlineStr">
        <is>
          <t>Dedenne baseDefense</t>
        </is>
      </c>
      <c r="D4405" s="77" t="n">
        <v>57</v>
      </c>
      <c r="E4405" s="77" t="n">
        <v>91</v>
      </c>
      <c r="F4405" s="77" t="inlineStr">
        <is>
          <t>Differs from upstream baseline</t>
        </is>
      </c>
      <c r="G4405" s="77" t="inlineStr">
        <is>
          <t>species_info/gen_*_families.h</t>
        </is>
      </c>
    </row>
    <row r="4406">
      <c r="A4406" s="32" t="inlineStr">
        <is>
          <t>2026-10-04</t>
        </is>
      </c>
      <c r="B4406" s="32" t="inlineStr">
        <is>
          <t>Pokemon Stats</t>
        </is>
      </c>
      <c r="C4406" s="32" t="inlineStr">
        <is>
          <t>Dedenne baseSpAttack</t>
        </is>
      </c>
      <c r="D4406" s="32" t="n">
        <v>81</v>
      </c>
      <c r="E4406" s="32" t="n">
        <v>91</v>
      </c>
      <c r="F4406" s="32" t="inlineStr">
        <is>
          <t>Differs from upstream baseline</t>
        </is>
      </c>
      <c r="G4406" s="32" t="inlineStr">
        <is>
          <t>species_info/gen_*_families.h</t>
        </is>
      </c>
    </row>
    <row r="4407">
      <c r="A4407" s="77" t="inlineStr">
        <is>
          <t>2026-10-04</t>
        </is>
      </c>
      <c r="B4407" s="77" t="inlineStr">
        <is>
          <t>Pokemon Stats</t>
        </is>
      </c>
      <c r="C4407" s="77" t="inlineStr">
        <is>
          <t>Dedenne baseSpDefense</t>
        </is>
      </c>
      <c r="D4407" s="77" t="n">
        <v>67</v>
      </c>
      <c r="E4407" s="77" t="n">
        <v>83</v>
      </c>
      <c r="F4407" s="77" t="inlineStr">
        <is>
          <t>Differs from upstream baseline</t>
        </is>
      </c>
      <c r="G4407" s="77" t="inlineStr">
        <is>
          <t>species_info/gen_*_families.h</t>
        </is>
      </c>
    </row>
    <row r="4408">
      <c r="A4408" s="32" t="inlineStr">
        <is>
          <t>2026-10-04</t>
        </is>
      </c>
      <c r="B4408" s="32" t="inlineStr">
        <is>
          <t>Abilities</t>
        </is>
      </c>
      <c r="C4408" s="32" t="inlineStr">
        <is>
          <t>Dedenne abilities</t>
        </is>
      </c>
      <c r="D4408" s="32" t="inlineStr">
        <is>
          <t>Cheek Pouch / Pickup / Plus</t>
        </is>
      </c>
      <c r="E4408" s="32" t="inlineStr">
        <is>
          <t>Cheek Pouch / Pickup / Pixilate</t>
        </is>
      </c>
      <c r="F4408" s="32" t="inlineStr">
        <is>
          <t>Differs from upstream baseline</t>
        </is>
      </c>
      <c r="G4408" s="32" t="inlineStr">
        <is>
          <t>species_info/gen_*_families.h</t>
        </is>
      </c>
    </row>
    <row r="4409">
      <c r="A4409" s="77" t="inlineStr">
        <is>
          <t>2026-10-04</t>
        </is>
      </c>
      <c r="B4409" s="77" t="inlineStr">
        <is>
          <t>Evolutions</t>
        </is>
      </c>
      <c r="C4409" s="77" t="inlineStr">
        <is>
          <t>Deino evolution</t>
        </is>
      </c>
      <c r="D4409" s="77" t="inlineStr">
        <is>
          <t>Lv 50 -&gt; Zweilous</t>
        </is>
      </c>
      <c r="E4409" s="77" t="inlineStr">
        <is>
          <t>Lv 42 -&gt; Zweilous</t>
        </is>
      </c>
      <c r="F4409" s="77" t="inlineStr">
        <is>
          <t>Differs from upstream baseline</t>
        </is>
      </c>
      <c r="G4409" s="77" t="inlineStr">
        <is>
          <t>species_info/gen_*_families.h</t>
        </is>
      </c>
    </row>
    <row r="4410">
      <c r="A4410" s="32" t="inlineStr">
        <is>
          <t>2026-10-04</t>
        </is>
      </c>
      <c r="B4410" s="32" t="inlineStr">
        <is>
          <t>Pokemon Stats</t>
        </is>
      </c>
      <c r="C4410" s="32" t="inlineStr">
        <is>
          <t>Delcatty baseAttack</t>
        </is>
      </c>
      <c r="D4410" s="32" t="n">
        <v>65</v>
      </c>
      <c r="E4410" s="32" t="n">
        <v>80</v>
      </c>
      <c r="F4410" s="32" t="inlineStr">
        <is>
          <t>Differs from upstream baseline</t>
        </is>
      </c>
      <c r="G4410" s="32" t="inlineStr">
        <is>
          <t>species_info/gen_*_families.h</t>
        </is>
      </c>
    </row>
    <row r="4411">
      <c r="A4411" s="77" t="inlineStr">
        <is>
          <t>2026-10-04</t>
        </is>
      </c>
      <c r="B4411" s="77" t="inlineStr">
        <is>
          <t>Pokemon Stats</t>
        </is>
      </c>
      <c r="C4411" s="77" t="inlineStr">
        <is>
          <t>Delcatty baseDefense</t>
        </is>
      </c>
      <c r="D4411" s="77" t="n">
        <v>65</v>
      </c>
      <c r="E4411" s="77" t="n">
        <v>75</v>
      </c>
      <c r="F4411" s="77" t="inlineStr">
        <is>
          <t>Differs from upstream baseline</t>
        </is>
      </c>
      <c r="G4411" s="77" t="inlineStr">
        <is>
          <t>species_info/gen_*_families.h</t>
        </is>
      </c>
    </row>
    <row r="4412">
      <c r="A4412" s="32" t="inlineStr">
        <is>
          <t>2026-10-04</t>
        </is>
      </c>
      <c r="B4412" s="32" t="inlineStr">
        <is>
          <t>Pokemon Stats</t>
        </is>
      </c>
      <c r="C4412" s="32" t="inlineStr">
        <is>
          <t>Delcatty baseSpAttack</t>
        </is>
      </c>
      <c r="D4412" s="32" t="n">
        <v>55</v>
      </c>
      <c r="E4412" s="32" t="n">
        <v>80</v>
      </c>
      <c r="F4412" s="32" t="inlineStr">
        <is>
          <t>Differs from upstream baseline</t>
        </is>
      </c>
      <c r="G4412" s="32" t="inlineStr">
        <is>
          <t>species_info/gen_*_families.h</t>
        </is>
      </c>
    </row>
    <row r="4413">
      <c r="A4413" s="77" t="inlineStr">
        <is>
          <t>2026-10-04</t>
        </is>
      </c>
      <c r="B4413" s="77" t="inlineStr">
        <is>
          <t>Pokemon Stats</t>
        </is>
      </c>
      <c r="C4413" s="77" t="inlineStr">
        <is>
          <t>Delcatty baseSpDefense</t>
        </is>
      </c>
      <c r="D4413" s="77" t="n">
        <v>55</v>
      </c>
      <c r="E4413" s="77" t="n">
        <v>75</v>
      </c>
      <c r="F4413" s="77" t="inlineStr">
        <is>
          <t>Differs from upstream baseline</t>
        </is>
      </c>
      <c r="G4413" s="77" t="inlineStr">
        <is>
          <t>species_info/gen_*_families.h</t>
        </is>
      </c>
    </row>
    <row r="4414">
      <c r="A4414" s="32" t="inlineStr">
        <is>
          <t>2026-10-04</t>
        </is>
      </c>
      <c r="B4414" s="32" t="inlineStr">
        <is>
          <t>Pokemon Stats</t>
        </is>
      </c>
      <c r="C4414" s="32" t="inlineStr">
        <is>
          <t>Delcatty baseSpeed</t>
        </is>
      </c>
      <c r="D4414" s="32" t="n">
        <v>90</v>
      </c>
      <c r="E4414" s="32" t="n">
        <v>112</v>
      </c>
      <c r="F4414" s="32" t="inlineStr">
        <is>
          <t>Differs from upstream baseline</t>
        </is>
      </c>
      <c r="G4414" s="32" t="inlineStr">
        <is>
          <t>species_info/gen_*_families.h</t>
        </is>
      </c>
    </row>
    <row r="4415">
      <c r="A4415" s="77" t="inlineStr">
        <is>
          <t>2026-10-04</t>
        </is>
      </c>
      <c r="B4415" s="77" t="inlineStr">
        <is>
          <t>Abilities</t>
        </is>
      </c>
      <c r="C4415" s="77" t="inlineStr">
        <is>
          <t>Delcatty abilities</t>
        </is>
      </c>
      <c r="D4415" s="77" t="inlineStr">
        <is>
          <t>Cute Charm / Normalize / Wonder Skin</t>
        </is>
      </c>
      <c r="E4415" s="77" t="inlineStr">
        <is>
          <t>Cute Charm / Cute Charm / Wonder Skin</t>
        </is>
      </c>
      <c r="F4415" s="77" t="inlineStr">
        <is>
          <t>Differs from upstream baseline</t>
        </is>
      </c>
      <c r="G4415" s="77" t="inlineStr">
        <is>
          <t>species_info/gen_*_families.h</t>
        </is>
      </c>
    </row>
    <row r="4416">
      <c r="A4416" s="32" t="inlineStr">
        <is>
          <t>2026-10-04</t>
        </is>
      </c>
      <c r="B4416" s="32" t="inlineStr">
        <is>
          <t>Pokemon Stats</t>
        </is>
      </c>
      <c r="C4416" s="32" t="inlineStr">
        <is>
          <t>Delibird baseAttack</t>
        </is>
      </c>
      <c r="D4416" s="32" t="n">
        <v>55</v>
      </c>
      <c r="E4416" s="32" t="n">
        <v>85</v>
      </c>
      <c r="F4416" s="32" t="inlineStr">
        <is>
          <t>Differs from upstream baseline</t>
        </is>
      </c>
      <c r="G4416" s="32" t="inlineStr">
        <is>
          <t>species_info/gen_*_families.h</t>
        </is>
      </c>
    </row>
    <row r="4417">
      <c r="A4417" s="77" t="inlineStr">
        <is>
          <t>2026-10-04</t>
        </is>
      </c>
      <c r="B4417" s="77" t="inlineStr">
        <is>
          <t>Pokemon Stats</t>
        </is>
      </c>
      <c r="C4417" s="77" t="inlineStr">
        <is>
          <t>Delibird baseSpAttack</t>
        </is>
      </c>
      <c r="D4417" s="77" t="n">
        <v>65</v>
      </c>
      <c r="E4417" s="77" t="n">
        <v>85</v>
      </c>
      <c r="F4417" s="77" t="inlineStr">
        <is>
          <t>Differs from upstream baseline</t>
        </is>
      </c>
      <c r="G4417" s="77" t="inlineStr">
        <is>
          <t>species_info/gen_*_families.h</t>
        </is>
      </c>
    </row>
    <row r="4418">
      <c r="A4418" s="32" t="inlineStr">
        <is>
          <t>2026-10-04</t>
        </is>
      </c>
      <c r="B4418" s="32" t="inlineStr">
        <is>
          <t>Pokemon Stats</t>
        </is>
      </c>
      <c r="C4418" s="32" t="inlineStr">
        <is>
          <t>Delibird baseSpeed</t>
        </is>
      </c>
      <c r="D4418" s="32" t="n">
        <v>75</v>
      </c>
      <c r="E4418" s="32" t="n">
        <v>85</v>
      </c>
      <c r="F4418" s="32" t="inlineStr">
        <is>
          <t>Differs from upstream baseline</t>
        </is>
      </c>
      <c r="G4418" s="32" t="inlineStr">
        <is>
          <t>species_info/gen_*_families.h</t>
        </is>
      </c>
    </row>
    <row r="4419">
      <c r="A4419" s="77" t="inlineStr">
        <is>
          <t>2026-10-04</t>
        </is>
      </c>
      <c r="B4419" s="77" t="inlineStr">
        <is>
          <t>Abilities</t>
        </is>
      </c>
      <c r="C4419" s="77" t="inlineStr">
        <is>
          <t>Delibird abilities</t>
        </is>
      </c>
      <c r="D4419" s="77" t="inlineStr">
        <is>
          <t>Vital Spirit / Hustle / Insomnia</t>
        </is>
      </c>
      <c r="E4419" s="77" t="inlineStr">
        <is>
          <t>Adaptability / Adaptability / Insomnia</t>
        </is>
      </c>
      <c r="F4419" s="77" t="inlineStr">
        <is>
          <t>Differs from upstream baseline</t>
        </is>
      </c>
      <c r="G4419" s="77" t="inlineStr">
        <is>
          <t>species_info/gen_*_families.h</t>
        </is>
      </c>
    </row>
    <row r="4420">
      <c r="A4420" s="32" t="inlineStr">
        <is>
          <t>2026-10-04</t>
        </is>
      </c>
      <c r="B4420" s="32" t="inlineStr">
        <is>
          <t>Pokemon Stats</t>
        </is>
      </c>
      <c r="C4420" s="32" t="inlineStr">
        <is>
          <t>Delphox baseAttack</t>
        </is>
      </c>
      <c r="D4420" s="32" t="n">
        <v>69</v>
      </c>
      <c r="E4420" s="32" t="n">
        <v>30</v>
      </c>
      <c r="F4420" s="32" t="inlineStr">
        <is>
          <t>Differs from upstream baseline</t>
        </is>
      </c>
      <c r="G4420" s="32" t="inlineStr">
        <is>
          <t>species_info/gen_*_families.h</t>
        </is>
      </c>
    </row>
    <row r="4421">
      <c r="A4421" s="77" t="inlineStr">
        <is>
          <t>2026-10-04</t>
        </is>
      </c>
      <c r="B4421" s="77" t="inlineStr">
        <is>
          <t>Pokemon Stats</t>
        </is>
      </c>
      <c r="C4421" s="77" t="inlineStr">
        <is>
          <t>Delphox baseDefense</t>
        </is>
      </c>
      <c r="D4421" s="77" t="n">
        <v>72</v>
      </c>
      <c r="E4421" s="77" t="n">
        <v>82</v>
      </c>
      <c r="F4421" s="77" t="inlineStr">
        <is>
          <t>Differs from upstream baseline</t>
        </is>
      </c>
      <c r="G4421" s="77" t="inlineStr">
        <is>
          <t>species_info/gen_*_families.h</t>
        </is>
      </c>
    </row>
    <row r="4422">
      <c r="A4422" s="32" t="inlineStr">
        <is>
          <t>2026-10-04</t>
        </is>
      </c>
      <c r="B4422" s="32" t="inlineStr">
        <is>
          <t>Pokemon Stats</t>
        </is>
      </c>
      <c r="C4422" s="32" t="inlineStr">
        <is>
          <t>Delphox baseSpAttack</t>
        </is>
      </c>
      <c r="D4422" s="32" t="n">
        <v>114</v>
      </c>
      <c r="E4422" s="32" t="n">
        <v>135</v>
      </c>
      <c r="F4422" s="32" t="inlineStr">
        <is>
          <t>Differs from upstream baseline</t>
        </is>
      </c>
      <c r="G4422" s="32" t="inlineStr">
        <is>
          <t>species_info/gen_*_families.h</t>
        </is>
      </c>
    </row>
    <row r="4423">
      <c r="A4423" s="77" t="inlineStr">
        <is>
          <t>2026-10-04</t>
        </is>
      </c>
      <c r="B4423" s="77" t="inlineStr">
        <is>
          <t>Pokemon Stats</t>
        </is>
      </c>
      <c r="C4423" s="77" t="inlineStr">
        <is>
          <t>Delphox baseSpeed</t>
        </is>
      </c>
      <c r="D4423" s="77" t="n">
        <v>104</v>
      </c>
      <c r="E4423" s="77" t="n">
        <v>122</v>
      </c>
      <c r="F4423" s="77" t="inlineStr">
        <is>
          <t>Differs from upstream baseline</t>
        </is>
      </c>
      <c r="G4423" s="77" t="inlineStr">
        <is>
          <t>species_info/gen_*_families.h</t>
        </is>
      </c>
    </row>
    <row r="4424">
      <c r="A4424" s="32" t="inlineStr">
        <is>
          <t>2026-10-04</t>
        </is>
      </c>
      <c r="B4424" s="32" t="inlineStr">
        <is>
          <t>Abilities</t>
        </is>
      </c>
      <c r="C4424" s="32" t="inlineStr">
        <is>
          <t>Delphox abilities</t>
        </is>
      </c>
      <c r="D4424" s="32" t="inlineStr">
        <is>
          <t>Blaze / Magician</t>
        </is>
      </c>
      <c r="E4424" s="32" t="inlineStr">
        <is>
          <t>Blaze / Magician / Magic Guard</t>
        </is>
      </c>
      <c r="F4424" s="32" t="inlineStr">
        <is>
          <t>Differs from upstream baseline</t>
        </is>
      </c>
      <c r="G4424" s="32" t="inlineStr">
        <is>
          <t>species_info/gen_*_families.h</t>
        </is>
      </c>
    </row>
    <row r="4425">
      <c r="A4425" s="77" t="inlineStr">
        <is>
          <t>2026-10-04</t>
        </is>
      </c>
      <c r="B4425" s="77" t="inlineStr">
        <is>
          <t>Pokemon Stats</t>
        </is>
      </c>
      <c r="C4425" s="77" t="inlineStr">
        <is>
          <t>Deoxys baseHP</t>
        </is>
      </c>
      <c r="D4425" s="77" t="n">
        <v>50</v>
      </c>
      <c r="E4425" s="77" t="n">
        <v>90</v>
      </c>
      <c r="F4425" s="77" t="inlineStr">
        <is>
          <t>Differs from upstream baseline</t>
        </is>
      </c>
      <c r="G4425" s="77" t="inlineStr">
        <is>
          <t>species_info/gen_*_families.h</t>
        </is>
      </c>
    </row>
    <row r="4426">
      <c r="A4426" s="32" t="inlineStr">
        <is>
          <t>2026-10-04</t>
        </is>
      </c>
      <c r="B4426" s="32" t="inlineStr">
        <is>
          <t>Pokemon Stats</t>
        </is>
      </c>
      <c r="C4426" s="32" t="inlineStr">
        <is>
          <t>Deoxys baseAttack</t>
        </is>
      </c>
      <c r="D4426" s="32" t="n">
        <v>180</v>
      </c>
      <c r="E4426" s="32" t="n">
        <v>200</v>
      </c>
      <c r="F4426" s="32" t="inlineStr">
        <is>
          <t>Differs from upstream baseline</t>
        </is>
      </c>
      <c r="G4426" s="32" t="inlineStr">
        <is>
          <t>species_info/gen_*_families.h</t>
        </is>
      </c>
    </row>
    <row r="4427">
      <c r="A4427" s="77" t="inlineStr">
        <is>
          <t>2026-10-04</t>
        </is>
      </c>
      <c r="B4427" s="77" t="inlineStr">
        <is>
          <t>Pokemon Stats</t>
        </is>
      </c>
      <c r="C4427" s="77" t="inlineStr">
        <is>
          <t>Deoxys baseSpAttack</t>
        </is>
      </c>
      <c r="D4427" s="77" t="n">
        <v>180</v>
      </c>
      <c r="E4427" s="77" t="n">
        <v>200</v>
      </c>
      <c r="F4427" s="77" t="inlineStr">
        <is>
          <t>Differs from upstream baseline</t>
        </is>
      </c>
      <c r="G4427" s="77" t="inlineStr">
        <is>
          <t>species_info/gen_*_families.h</t>
        </is>
      </c>
    </row>
    <row r="4428">
      <c r="A4428" s="32" t="inlineStr">
        <is>
          <t>2026-10-04</t>
        </is>
      </c>
      <c r="B4428" s="32" t="inlineStr">
        <is>
          <t>Abilities</t>
        </is>
      </c>
      <c r="C4428" s="32" t="inlineStr">
        <is>
          <t>Deoxys abilities</t>
        </is>
      </c>
      <c r="D4428" s="32" t="inlineStr">
        <is>
          <t>Pressure</t>
        </is>
      </c>
      <c r="E4428" s="32" t="inlineStr">
        <is>
          <t>Magic Guard</t>
        </is>
      </c>
      <c r="F4428" s="32" t="inlineStr">
        <is>
          <t>Differs from upstream baseline</t>
        </is>
      </c>
      <c r="G4428" s="32" t="inlineStr">
        <is>
          <t>species_info/gen_*_families.h</t>
        </is>
      </c>
    </row>
    <row r="4429">
      <c r="A4429" s="77" t="inlineStr">
        <is>
          <t>2026-10-04</t>
        </is>
      </c>
      <c r="B4429" s="77" t="inlineStr">
        <is>
          <t>Pokemon Stats</t>
        </is>
      </c>
      <c r="C4429" s="77" t="inlineStr">
        <is>
          <t>Deoxys baseAttack</t>
        </is>
      </c>
      <c r="D4429" s="77" t="n">
        <v>70</v>
      </c>
      <c r="E4429" s="77" t="n">
        <v>100</v>
      </c>
      <c r="F4429" s="77" t="inlineStr">
        <is>
          <t>Differs from upstream baseline</t>
        </is>
      </c>
      <c r="G4429" s="77" t="inlineStr">
        <is>
          <t>species_info/gen_*_families.h</t>
        </is>
      </c>
    </row>
    <row r="4430">
      <c r="A4430" s="32" t="inlineStr">
        <is>
          <t>2026-10-04</t>
        </is>
      </c>
      <c r="B4430" s="32" t="inlineStr">
        <is>
          <t>Pokemon Stats</t>
        </is>
      </c>
      <c r="C4430" s="32" t="inlineStr">
        <is>
          <t>Deoxys baseDefense</t>
        </is>
      </c>
      <c r="D4430" s="32" t="n">
        <v>160</v>
      </c>
      <c r="E4430" s="32" t="n">
        <v>150</v>
      </c>
      <c r="F4430" s="32" t="inlineStr">
        <is>
          <t>Differs from upstream baseline</t>
        </is>
      </c>
      <c r="G4430" s="32" t="inlineStr">
        <is>
          <t>species_info/gen_*_families.h</t>
        </is>
      </c>
    </row>
    <row r="4431">
      <c r="A4431" s="77" t="inlineStr">
        <is>
          <t>2026-10-04</t>
        </is>
      </c>
      <c r="B4431" s="77" t="inlineStr">
        <is>
          <t>Pokemon Stats</t>
        </is>
      </c>
      <c r="C4431" s="77" t="inlineStr">
        <is>
          <t>Deoxys baseSpAttack</t>
        </is>
      </c>
      <c r="D4431" s="77" t="n">
        <v>70</v>
      </c>
      <c r="E4431" s="77" t="n">
        <v>100</v>
      </c>
      <c r="F4431" s="77" t="inlineStr">
        <is>
          <t>Differs from upstream baseline</t>
        </is>
      </c>
      <c r="G4431" s="77" t="inlineStr">
        <is>
          <t>species_info/gen_*_families.h</t>
        </is>
      </c>
    </row>
    <row r="4432">
      <c r="A4432" s="32" t="inlineStr">
        <is>
          <t>2026-10-04</t>
        </is>
      </c>
      <c r="B4432" s="32" t="inlineStr">
        <is>
          <t>Pokemon Stats</t>
        </is>
      </c>
      <c r="C4432" s="32" t="inlineStr">
        <is>
          <t>Deoxys baseSpDefense</t>
        </is>
      </c>
      <c r="D4432" s="32" t="n">
        <v>160</v>
      </c>
      <c r="E4432" s="32" t="n">
        <v>150</v>
      </c>
      <c r="F4432" s="32" t="inlineStr">
        <is>
          <t>Differs from upstream baseline</t>
        </is>
      </c>
      <c r="G4432" s="32" t="inlineStr">
        <is>
          <t>species_info/gen_*_families.h</t>
        </is>
      </c>
    </row>
    <row r="4433">
      <c r="A4433" s="77" t="inlineStr">
        <is>
          <t>2026-10-04</t>
        </is>
      </c>
      <c r="B4433" s="77" t="inlineStr">
        <is>
          <t>Pokemon Stats</t>
        </is>
      </c>
      <c r="C4433" s="77" t="inlineStr">
        <is>
          <t>Deoxys baseDefense</t>
        </is>
      </c>
      <c r="D4433" s="77" t="n">
        <v>50</v>
      </c>
      <c r="E4433" s="77" t="n">
        <v>70</v>
      </c>
      <c r="F4433" s="77" t="inlineStr">
        <is>
          <t>Differs from upstream baseline</t>
        </is>
      </c>
      <c r="G4433" s="77" t="inlineStr">
        <is>
          <t>species_info/gen_*_families.h</t>
        </is>
      </c>
    </row>
    <row r="4434">
      <c r="A4434" s="32" t="inlineStr">
        <is>
          <t>2026-10-04</t>
        </is>
      </c>
      <c r="B4434" s="32" t="inlineStr">
        <is>
          <t>Pokemon Stats</t>
        </is>
      </c>
      <c r="C4434" s="32" t="inlineStr">
        <is>
          <t>Deoxys baseSpDefense</t>
        </is>
      </c>
      <c r="D4434" s="32" t="n">
        <v>50</v>
      </c>
      <c r="E4434" s="32" t="n">
        <v>70</v>
      </c>
      <c r="F4434" s="32" t="inlineStr">
        <is>
          <t>Differs from upstream baseline</t>
        </is>
      </c>
      <c r="G4434" s="32" t="inlineStr">
        <is>
          <t>species_info/gen_*_families.h</t>
        </is>
      </c>
    </row>
    <row r="4435">
      <c r="A4435" s="77" t="inlineStr">
        <is>
          <t>2026-10-04</t>
        </is>
      </c>
      <c r="B4435" s="77" t="inlineStr">
        <is>
          <t>Pokemon Stats</t>
        </is>
      </c>
      <c r="C4435" s="77" t="inlineStr">
        <is>
          <t>Deoxys baseAttack</t>
        </is>
      </c>
      <c r="D4435" s="77" t="n">
        <v>95</v>
      </c>
      <c r="E4435" s="77" t="n">
        <v>100</v>
      </c>
      <c r="F4435" s="77" t="inlineStr">
        <is>
          <t>Differs from upstream baseline</t>
        </is>
      </c>
      <c r="G4435" s="77" t="inlineStr">
        <is>
          <t>species_info/gen_*_families.h</t>
        </is>
      </c>
    </row>
    <row r="4436">
      <c r="A4436" s="32" t="inlineStr">
        <is>
          <t>2026-10-04</t>
        </is>
      </c>
      <c r="B4436" s="32" t="inlineStr">
        <is>
          <t>Pokemon Stats</t>
        </is>
      </c>
      <c r="C4436" s="32" t="inlineStr">
        <is>
          <t>Deoxys baseDefense</t>
        </is>
      </c>
      <c r="D4436" s="32" t="n">
        <v>90</v>
      </c>
      <c r="E4436" s="32" t="n">
        <v>100</v>
      </c>
      <c r="F4436" s="32" t="inlineStr">
        <is>
          <t>Differs from upstream baseline</t>
        </is>
      </c>
      <c r="G4436" s="32" t="inlineStr">
        <is>
          <t>species_info/gen_*_families.h</t>
        </is>
      </c>
    </row>
    <row r="4437">
      <c r="A4437" s="77" t="inlineStr">
        <is>
          <t>2026-10-04</t>
        </is>
      </c>
      <c r="B4437" s="77" t="inlineStr">
        <is>
          <t>Pokemon Stats</t>
        </is>
      </c>
      <c r="C4437" s="77" t="inlineStr">
        <is>
          <t>Deoxys baseSpAttack</t>
        </is>
      </c>
      <c r="D4437" s="77" t="n">
        <v>95</v>
      </c>
      <c r="E4437" s="77" t="n">
        <v>100</v>
      </c>
      <c r="F4437" s="77" t="inlineStr">
        <is>
          <t>Differs from upstream baseline</t>
        </is>
      </c>
      <c r="G4437" s="77" t="inlineStr">
        <is>
          <t>species_info/gen_*_families.h</t>
        </is>
      </c>
    </row>
    <row r="4438">
      <c r="A4438" s="32" t="inlineStr">
        <is>
          <t>2026-10-04</t>
        </is>
      </c>
      <c r="B4438" s="32" t="inlineStr">
        <is>
          <t>Pokemon Stats</t>
        </is>
      </c>
      <c r="C4438" s="32" t="inlineStr">
        <is>
          <t>Deoxys baseSpDefense</t>
        </is>
      </c>
      <c r="D4438" s="32" t="n">
        <v>90</v>
      </c>
      <c r="E4438" s="32" t="n">
        <v>100</v>
      </c>
      <c r="F4438" s="32" t="inlineStr">
        <is>
          <t>Differs from upstream baseline</t>
        </is>
      </c>
      <c r="G4438" s="32" t="inlineStr">
        <is>
          <t>species_info/gen_*_families.h</t>
        </is>
      </c>
    </row>
    <row r="4439">
      <c r="A4439" s="77" t="inlineStr">
        <is>
          <t>2026-10-04</t>
        </is>
      </c>
      <c r="B4439" s="77" t="inlineStr">
        <is>
          <t>Pokemon Stats</t>
        </is>
      </c>
      <c r="C4439" s="77" t="inlineStr">
        <is>
          <t>Deoxys baseSpeed</t>
        </is>
      </c>
      <c r="D4439" s="77" t="n">
        <v>180</v>
      </c>
      <c r="E4439" s="77" t="n">
        <v>190</v>
      </c>
      <c r="F4439" s="77" t="inlineStr">
        <is>
          <t>Differs from upstream baseline</t>
        </is>
      </c>
      <c r="G4439" s="77" t="inlineStr">
        <is>
          <t>species_info/gen_*_families.h</t>
        </is>
      </c>
    </row>
    <row r="4440">
      <c r="A4440" s="32" t="inlineStr">
        <is>
          <t>2026-10-04</t>
        </is>
      </c>
      <c r="B4440" s="32" t="inlineStr">
        <is>
          <t>Abilities</t>
        </is>
      </c>
      <c r="C4440" s="32" t="inlineStr">
        <is>
          <t>Dewgong abilities</t>
        </is>
      </c>
      <c r="D4440" s="32" t="inlineStr">
        <is>
          <t>Thick Fat / Hydration / Ice Body</t>
        </is>
      </c>
      <c r="E4440" s="32" t="inlineStr">
        <is>
          <t>Swift Swim / Ice Body / Ice Body</t>
        </is>
      </c>
      <c r="F4440" s="32" t="inlineStr">
        <is>
          <t>Differs from upstream baseline</t>
        </is>
      </c>
      <c r="G4440" s="32" t="inlineStr">
        <is>
          <t>species_info/gen_*_families.h</t>
        </is>
      </c>
    </row>
    <row r="4441">
      <c r="A4441" s="77" t="inlineStr">
        <is>
          <t>2026-10-04</t>
        </is>
      </c>
      <c r="B4441" s="77" t="inlineStr">
        <is>
          <t>Pokemon Stats</t>
        </is>
      </c>
      <c r="C4441" s="77" t="inlineStr">
        <is>
          <t>Diggersby baseHP</t>
        </is>
      </c>
      <c r="D4441" s="77" t="n">
        <v>85</v>
      </c>
      <c r="E4441" s="77" t="n">
        <v>95</v>
      </c>
      <c r="F4441" s="77" t="inlineStr">
        <is>
          <t>Differs from upstream baseline</t>
        </is>
      </c>
      <c r="G4441" s="77" t="inlineStr">
        <is>
          <t>species_info/gen_*_families.h</t>
        </is>
      </c>
    </row>
    <row r="4442">
      <c r="A4442" s="32" t="inlineStr">
        <is>
          <t>2026-10-04</t>
        </is>
      </c>
      <c r="B4442" s="32" t="inlineStr">
        <is>
          <t>Pokemon Stats</t>
        </is>
      </c>
      <c r="C4442" s="32" t="inlineStr">
        <is>
          <t>Diggersby baseAttack</t>
        </is>
      </c>
      <c r="D4442" s="32" t="n">
        <v>56</v>
      </c>
      <c r="E4442" s="32" t="n">
        <v>89</v>
      </c>
      <c r="F4442" s="32" t="inlineStr">
        <is>
          <t>Differs from upstream baseline</t>
        </is>
      </c>
      <c r="G4442" s="32" t="inlineStr">
        <is>
          <t>species_info/gen_*_families.h</t>
        </is>
      </c>
    </row>
    <row r="4443">
      <c r="A4443" s="77" t="inlineStr">
        <is>
          <t>2026-10-04</t>
        </is>
      </c>
      <c r="B4443" s="77" t="inlineStr">
        <is>
          <t>Pokemon Stats</t>
        </is>
      </c>
      <c r="C4443" s="77" t="inlineStr">
        <is>
          <t>Diggersby baseSpAttack</t>
        </is>
      </c>
      <c r="D4443" s="77" t="n">
        <v>50</v>
      </c>
      <c r="E4443" s="77" t="n">
        <v>58</v>
      </c>
      <c r="F4443" s="77" t="inlineStr">
        <is>
          <t>Differs from upstream baseline</t>
        </is>
      </c>
      <c r="G4443" s="77" t="inlineStr">
        <is>
          <t>species_info/gen_*_families.h</t>
        </is>
      </c>
    </row>
    <row r="4444">
      <c r="A4444" s="32" t="inlineStr">
        <is>
          <t>2026-10-04</t>
        </is>
      </c>
      <c r="B4444" s="32" t="inlineStr">
        <is>
          <t>Pokemon Stats</t>
        </is>
      </c>
      <c r="C4444" s="32" t="inlineStr">
        <is>
          <t>Diggersby baseSpDefense</t>
        </is>
      </c>
      <c r="D4444" s="32" t="n">
        <v>77</v>
      </c>
      <c r="E4444" s="32" t="n">
        <v>90</v>
      </c>
      <c r="F4444" s="32" t="inlineStr">
        <is>
          <t>Differs from upstream baseline</t>
        </is>
      </c>
      <c r="G4444" s="32" t="inlineStr">
        <is>
          <t>species_info/gen_*_families.h</t>
        </is>
      </c>
    </row>
    <row r="4445">
      <c r="A4445" s="77" t="inlineStr">
        <is>
          <t>2026-10-04</t>
        </is>
      </c>
      <c r="B4445" s="77" t="inlineStr">
        <is>
          <t>Abilities</t>
        </is>
      </c>
      <c r="C4445" s="77" t="inlineStr">
        <is>
          <t>Diglett abilities</t>
        </is>
      </c>
      <c r="D4445" s="77" t="inlineStr">
        <is>
          <t>Sand Veil / Arena Trap / Sand Force</t>
        </is>
      </c>
      <c r="E4445" s="77" t="inlineStr">
        <is>
          <t>Arena Trap / Arena Trap / Sand Force</t>
        </is>
      </c>
      <c r="F4445" s="77" t="inlineStr">
        <is>
          <t>Differs from upstream baseline</t>
        </is>
      </c>
      <c r="G4445" s="77" t="inlineStr">
        <is>
          <t>species_info/gen_*_families.h</t>
        </is>
      </c>
    </row>
    <row r="4446">
      <c r="A4446" s="32" t="inlineStr">
        <is>
          <t>2026-10-04</t>
        </is>
      </c>
      <c r="B4446" s="32" t="inlineStr">
        <is>
          <t>Pokemon Stats</t>
        </is>
      </c>
      <c r="C4446" s="32" t="inlineStr">
        <is>
          <t>Diglett baseHP</t>
        </is>
      </c>
      <c r="D4446" s="32" t="n">
        <v>10</v>
      </c>
      <c r="E4446" s="32" t="n">
        <v>34</v>
      </c>
      <c r="F4446" s="32" t="inlineStr">
        <is>
          <t>Differs from upstream baseline</t>
        </is>
      </c>
      <c r="G4446" s="32" t="inlineStr">
        <is>
          <t>species_info/gen_*_families.h</t>
        </is>
      </c>
    </row>
    <row r="4447">
      <c r="A4447" s="77" t="inlineStr">
        <is>
          <t>2026-10-04</t>
        </is>
      </c>
      <c r="B4447" s="77" t="inlineStr">
        <is>
          <t>Pokemon Stats</t>
        </is>
      </c>
      <c r="C4447" s="77" t="inlineStr">
        <is>
          <t>Diglett baseDefense</t>
        </is>
      </c>
      <c r="D4447" s="77" t="n">
        <v>30</v>
      </c>
      <c r="E4447" s="77" t="n">
        <v>42</v>
      </c>
      <c r="F4447" s="77" t="inlineStr">
        <is>
          <t>Differs from upstream baseline</t>
        </is>
      </c>
      <c r="G4447" s="77" t="inlineStr">
        <is>
          <t>species_info/gen_*_families.h</t>
        </is>
      </c>
    </row>
    <row r="4448">
      <c r="A4448" s="32" t="inlineStr">
        <is>
          <t>2026-10-04</t>
        </is>
      </c>
      <c r="B4448" s="32" t="inlineStr">
        <is>
          <t>Pokemon Stats</t>
        </is>
      </c>
      <c r="C4448" s="32" t="inlineStr">
        <is>
          <t>Diglett baseSpAttack</t>
        </is>
      </c>
      <c r="D4448" s="32" t="n">
        <v>35</v>
      </c>
      <c r="E4448" s="32" t="n">
        <v>36</v>
      </c>
      <c r="F4448" s="32" t="inlineStr">
        <is>
          <t>Differs from upstream baseline</t>
        </is>
      </c>
      <c r="G4448" s="32" t="inlineStr">
        <is>
          <t>species_info/gen_*_families.h</t>
        </is>
      </c>
    </row>
    <row r="4449">
      <c r="A4449" s="77" t="inlineStr">
        <is>
          <t>2026-10-04</t>
        </is>
      </c>
      <c r="B4449" s="77" t="inlineStr">
        <is>
          <t>Pokemon Stats</t>
        </is>
      </c>
      <c r="C4449" s="77" t="inlineStr">
        <is>
          <t>Diglett baseSpDefense</t>
        </is>
      </c>
      <c r="D4449" s="77" t="n">
        <v>45</v>
      </c>
      <c r="E4449" s="77" t="n">
        <v>48</v>
      </c>
      <c r="F4449" s="77" t="inlineStr">
        <is>
          <t>Differs from upstream baseline</t>
        </is>
      </c>
      <c r="G4449" s="77" t="inlineStr">
        <is>
          <t>species_info/gen_*_families.h</t>
        </is>
      </c>
    </row>
    <row r="4450">
      <c r="A4450" s="32" t="inlineStr">
        <is>
          <t>2026-10-04</t>
        </is>
      </c>
      <c r="B4450" s="32" t="inlineStr">
        <is>
          <t>Pokemon Stats</t>
        </is>
      </c>
      <c r="C4450" s="32" t="inlineStr">
        <is>
          <t>Ditto baseHP</t>
        </is>
      </c>
      <c r="D4450" s="32" t="n">
        <v>48</v>
      </c>
      <c r="E4450" s="32" t="n">
        <v>100</v>
      </c>
      <c r="F4450" s="32" t="inlineStr">
        <is>
          <t>Differs from upstream baseline</t>
        </is>
      </c>
      <c r="G4450" s="32" t="inlineStr">
        <is>
          <t>species_info/gen_*_families.h</t>
        </is>
      </c>
    </row>
    <row r="4451">
      <c r="A4451" s="77" t="inlineStr">
        <is>
          <t>2026-10-04</t>
        </is>
      </c>
      <c r="B4451" s="77" t="inlineStr">
        <is>
          <t>Pokemon Stats</t>
        </is>
      </c>
      <c r="C4451" s="77" t="inlineStr">
        <is>
          <t>Ditto baseAttack</t>
        </is>
      </c>
      <c r="D4451" s="77" t="n">
        <v>48</v>
      </c>
      <c r="E4451" s="77" t="n">
        <v>100</v>
      </c>
      <c r="F4451" s="77" t="inlineStr">
        <is>
          <t>Differs from upstream baseline</t>
        </is>
      </c>
      <c r="G4451" s="77" t="inlineStr">
        <is>
          <t>species_info/gen_*_families.h</t>
        </is>
      </c>
    </row>
    <row r="4452">
      <c r="A4452" s="32" t="inlineStr">
        <is>
          <t>2026-10-04</t>
        </is>
      </c>
      <c r="B4452" s="32" t="inlineStr">
        <is>
          <t>Pokemon Stats</t>
        </is>
      </c>
      <c r="C4452" s="32" t="inlineStr">
        <is>
          <t>Ditto baseDefense</t>
        </is>
      </c>
      <c r="D4452" s="32" t="n">
        <v>48</v>
      </c>
      <c r="E4452" s="32" t="n">
        <v>100</v>
      </c>
      <c r="F4452" s="32" t="inlineStr">
        <is>
          <t>Differs from upstream baseline</t>
        </is>
      </c>
      <c r="G4452" s="32" t="inlineStr">
        <is>
          <t>species_info/gen_*_families.h</t>
        </is>
      </c>
    </row>
    <row r="4453">
      <c r="A4453" s="77" t="inlineStr">
        <is>
          <t>2026-10-04</t>
        </is>
      </c>
      <c r="B4453" s="77" t="inlineStr">
        <is>
          <t>Pokemon Stats</t>
        </is>
      </c>
      <c r="C4453" s="77" t="inlineStr">
        <is>
          <t>Ditto baseSpAttack</t>
        </is>
      </c>
      <c r="D4453" s="77" t="n">
        <v>48</v>
      </c>
      <c r="E4453" s="77" t="n">
        <v>100</v>
      </c>
      <c r="F4453" s="77" t="inlineStr">
        <is>
          <t>Differs from upstream baseline</t>
        </is>
      </c>
      <c r="G4453" s="77" t="inlineStr">
        <is>
          <t>species_info/gen_*_families.h</t>
        </is>
      </c>
    </row>
    <row r="4454">
      <c r="A4454" s="32" t="inlineStr">
        <is>
          <t>2026-10-04</t>
        </is>
      </c>
      <c r="B4454" s="32" t="inlineStr">
        <is>
          <t>Pokemon Stats</t>
        </is>
      </c>
      <c r="C4454" s="32" t="inlineStr">
        <is>
          <t>Ditto baseSpDefense</t>
        </is>
      </c>
      <c r="D4454" s="32" t="n">
        <v>48</v>
      </c>
      <c r="E4454" s="32" t="n">
        <v>100</v>
      </c>
      <c r="F4454" s="32" t="inlineStr">
        <is>
          <t>Differs from upstream baseline</t>
        </is>
      </c>
      <c r="G4454" s="32" t="inlineStr">
        <is>
          <t>species_info/gen_*_families.h</t>
        </is>
      </c>
    </row>
    <row r="4455">
      <c r="A4455" s="77" t="inlineStr">
        <is>
          <t>2026-10-04</t>
        </is>
      </c>
      <c r="B4455" s="77" t="inlineStr">
        <is>
          <t>Pokemon Stats</t>
        </is>
      </c>
      <c r="C4455" s="77" t="inlineStr">
        <is>
          <t>Ditto baseSpeed</t>
        </is>
      </c>
      <c r="D4455" s="77" t="n">
        <v>48</v>
      </c>
      <c r="E4455" s="77" t="n">
        <v>100</v>
      </c>
      <c r="F4455" s="77" t="inlineStr">
        <is>
          <t>Differs from upstream baseline</t>
        </is>
      </c>
      <c r="G4455" s="77" t="inlineStr">
        <is>
          <t>species_info/gen_*_families.h</t>
        </is>
      </c>
    </row>
    <row r="4456">
      <c r="A4456" s="32" t="inlineStr">
        <is>
          <t>2026-10-04</t>
        </is>
      </c>
      <c r="B4456" s="32" t="inlineStr">
        <is>
          <t>Abilities</t>
        </is>
      </c>
      <c r="C4456" s="32" t="inlineStr">
        <is>
          <t>Ditto abilities</t>
        </is>
      </c>
      <c r="D4456" s="32" t="inlineStr">
        <is>
          <t>Limber / Imposter</t>
        </is>
      </c>
      <c r="E4456" s="32" t="inlineStr">
        <is>
          <t>Shadow Tag / Imposter</t>
        </is>
      </c>
      <c r="F4456" s="32" t="inlineStr">
        <is>
          <t>Differs from upstream baseline</t>
        </is>
      </c>
      <c r="G4456" s="32" t="inlineStr">
        <is>
          <t>species_info/gen_*_families.h</t>
        </is>
      </c>
    </row>
    <row r="4457">
      <c r="A4457" s="77" t="inlineStr">
        <is>
          <t>2026-10-04</t>
        </is>
      </c>
      <c r="B4457" s="77" t="inlineStr">
        <is>
          <t>Pokemon Stats</t>
        </is>
      </c>
      <c r="C4457" s="77" t="inlineStr">
        <is>
          <t>Dodrio baseHP</t>
        </is>
      </c>
      <c r="D4457" s="77" t="n">
        <v>60</v>
      </c>
      <c r="E4457" s="77" t="n">
        <v>70</v>
      </c>
      <c r="F4457" s="77" t="inlineStr">
        <is>
          <t>Differs from upstream baseline</t>
        </is>
      </c>
      <c r="G4457" s="77" t="inlineStr">
        <is>
          <t>species_info/gen_*_families.h</t>
        </is>
      </c>
    </row>
    <row r="4458">
      <c r="A4458" s="32" t="inlineStr">
        <is>
          <t>2026-10-04</t>
        </is>
      </c>
      <c r="B4458" s="32" t="inlineStr">
        <is>
          <t>Pokemon Stats</t>
        </is>
      </c>
      <c r="C4458" s="32" t="inlineStr">
        <is>
          <t>Dodrio baseAttack</t>
        </is>
      </c>
      <c r="D4458" s="32" t="n">
        <v>110</v>
      </c>
      <c r="E4458" s="32" t="n">
        <v>120</v>
      </c>
      <c r="F4458" s="32" t="inlineStr">
        <is>
          <t>Differs from upstream baseline</t>
        </is>
      </c>
      <c r="G4458" s="32" t="inlineStr">
        <is>
          <t>species_info/gen_*_families.h</t>
        </is>
      </c>
    </row>
    <row r="4459">
      <c r="A4459" s="77" t="inlineStr">
        <is>
          <t>2026-10-04</t>
        </is>
      </c>
      <c r="B4459" s="77" t="inlineStr">
        <is>
          <t>Abilities</t>
        </is>
      </c>
      <c r="C4459" s="77" t="inlineStr">
        <is>
          <t>Dodrio abilities</t>
        </is>
      </c>
      <c r="D4459" s="77" t="inlineStr">
        <is>
          <t>Run Away / Early Bird / Tangled Feet</t>
        </is>
      </c>
      <c r="E4459" s="77" t="inlineStr">
        <is>
          <t>Quick Feet / Tangled Feet / Tangled Feet</t>
        </is>
      </c>
      <c r="F4459" s="77" t="inlineStr">
        <is>
          <t>Differs from upstream baseline</t>
        </is>
      </c>
      <c r="G4459" s="77" t="inlineStr">
        <is>
          <t>species_info/gen_*_families.h</t>
        </is>
      </c>
    </row>
    <row r="4460">
      <c r="A4460" s="32" t="inlineStr">
        <is>
          <t>2026-10-04</t>
        </is>
      </c>
      <c r="B4460" s="32" t="inlineStr">
        <is>
          <t>Abilities</t>
        </is>
      </c>
      <c r="C4460" s="32" t="inlineStr">
        <is>
          <t>Doduo abilities</t>
        </is>
      </c>
      <c r="D4460" s="32" t="inlineStr">
        <is>
          <t>Run Away / Early Bird / Tangled Feet</t>
        </is>
      </c>
      <c r="E4460" s="32" t="inlineStr">
        <is>
          <t>Tangled Feet / Tangled Feet / Tangled Feet</t>
        </is>
      </c>
      <c r="F4460" s="32" t="inlineStr">
        <is>
          <t>Differs from upstream baseline</t>
        </is>
      </c>
      <c r="G4460" s="32" t="inlineStr">
        <is>
          <t>species_info/gen_*_families.h</t>
        </is>
      </c>
    </row>
    <row r="4461">
      <c r="A4461" s="77" t="inlineStr">
        <is>
          <t>2026-10-04</t>
        </is>
      </c>
      <c r="B4461" s="77" t="inlineStr">
        <is>
          <t>Pokemon Stats</t>
        </is>
      </c>
      <c r="C4461" s="77" t="inlineStr">
        <is>
          <t>Donphan baseHP</t>
        </is>
      </c>
      <c r="D4461" s="77" t="n">
        <v>90</v>
      </c>
      <c r="E4461" s="77" t="n">
        <v>95</v>
      </c>
      <c r="F4461" s="77" t="inlineStr">
        <is>
          <t>Differs from upstream baseline</t>
        </is>
      </c>
      <c r="G4461" s="77" t="inlineStr">
        <is>
          <t>species_info/gen_*_families.h</t>
        </is>
      </c>
    </row>
    <row r="4462">
      <c r="A4462" s="32" t="inlineStr">
        <is>
          <t>2026-10-04</t>
        </is>
      </c>
      <c r="B4462" s="32" t="inlineStr">
        <is>
          <t>Pokemon Stats</t>
        </is>
      </c>
      <c r="C4462" s="32" t="inlineStr">
        <is>
          <t>Donphan baseDefense</t>
        </is>
      </c>
      <c r="D4462" s="32" t="n">
        <v>120</v>
      </c>
      <c r="E4462" s="32" t="n">
        <v>130</v>
      </c>
      <c r="F4462" s="32" t="inlineStr">
        <is>
          <t>Differs from upstream baseline</t>
        </is>
      </c>
      <c r="G4462" s="32" t="inlineStr">
        <is>
          <t>species_info/gen_*_families.h</t>
        </is>
      </c>
    </row>
    <row r="4463">
      <c r="A4463" s="77" t="inlineStr">
        <is>
          <t>2026-10-04</t>
        </is>
      </c>
      <c r="B4463" s="77" t="inlineStr">
        <is>
          <t>Pokemon Stats</t>
        </is>
      </c>
      <c r="C4463" s="77" t="inlineStr">
        <is>
          <t>Donphan baseSpAttack</t>
        </is>
      </c>
      <c r="D4463" s="77" t="n">
        <v>60</v>
      </c>
      <c r="E4463" s="77" t="n">
        <v>55</v>
      </c>
      <c r="F4463" s="77" t="inlineStr">
        <is>
          <t>Differs from upstream baseline</t>
        </is>
      </c>
      <c r="G4463" s="77" t="inlineStr">
        <is>
          <t>species_info/gen_*_families.h</t>
        </is>
      </c>
    </row>
    <row r="4464">
      <c r="A4464" s="32" t="inlineStr">
        <is>
          <t>2026-10-04</t>
        </is>
      </c>
      <c r="B4464" s="32" t="inlineStr">
        <is>
          <t>Abilities</t>
        </is>
      </c>
      <c r="C4464" s="32" t="inlineStr">
        <is>
          <t>Donphan abilities</t>
        </is>
      </c>
      <c r="D4464" s="32" t="inlineStr">
        <is>
          <t>Sturdy / Sand Veil</t>
        </is>
      </c>
      <c r="E4464" s="32" t="inlineStr">
        <is>
          <t>Battle Armor / Sand Veil</t>
        </is>
      </c>
      <c r="F4464" s="32" t="inlineStr">
        <is>
          <t>Differs from upstream baseline</t>
        </is>
      </c>
      <c r="G4464" s="32" t="inlineStr">
        <is>
          <t>species_info/gen_*_families.h</t>
        </is>
      </c>
    </row>
    <row r="4465">
      <c r="A4465" s="77" t="inlineStr">
        <is>
          <t>2026-10-04</t>
        </is>
      </c>
      <c r="B4465" s="77" t="inlineStr">
        <is>
          <t>Pokemon Stats</t>
        </is>
      </c>
      <c r="C4465" s="77" t="inlineStr">
        <is>
          <t>Doublade baseAttack</t>
        </is>
      </c>
      <c r="D4465" s="77" t="n">
        <v>110</v>
      </c>
      <c r="E4465" s="77" t="n">
        <v>125</v>
      </c>
      <c r="F4465" s="77" t="inlineStr">
        <is>
          <t>Differs from upstream baseline</t>
        </is>
      </c>
      <c r="G4465" s="77" t="inlineStr">
        <is>
          <t>species_info/gen_*_families.h</t>
        </is>
      </c>
    </row>
    <row r="4466">
      <c r="A4466" s="32" t="inlineStr">
        <is>
          <t>2026-10-04</t>
        </is>
      </c>
      <c r="B4466" s="32" t="inlineStr">
        <is>
          <t>Pokemon Stats</t>
        </is>
      </c>
      <c r="C4466" s="32" t="inlineStr">
        <is>
          <t>Doublade baseSpAttack</t>
        </is>
      </c>
      <c r="D4466" s="32" t="n">
        <v>45</v>
      </c>
      <c r="E4466" s="32" t="n">
        <v>30</v>
      </c>
      <c r="F4466" s="32" t="inlineStr">
        <is>
          <t>Differs from upstream baseline</t>
        </is>
      </c>
      <c r="G4466" s="32" t="inlineStr">
        <is>
          <t>species_info/gen_*_families.h</t>
        </is>
      </c>
    </row>
    <row r="4467">
      <c r="A4467" s="77" t="inlineStr">
        <is>
          <t>2026-10-04</t>
        </is>
      </c>
      <c r="B4467" s="77" t="inlineStr">
        <is>
          <t>Pokemon Stats</t>
        </is>
      </c>
      <c r="C4467" s="77" t="inlineStr">
        <is>
          <t>Dragalge baseHP</t>
        </is>
      </c>
      <c r="D4467" s="77" t="n">
        <v>65</v>
      </c>
      <c r="E4467" s="77" t="n">
        <v>75</v>
      </c>
      <c r="F4467" s="77" t="inlineStr">
        <is>
          <t>Differs from upstream baseline</t>
        </is>
      </c>
      <c r="G4467" s="77" t="inlineStr">
        <is>
          <t>species_info/gen_*_families.h</t>
        </is>
      </c>
    </row>
    <row r="4468">
      <c r="A4468" s="32" t="inlineStr">
        <is>
          <t>2026-10-04</t>
        </is>
      </c>
      <c r="B4468" s="32" t="inlineStr">
        <is>
          <t>Pokemon Stats</t>
        </is>
      </c>
      <c r="C4468" s="32" t="inlineStr">
        <is>
          <t>Dragalge baseSpAttack</t>
        </is>
      </c>
      <c r="D4468" s="32" t="n">
        <v>97</v>
      </c>
      <c r="E4468" s="32" t="n">
        <v>107</v>
      </c>
      <c r="F4468" s="32" t="inlineStr">
        <is>
          <t>Differs from upstream baseline</t>
        </is>
      </c>
      <c r="G4468" s="32" t="inlineStr">
        <is>
          <t>species_info/gen_*_families.h</t>
        </is>
      </c>
    </row>
    <row r="4469">
      <c r="A4469" s="77" t="inlineStr">
        <is>
          <t>2026-10-04</t>
        </is>
      </c>
      <c r="B4469" s="77" t="inlineStr">
        <is>
          <t>Abilities</t>
        </is>
      </c>
      <c r="C4469" s="77" t="inlineStr">
        <is>
          <t>Dragonair abilities</t>
        </is>
      </c>
      <c r="D4469" s="77" t="inlineStr">
        <is>
          <t>Shed Skin / Marvel Scale</t>
        </is>
      </c>
      <c r="E4469" s="77" t="inlineStr">
        <is>
          <t>Shed Skin / Shed Skin / Marvel Scale</t>
        </is>
      </c>
      <c r="F4469" s="77" t="inlineStr">
        <is>
          <t>Differs from upstream baseline</t>
        </is>
      </c>
      <c r="G4469" s="77" t="inlineStr">
        <is>
          <t>species_info/gen_*_families.h</t>
        </is>
      </c>
    </row>
    <row r="4470">
      <c r="A4470" s="32" t="inlineStr">
        <is>
          <t>2026-10-04</t>
        </is>
      </c>
      <c r="B4470" s="32" t="inlineStr">
        <is>
          <t>Pokemon Stats</t>
        </is>
      </c>
      <c r="C4470" s="32" t="inlineStr">
        <is>
          <t>Dragonite baseSpeed</t>
        </is>
      </c>
      <c r="D4470" s="32" t="n">
        <v>80</v>
      </c>
      <c r="E4470" s="32" t="n">
        <v>85</v>
      </c>
      <c r="F4470" s="32" t="inlineStr">
        <is>
          <t>Differs from upstream baseline</t>
        </is>
      </c>
      <c r="G4470" s="32" t="inlineStr">
        <is>
          <t>species_info/gen_*_families.h</t>
        </is>
      </c>
    </row>
    <row r="4471">
      <c r="A4471" s="77" t="inlineStr">
        <is>
          <t>2026-10-04</t>
        </is>
      </c>
      <c r="B4471" s="77" t="inlineStr">
        <is>
          <t>Abilities</t>
        </is>
      </c>
      <c r="C4471" s="77" t="inlineStr">
        <is>
          <t>Dragonite abilities</t>
        </is>
      </c>
      <c r="D4471" s="77" t="inlineStr">
        <is>
          <t>Inner Focus / Multiscale</t>
        </is>
      </c>
      <c r="E4471" s="77" t="inlineStr">
        <is>
          <t>Thick Fat / Thick Fat / Multiscale</t>
        </is>
      </c>
      <c r="F4471" s="77" t="inlineStr">
        <is>
          <t>Differs from upstream baseline</t>
        </is>
      </c>
      <c r="G4471" s="77" t="inlineStr">
        <is>
          <t>species_info/gen_*_families.h</t>
        </is>
      </c>
    </row>
    <row r="4472">
      <c r="A4472" s="32" t="inlineStr">
        <is>
          <t>2026-10-04</t>
        </is>
      </c>
      <c r="B4472" s="32" t="inlineStr">
        <is>
          <t>Abilities</t>
        </is>
      </c>
      <c r="C4472" s="32" t="inlineStr">
        <is>
          <t>Drapion abilities</t>
        </is>
      </c>
      <c r="D4472" s="32" t="inlineStr">
        <is>
          <t>Battle Armor / Sniper / Keen Eye</t>
        </is>
      </c>
      <c r="E4472" s="32" t="inlineStr">
        <is>
          <t>Battle Armor / Hyper Cutter / Keen Eye</t>
        </is>
      </c>
      <c r="F4472" s="32" t="inlineStr">
        <is>
          <t>Differs from upstream baseline</t>
        </is>
      </c>
      <c r="G4472" s="32" t="inlineStr">
        <is>
          <t>species_info/gen_*_families.h</t>
        </is>
      </c>
    </row>
    <row r="4473">
      <c r="A4473" s="77" t="inlineStr">
        <is>
          <t>2026-10-04</t>
        </is>
      </c>
      <c r="B4473" s="77" t="inlineStr">
        <is>
          <t>Abilities</t>
        </is>
      </c>
      <c r="C4473" s="77" t="inlineStr">
        <is>
          <t>Dratini abilities</t>
        </is>
      </c>
      <c r="D4473" s="77" t="inlineStr">
        <is>
          <t>Shed Skin / Marvel Scale</t>
        </is>
      </c>
      <c r="E4473" s="77" t="inlineStr">
        <is>
          <t>Shed Skin / Shed Skin / Marvel Scale</t>
        </is>
      </c>
      <c r="F4473" s="77" t="inlineStr">
        <is>
          <t>Differs from upstream baseline</t>
        </is>
      </c>
      <c r="G4473" s="77" t="inlineStr">
        <is>
          <t>species_info/gen_*_families.h</t>
        </is>
      </c>
    </row>
    <row r="4474">
      <c r="A4474" s="32" t="inlineStr">
        <is>
          <t>2026-10-04</t>
        </is>
      </c>
      <c r="B4474" s="32" t="inlineStr">
        <is>
          <t>Abilities</t>
        </is>
      </c>
      <c r="C4474" s="32" t="inlineStr">
        <is>
          <t>Drifblim abilities</t>
        </is>
      </c>
      <c r="D4474" s="32" t="inlineStr">
        <is>
          <t>Aftermath / Unburden / Flare Boost</t>
        </is>
      </c>
      <c r="E4474" s="32" t="inlineStr">
        <is>
          <t>Unburden / Unburden / Flare Boost</t>
        </is>
      </c>
      <c r="F4474" s="32" t="inlineStr">
        <is>
          <t>Differs from upstream baseline</t>
        </is>
      </c>
      <c r="G4474" s="32" t="inlineStr">
        <is>
          <t>species_info/gen_*_families.h</t>
        </is>
      </c>
    </row>
    <row r="4475">
      <c r="A4475" s="77" t="inlineStr">
        <is>
          <t>2026-10-04</t>
        </is>
      </c>
      <c r="B4475" s="77" t="inlineStr">
        <is>
          <t>Abilities</t>
        </is>
      </c>
      <c r="C4475" s="77" t="inlineStr">
        <is>
          <t>Drifloon abilities</t>
        </is>
      </c>
      <c r="D4475" s="77" t="inlineStr">
        <is>
          <t>Aftermath / Unburden / Flare Boost</t>
        </is>
      </c>
      <c r="E4475" s="77" t="inlineStr">
        <is>
          <t>Unburden / Unburden / Flare Boost</t>
        </is>
      </c>
      <c r="F4475" s="77" t="inlineStr">
        <is>
          <t>Differs from upstream baseline</t>
        </is>
      </c>
      <c r="G4475" s="77" t="inlineStr">
        <is>
          <t>species_info/gen_*_families.h</t>
        </is>
      </c>
    </row>
    <row r="4476">
      <c r="A4476" s="32" t="inlineStr">
        <is>
          <t>2026-10-04</t>
        </is>
      </c>
      <c r="B4476" s="32" t="inlineStr">
        <is>
          <t>Abilities</t>
        </is>
      </c>
      <c r="C4476" s="32" t="inlineStr">
        <is>
          <t>Drowzee abilities</t>
        </is>
      </c>
      <c r="D4476" s="32" t="inlineStr">
        <is>
          <t>Insomnia / Forewarn / Inner Focus</t>
        </is>
      </c>
      <c r="E4476" s="32" t="inlineStr">
        <is>
          <t>Bad Dreams / Bad Dreams / Inner Focus</t>
        </is>
      </c>
      <c r="F4476" s="32" t="inlineStr">
        <is>
          <t>Differs from upstream baseline</t>
        </is>
      </c>
      <c r="G4476" s="32" t="inlineStr">
        <is>
          <t>species_info/gen_*_families.h</t>
        </is>
      </c>
    </row>
    <row r="4477">
      <c r="A4477" s="77" t="inlineStr">
        <is>
          <t>2026-10-04</t>
        </is>
      </c>
      <c r="B4477" s="77" t="inlineStr">
        <is>
          <t>Pokemon Stats</t>
        </is>
      </c>
      <c r="C4477" s="77" t="inlineStr">
        <is>
          <t>Druddigon baseHP</t>
        </is>
      </c>
      <c r="D4477" s="77" t="n">
        <v>77</v>
      </c>
      <c r="E4477" s="77" t="n">
        <v>87</v>
      </c>
      <c r="F4477" s="77" t="inlineStr">
        <is>
          <t>Differs from upstream baseline</t>
        </is>
      </c>
      <c r="G4477" s="77" t="inlineStr">
        <is>
          <t>species_info/gen_*_families.h</t>
        </is>
      </c>
    </row>
    <row r="4478">
      <c r="A4478" s="32" t="inlineStr">
        <is>
          <t>2026-10-04</t>
        </is>
      </c>
      <c r="B4478" s="32" t="inlineStr">
        <is>
          <t>Pokemon Stats</t>
        </is>
      </c>
      <c r="C4478" s="32" t="inlineStr">
        <is>
          <t>Druddigon baseAttack</t>
        </is>
      </c>
      <c r="D4478" s="32" t="n">
        <v>120</v>
      </c>
      <c r="E4478" s="32" t="n">
        <v>137</v>
      </c>
      <c r="F4478" s="32" t="inlineStr">
        <is>
          <t>Differs from upstream baseline</t>
        </is>
      </c>
      <c r="G4478" s="32" t="inlineStr">
        <is>
          <t>species_info/gen_*_families.h</t>
        </is>
      </c>
    </row>
    <row r="4479">
      <c r="A4479" s="77" t="inlineStr">
        <is>
          <t>2026-10-04</t>
        </is>
      </c>
      <c r="B4479" s="77" t="inlineStr">
        <is>
          <t>Pokemon Stats</t>
        </is>
      </c>
      <c r="C4479" s="77" t="inlineStr">
        <is>
          <t>Druddigon baseSpAttack</t>
        </is>
      </c>
      <c r="D4479" s="77" t="n">
        <v>60</v>
      </c>
      <c r="E4479" s="77" t="n">
        <v>30</v>
      </c>
      <c r="F4479" s="77" t="inlineStr">
        <is>
          <t>Differs from upstream baseline</t>
        </is>
      </c>
      <c r="G4479" s="77" t="inlineStr">
        <is>
          <t>species_info/gen_*_families.h</t>
        </is>
      </c>
    </row>
    <row r="4480">
      <c r="A4480" s="32" t="inlineStr">
        <is>
          <t>2026-10-04</t>
        </is>
      </c>
      <c r="B4480" s="32" t="inlineStr">
        <is>
          <t>Pokemon Stats</t>
        </is>
      </c>
      <c r="C4480" s="32" t="inlineStr">
        <is>
          <t>Druddigon baseSpDefense</t>
        </is>
      </c>
      <c r="D4480" s="32" t="n">
        <v>90</v>
      </c>
      <c r="E4480" s="32" t="n">
        <v>100</v>
      </c>
      <c r="F4480" s="32" t="inlineStr">
        <is>
          <t>Differs from upstream baseline</t>
        </is>
      </c>
      <c r="G4480" s="32" t="inlineStr">
        <is>
          <t>species_info/gen_*_families.h</t>
        </is>
      </c>
    </row>
    <row r="4481">
      <c r="A4481" s="77" t="inlineStr">
        <is>
          <t>2026-10-04</t>
        </is>
      </c>
      <c r="B4481" s="77" t="inlineStr">
        <is>
          <t>Pokemon Stats</t>
        </is>
      </c>
      <c r="C4481" s="77" t="inlineStr">
        <is>
          <t>Druddigon baseSpeed</t>
        </is>
      </c>
      <c r="D4481" s="77" t="n">
        <v>48</v>
      </c>
      <c r="E4481" s="77" t="n">
        <v>71</v>
      </c>
      <c r="F4481" s="77" t="inlineStr">
        <is>
          <t>Differs from upstream baseline</t>
        </is>
      </c>
      <c r="G4481" s="77" t="inlineStr">
        <is>
          <t>species_info/gen_*_families.h</t>
        </is>
      </c>
    </row>
    <row r="4482">
      <c r="A4482" s="32" t="inlineStr">
        <is>
          <t>2026-10-04</t>
        </is>
      </c>
      <c r="B4482" s="32" t="inlineStr">
        <is>
          <t>Abilities</t>
        </is>
      </c>
      <c r="C4482" s="32" t="inlineStr">
        <is>
          <t>Dugtrio abilities</t>
        </is>
      </c>
      <c r="D4482" s="32" t="inlineStr">
        <is>
          <t>Sand Veil / Arena Trap / Sand Force</t>
        </is>
      </c>
      <c r="E4482" s="32" t="inlineStr">
        <is>
          <t>Arena Trap / Arena Trap / Sand Force</t>
        </is>
      </c>
      <c r="F4482" s="32" t="inlineStr">
        <is>
          <t>Differs from upstream baseline</t>
        </is>
      </c>
      <c r="G4482" s="32" t="inlineStr">
        <is>
          <t>species_info/gen_*_families.h</t>
        </is>
      </c>
    </row>
    <row r="4483">
      <c r="A4483" s="77" t="inlineStr">
        <is>
          <t>2026-10-04</t>
        </is>
      </c>
      <c r="B4483" s="77" t="inlineStr">
        <is>
          <t>Pokemon Stats</t>
        </is>
      </c>
      <c r="C4483" s="77" t="inlineStr">
        <is>
          <t>Dugtrio baseHP</t>
        </is>
      </c>
      <c r="D4483" s="77" t="n">
        <v>35</v>
      </c>
      <c r="E4483" s="77" t="n">
        <v>56</v>
      </c>
      <c r="F4483" s="77" t="inlineStr">
        <is>
          <t>Differs from upstream baseline</t>
        </is>
      </c>
      <c r="G4483" s="77" t="inlineStr">
        <is>
          <t>species_info/gen_*_families.h</t>
        </is>
      </c>
    </row>
    <row r="4484">
      <c r="A4484" s="32" t="inlineStr">
        <is>
          <t>2026-10-04</t>
        </is>
      </c>
      <c r="B4484" s="32" t="inlineStr">
        <is>
          <t>Pokemon Stats</t>
        </is>
      </c>
      <c r="C4484" s="32" t="inlineStr">
        <is>
          <t>Dugtrio baseAttack</t>
        </is>
      </c>
      <c r="D4484" s="32" t="n">
        <v>100</v>
      </c>
      <c r="E4484" s="32" t="n">
        <v>114</v>
      </c>
      <c r="F4484" s="32" t="inlineStr">
        <is>
          <t>Differs from upstream baseline</t>
        </is>
      </c>
      <c r="G4484" s="32" t="inlineStr">
        <is>
          <t>species_info/gen_*_families.h</t>
        </is>
      </c>
    </row>
    <row r="4485">
      <c r="A4485" s="77" t="inlineStr">
        <is>
          <t>2026-10-04</t>
        </is>
      </c>
      <c r="B4485" s="77" t="inlineStr">
        <is>
          <t>Pokemon Stats</t>
        </is>
      </c>
      <c r="C4485" s="77" t="inlineStr">
        <is>
          <t>Dugtrio baseDefense</t>
        </is>
      </c>
      <c r="D4485" s="77" t="n">
        <v>60</v>
      </c>
      <c r="E4485" s="77" t="n">
        <v>70</v>
      </c>
      <c r="F4485" s="77" t="inlineStr">
        <is>
          <t>Differs from upstream baseline</t>
        </is>
      </c>
      <c r="G4485" s="77" t="inlineStr">
        <is>
          <t>species_info/gen_*_families.h</t>
        </is>
      </c>
    </row>
    <row r="4486">
      <c r="A4486" s="32" t="inlineStr">
        <is>
          <t>2026-10-04</t>
        </is>
      </c>
      <c r="B4486" s="32" t="inlineStr">
        <is>
          <t>Pokemon Stats</t>
        </is>
      </c>
      <c r="C4486" s="32" t="inlineStr">
        <is>
          <t>Dugtrio baseSpAttack</t>
        </is>
      </c>
      <c r="D4486" s="32" t="n">
        <v>50</v>
      </c>
      <c r="E4486" s="32" t="n">
        <v>30</v>
      </c>
      <c r="F4486" s="32" t="inlineStr">
        <is>
          <t>Differs from upstream baseline</t>
        </is>
      </c>
      <c r="G4486" s="32" t="inlineStr">
        <is>
          <t>species_info/gen_*_families.h</t>
        </is>
      </c>
    </row>
    <row r="4487">
      <c r="A4487" s="77" t="inlineStr">
        <is>
          <t>2026-10-04</t>
        </is>
      </c>
      <c r="B4487" s="77" t="inlineStr">
        <is>
          <t>Pokemon Stats</t>
        </is>
      </c>
      <c r="C4487" s="77" t="inlineStr">
        <is>
          <t>Dugtrio baseSpDefense</t>
        </is>
      </c>
      <c r="D4487" s="77" t="n">
        <v>70</v>
      </c>
      <c r="E4487" s="77" t="n">
        <v>76</v>
      </c>
      <c r="F4487" s="77" t="inlineStr">
        <is>
          <t>Differs from upstream baseline</t>
        </is>
      </c>
      <c r="G4487" s="77" t="inlineStr">
        <is>
          <t>species_info/gen_*_families.h</t>
        </is>
      </c>
    </row>
    <row r="4488">
      <c r="A4488" s="32" t="inlineStr">
        <is>
          <t>2026-10-04</t>
        </is>
      </c>
      <c r="B4488" s="32" t="inlineStr">
        <is>
          <t>Pokemon Stats</t>
        </is>
      </c>
      <c r="C4488" s="32" t="inlineStr">
        <is>
          <t>Dugtrio baseSpeed</t>
        </is>
      </c>
      <c r="D4488" s="32" t="n">
        <v>110</v>
      </c>
      <c r="E4488" s="32" t="n">
        <v>121</v>
      </c>
      <c r="F4488" s="32" t="inlineStr">
        <is>
          <t>Differs from upstream baseline</t>
        </is>
      </c>
      <c r="G4488" s="32" t="inlineStr">
        <is>
          <t>species_info/gen_*_families.h</t>
        </is>
      </c>
    </row>
    <row r="4489">
      <c r="A4489" s="77" t="inlineStr">
        <is>
          <t>2026-10-04</t>
        </is>
      </c>
      <c r="B4489" s="77" t="inlineStr">
        <is>
          <t>Pokemon Stats</t>
        </is>
      </c>
      <c r="C4489" s="77" t="inlineStr">
        <is>
          <t>Dunsparce baseAttack</t>
        </is>
      </c>
      <c r="D4489" s="77" t="n">
        <v>70</v>
      </c>
      <c r="E4489" s="77" t="n">
        <v>90</v>
      </c>
      <c r="F4489" s="77" t="inlineStr">
        <is>
          <t>Differs from upstream baseline</t>
        </is>
      </c>
      <c r="G4489" s="77" t="inlineStr">
        <is>
          <t>species_info/gen_*_families.h</t>
        </is>
      </c>
    </row>
    <row r="4490">
      <c r="A4490" s="32" t="inlineStr">
        <is>
          <t>2026-10-04</t>
        </is>
      </c>
      <c r="B4490" s="32" t="inlineStr">
        <is>
          <t>Pokemon Stats</t>
        </is>
      </c>
      <c r="C4490" s="32" t="inlineStr">
        <is>
          <t>Dunsparce baseDefense</t>
        </is>
      </c>
      <c r="D4490" s="32" t="n">
        <v>70</v>
      </c>
      <c r="E4490" s="32" t="n">
        <v>80</v>
      </c>
      <c r="F4490" s="32" t="inlineStr">
        <is>
          <t>Differs from upstream baseline</t>
        </is>
      </c>
      <c r="G4490" s="32" t="inlineStr">
        <is>
          <t>species_info/gen_*_families.h</t>
        </is>
      </c>
    </row>
    <row r="4491">
      <c r="A4491" s="77" t="inlineStr">
        <is>
          <t>2026-10-04</t>
        </is>
      </c>
      <c r="B4491" s="77" t="inlineStr">
        <is>
          <t>Pokemon Stats</t>
        </is>
      </c>
      <c r="C4491" s="77" t="inlineStr">
        <is>
          <t>Dunsparce baseSpAttack</t>
        </is>
      </c>
      <c r="D4491" s="77" t="n">
        <v>65</v>
      </c>
      <c r="E4491" s="77" t="n">
        <v>85</v>
      </c>
      <c r="F4491" s="77" t="inlineStr">
        <is>
          <t>Differs from upstream baseline</t>
        </is>
      </c>
      <c r="G4491" s="77" t="inlineStr">
        <is>
          <t>species_info/gen_*_families.h</t>
        </is>
      </c>
    </row>
    <row r="4492">
      <c r="A4492" s="32" t="inlineStr">
        <is>
          <t>2026-10-04</t>
        </is>
      </c>
      <c r="B4492" s="32" t="inlineStr">
        <is>
          <t>Pokemon Stats</t>
        </is>
      </c>
      <c r="C4492" s="32" t="inlineStr">
        <is>
          <t>Dunsparce baseSpDefense</t>
        </is>
      </c>
      <c r="D4492" s="32" t="n">
        <v>65</v>
      </c>
      <c r="E4492" s="32" t="n">
        <v>80</v>
      </c>
      <c r="F4492" s="32" t="inlineStr">
        <is>
          <t>Differs from upstream baseline</t>
        </is>
      </c>
      <c r="G4492" s="32" t="inlineStr">
        <is>
          <t>species_info/gen_*_families.h</t>
        </is>
      </c>
    </row>
    <row r="4493">
      <c r="A4493" s="77" t="inlineStr">
        <is>
          <t>2026-10-04</t>
        </is>
      </c>
      <c r="B4493" s="77" t="inlineStr">
        <is>
          <t>Pokemon Stats</t>
        </is>
      </c>
      <c r="C4493" s="77" t="inlineStr">
        <is>
          <t>Dunsparce baseSpeed</t>
        </is>
      </c>
      <c r="D4493" s="77" t="n">
        <v>45</v>
      </c>
      <c r="E4493" s="77" t="n">
        <v>55</v>
      </c>
      <c r="F4493" s="77" t="inlineStr">
        <is>
          <t>Differs from upstream baseline</t>
        </is>
      </c>
      <c r="G4493" s="77" t="inlineStr">
        <is>
          <t>species_info/gen_*_families.h</t>
        </is>
      </c>
    </row>
    <row r="4494">
      <c r="A4494" s="32" t="inlineStr">
        <is>
          <t>2026-10-04</t>
        </is>
      </c>
      <c r="B4494" s="32" t="inlineStr">
        <is>
          <t>Abilities</t>
        </is>
      </c>
      <c r="C4494" s="32" t="inlineStr">
        <is>
          <t>Dunsparce abilities</t>
        </is>
      </c>
      <c r="D4494" s="32" t="inlineStr">
        <is>
          <t>Serene Grace / Run Away / Rattled</t>
        </is>
      </c>
      <c r="E4494" s="32" t="inlineStr">
        <is>
          <t>Serene Grace / Serene Grace / Rattled</t>
        </is>
      </c>
      <c r="F4494" s="32" t="inlineStr">
        <is>
          <t>Differs from upstream baseline</t>
        </is>
      </c>
      <c r="G4494" s="32" t="inlineStr">
        <is>
          <t>species_info/gen_*_families.h</t>
        </is>
      </c>
    </row>
    <row r="4495">
      <c r="A4495" s="77" t="inlineStr">
        <is>
          <t>2026-10-04</t>
        </is>
      </c>
      <c r="B4495" s="77" t="inlineStr">
        <is>
          <t>Pokemon Stats</t>
        </is>
      </c>
      <c r="C4495" s="77" t="inlineStr">
        <is>
          <t>Duosion baseAttack</t>
        </is>
      </c>
      <c r="D4495" s="77" t="n">
        <v>40</v>
      </c>
      <c r="E4495" s="77" t="n">
        <v>30</v>
      </c>
      <c r="F4495" s="77" t="inlineStr">
        <is>
          <t>Differs from upstream baseline</t>
        </is>
      </c>
      <c r="G4495" s="77" t="inlineStr">
        <is>
          <t>species_info/gen_*_families.h</t>
        </is>
      </c>
    </row>
    <row r="4496">
      <c r="A4496" s="32" t="inlineStr">
        <is>
          <t>2026-10-04</t>
        </is>
      </c>
      <c r="B4496" s="32" t="inlineStr">
        <is>
          <t>Pokemon Stats</t>
        </is>
      </c>
      <c r="C4496" s="32" t="inlineStr">
        <is>
          <t>Duosion baseDefense</t>
        </is>
      </c>
      <c r="D4496" s="32" t="n">
        <v>50</v>
      </c>
      <c r="E4496" s="32" t="n">
        <v>52</v>
      </c>
      <c r="F4496" s="32" t="inlineStr">
        <is>
          <t>Differs from upstream baseline</t>
        </is>
      </c>
      <c r="G4496" s="32" t="inlineStr">
        <is>
          <t>species_info/gen_*_families.h</t>
        </is>
      </c>
    </row>
    <row r="4497">
      <c r="A4497" s="77" t="inlineStr">
        <is>
          <t>2026-10-04</t>
        </is>
      </c>
      <c r="B4497" s="77" t="inlineStr">
        <is>
          <t>Pokemon Stats</t>
        </is>
      </c>
      <c r="C4497" s="77" t="inlineStr">
        <is>
          <t>Duosion baseSpAttack</t>
        </is>
      </c>
      <c r="D4497" s="77" t="n">
        <v>125</v>
      </c>
      <c r="E4497" s="77" t="n">
        <v>136</v>
      </c>
      <c r="F4497" s="77" t="inlineStr">
        <is>
          <t>Differs from upstream baseline</t>
        </is>
      </c>
      <c r="G4497" s="77" t="inlineStr">
        <is>
          <t>species_info/gen_*_families.h</t>
        </is>
      </c>
    </row>
    <row r="4498">
      <c r="A4498" s="32" t="inlineStr">
        <is>
          <t>2026-10-04</t>
        </is>
      </c>
      <c r="B4498" s="32" t="inlineStr">
        <is>
          <t>Pokemon Stats</t>
        </is>
      </c>
      <c r="C4498" s="32" t="inlineStr">
        <is>
          <t>Duosion baseSpDefense</t>
        </is>
      </c>
      <c r="D4498" s="32" t="n">
        <v>60</v>
      </c>
      <c r="E4498" s="32" t="n">
        <v>61</v>
      </c>
      <c r="F4498" s="32" t="inlineStr">
        <is>
          <t>Differs from upstream baseline</t>
        </is>
      </c>
      <c r="G4498" s="32" t="inlineStr">
        <is>
          <t>species_info/gen_*_families.h</t>
        </is>
      </c>
    </row>
    <row r="4499">
      <c r="A4499" s="77" t="inlineStr">
        <is>
          <t>2026-10-04</t>
        </is>
      </c>
      <c r="B4499" s="77" t="inlineStr">
        <is>
          <t>Pokemon Stats</t>
        </is>
      </c>
      <c r="C4499" s="77" t="inlineStr">
        <is>
          <t>Duosion baseSpeed</t>
        </is>
      </c>
      <c r="D4499" s="77" t="n">
        <v>30</v>
      </c>
      <c r="E4499" s="77" t="n">
        <v>34</v>
      </c>
      <c r="F4499" s="77" t="inlineStr">
        <is>
          <t>Differs from upstream baseline</t>
        </is>
      </c>
      <c r="G4499" s="77" t="inlineStr">
        <is>
          <t>species_info/gen_*_families.h</t>
        </is>
      </c>
    </row>
    <row r="4500">
      <c r="A4500" s="32" t="inlineStr">
        <is>
          <t>2026-10-04</t>
        </is>
      </c>
      <c r="B4500" s="32" t="inlineStr">
        <is>
          <t>Pokemon Stats</t>
        </is>
      </c>
      <c r="C4500" s="32" t="inlineStr">
        <is>
          <t>Durant baseHP</t>
        </is>
      </c>
      <c r="D4500" s="32" t="n">
        <v>58</v>
      </c>
      <c r="E4500" s="32" t="n">
        <v>60</v>
      </c>
      <c r="F4500" s="32" t="inlineStr">
        <is>
          <t>Differs from upstream baseline</t>
        </is>
      </c>
      <c r="G4500" s="32" t="inlineStr">
        <is>
          <t>species_info/gen_*_families.h</t>
        </is>
      </c>
    </row>
    <row r="4501">
      <c r="A4501" s="77" t="inlineStr">
        <is>
          <t>2026-10-04</t>
        </is>
      </c>
      <c r="B4501" s="77" t="inlineStr">
        <is>
          <t>Pokemon Stats</t>
        </is>
      </c>
      <c r="C4501" s="77" t="inlineStr">
        <is>
          <t>Durant baseAttack</t>
        </is>
      </c>
      <c r="D4501" s="77" t="n">
        <v>109</v>
      </c>
      <c r="E4501" s="77" t="n">
        <v>120</v>
      </c>
      <c r="F4501" s="77" t="inlineStr">
        <is>
          <t>Differs from upstream baseline</t>
        </is>
      </c>
      <c r="G4501" s="77" t="inlineStr">
        <is>
          <t>species_info/gen_*_families.h</t>
        </is>
      </c>
    </row>
    <row r="4502">
      <c r="A4502" s="32" t="inlineStr">
        <is>
          <t>2026-10-04</t>
        </is>
      </c>
      <c r="B4502" s="32" t="inlineStr">
        <is>
          <t>Pokemon Stats</t>
        </is>
      </c>
      <c r="C4502" s="32" t="inlineStr">
        <is>
          <t>Durant baseSpAttack</t>
        </is>
      </c>
      <c r="D4502" s="32" t="n">
        <v>48</v>
      </c>
      <c r="E4502" s="32" t="n">
        <v>30</v>
      </c>
      <c r="F4502" s="32" t="inlineStr">
        <is>
          <t>Differs from upstream baseline</t>
        </is>
      </c>
      <c r="G4502" s="32" t="inlineStr">
        <is>
          <t>species_info/gen_*_families.h</t>
        </is>
      </c>
    </row>
    <row r="4503">
      <c r="A4503" s="77" t="inlineStr">
        <is>
          <t>2026-10-04</t>
        </is>
      </c>
      <c r="B4503" s="77" t="inlineStr">
        <is>
          <t>Pokemon Stats</t>
        </is>
      </c>
      <c r="C4503" s="77" t="inlineStr">
        <is>
          <t>Durant baseSpDefense</t>
        </is>
      </c>
      <c r="D4503" s="77" t="n">
        <v>48</v>
      </c>
      <c r="E4503" s="77" t="n">
        <v>55</v>
      </c>
      <c r="F4503" s="77" t="inlineStr">
        <is>
          <t>Differs from upstream baseline</t>
        </is>
      </c>
      <c r="G4503" s="77" t="inlineStr">
        <is>
          <t>species_info/gen_*_families.h</t>
        </is>
      </c>
    </row>
    <row r="4504">
      <c r="A4504" s="32" t="inlineStr">
        <is>
          <t>2026-10-04</t>
        </is>
      </c>
      <c r="B4504" s="32" t="inlineStr">
        <is>
          <t>Pokemon Stats</t>
        </is>
      </c>
      <c r="C4504" s="32" t="inlineStr">
        <is>
          <t>Durant baseSpeed</t>
        </is>
      </c>
      <c r="D4504" s="32" t="n">
        <v>109</v>
      </c>
      <c r="E4504" s="32" t="n">
        <v>118</v>
      </c>
      <c r="F4504" s="32" t="inlineStr">
        <is>
          <t>Differs from upstream baseline</t>
        </is>
      </c>
      <c r="G4504" s="32" t="inlineStr">
        <is>
          <t>species_info/gen_*_families.h</t>
        </is>
      </c>
    </row>
    <row r="4505">
      <c r="A4505" s="77" t="inlineStr">
        <is>
          <t>2026-10-04</t>
        </is>
      </c>
      <c r="B4505" s="77" t="inlineStr">
        <is>
          <t>Pokemon Stats</t>
        </is>
      </c>
      <c r="C4505" s="77" t="inlineStr">
        <is>
          <t>Dusclops baseHP</t>
        </is>
      </c>
      <c r="D4505" s="77" t="n">
        <v>40</v>
      </c>
      <c r="E4505" s="77" t="n">
        <v>75</v>
      </c>
      <c r="F4505" s="77" t="inlineStr">
        <is>
          <t>Differs from upstream baseline</t>
        </is>
      </c>
      <c r="G4505" s="77" t="inlineStr">
        <is>
          <t>species_info/gen_*_families.h</t>
        </is>
      </c>
    </row>
    <row r="4506">
      <c r="A4506" s="32" t="inlineStr">
        <is>
          <t>2026-10-04</t>
        </is>
      </c>
      <c r="B4506" s="32" t="inlineStr">
        <is>
          <t>Pokemon Stats</t>
        </is>
      </c>
      <c r="C4506" s="32" t="inlineStr">
        <is>
          <t>Dusclops baseAttack</t>
        </is>
      </c>
      <c r="D4506" s="32" t="n">
        <v>70</v>
      </c>
      <c r="E4506" s="32" t="n">
        <v>90</v>
      </c>
      <c r="F4506" s="32" t="inlineStr">
        <is>
          <t>Differs from upstream baseline</t>
        </is>
      </c>
      <c r="G4506" s="32" t="inlineStr">
        <is>
          <t>species_info/gen_*_families.h</t>
        </is>
      </c>
    </row>
    <row r="4507">
      <c r="A4507" s="77" t="inlineStr">
        <is>
          <t>2026-10-04</t>
        </is>
      </c>
      <c r="B4507" s="77" t="inlineStr">
        <is>
          <t>Pokemon Stats</t>
        </is>
      </c>
      <c r="C4507" s="77" t="inlineStr">
        <is>
          <t>Dusclops baseSpAttack</t>
        </is>
      </c>
      <c r="D4507" s="77" t="n">
        <v>60</v>
      </c>
      <c r="E4507" s="77" t="n">
        <v>40</v>
      </c>
      <c r="F4507" s="77" t="inlineStr">
        <is>
          <t>Differs from upstream baseline</t>
        </is>
      </c>
      <c r="G4507" s="77" t="inlineStr">
        <is>
          <t>species_info/gen_*_families.h</t>
        </is>
      </c>
    </row>
    <row r="4508">
      <c r="A4508" s="32" t="inlineStr">
        <is>
          <t>2026-10-04</t>
        </is>
      </c>
      <c r="B4508" s="32" t="inlineStr">
        <is>
          <t>Pokemon Stats</t>
        </is>
      </c>
      <c r="C4508" s="32" t="inlineStr">
        <is>
          <t>Dusknoir baseHP</t>
        </is>
      </c>
      <c r="D4508" s="32" t="n">
        <v>45</v>
      </c>
      <c r="E4508" s="32" t="n">
        <v>105</v>
      </c>
      <c r="F4508" s="32" t="inlineStr">
        <is>
          <t>Differs from upstream baseline</t>
        </is>
      </c>
      <c r="G4508" s="32" t="inlineStr">
        <is>
          <t>species_info/gen_*_families.h</t>
        </is>
      </c>
    </row>
    <row r="4509">
      <c r="A4509" s="77" t="inlineStr">
        <is>
          <t>2026-10-04</t>
        </is>
      </c>
      <c r="B4509" s="77" t="inlineStr">
        <is>
          <t>Pokemon Stats</t>
        </is>
      </c>
      <c r="C4509" s="77" t="inlineStr">
        <is>
          <t>Dusknoir baseSpAttack</t>
        </is>
      </c>
      <c r="D4509" s="77" t="n">
        <v>65</v>
      </c>
      <c r="E4509" s="77" t="n">
        <v>35</v>
      </c>
      <c r="F4509" s="77" t="inlineStr">
        <is>
          <t>Differs from upstream baseline</t>
        </is>
      </c>
      <c r="G4509" s="77" t="inlineStr">
        <is>
          <t>species_info/gen_*_families.h</t>
        </is>
      </c>
    </row>
    <row r="4510">
      <c r="A4510" s="32" t="inlineStr">
        <is>
          <t>2026-10-04</t>
        </is>
      </c>
      <c r="B4510" s="32" t="inlineStr">
        <is>
          <t>Abilities</t>
        </is>
      </c>
      <c r="C4510" s="32" t="inlineStr">
        <is>
          <t>Dusknoir abilities</t>
        </is>
      </c>
      <c r="D4510" s="32" t="inlineStr">
        <is>
          <t>Pressure / Frisk</t>
        </is>
      </c>
      <c r="E4510" s="32" t="inlineStr">
        <is>
          <t>Levitate / Frisk</t>
        </is>
      </c>
      <c r="F4510" s="32" t="inlineStr">
        <is>
          <t>Differs from upstream baseline</t>
        </is>
      </c>
      <c r="G4510" s="32" t="inlineStr">
        <is>
          <t>species_info/gen_*_families.h</t>
        </is>
      </c>
    </row>
    <row r="4511">
      <c r="A4511" s="77" t="inlineStr">
        <is>
          <t>2026-10-04</t>
        </is>
      </c>
      <c r="B4511" s="77" t="inlineStr">
        <is>
          <t>Pokemon Stats</t>
        </is>
      </c>
      <c r="C4511" s="77" t="inlineStr">
        <is>
          <t>Duskull baseHP</t>
        </is>
      </c>
      <c r="D4511" s="77" t="n">
        <v>20</v>
      </c>
      <c r="E4511" s="77" t="n">
        <v>40</v>
      </c>
      <c r="F4511" s="77" t="inlineStr">
        <is>
          <t>Differs from upstream baseline</t>
        </is>
      </c>
      <c r="G4511" s="77" t="inlineStr">
        <is>
          <t>species_info/gen_*_families.h</t>
        </is>
      </c>
    </row>
    <row r="4512">
      <c r="A4512" s="32" t="inlineStr">
        <is>
          <t>2026-10-04</t>
        </is>
      </c>
      <c r="B4512" s="32" t="inlineStr">
        <is>
          <t>Pokemon Stats</t>
        </is>
      </c>
      <c r="C4512" s="32" t="inlineStr">
        <is>
          <t>Duskull baseSpAttack</t>
        </is>
      </c>
      <c r="D4512" s="32" t="n">
        <v>30</v>
      </c>
      <c r="E4512" s="32" t="n">
        <v>40</v>
      </c>
      <c r="F4512" s="32" t="inlineStr">
        <is>
          <t>Differs from upstream baseline</t>
        </is>
      </c>
      <c r="G4512" s="32" t="inlineStr">
        <is>
          <t>species_info/gen_*_families.h</t>
        </is>
      </c>
    </row>
    <row r="4513">
      <c r="A4513" s="77" t="inlineStr">
        <is>
          <t>2026-10-04</t>
        </is>
      </c>
      <c r="B4513" s="77" t="inlineStr">
        <is>
          <t>Pokemon Stats</t>
        </is>
      </c>
      <c r="C4513" s="77" t="inlineStr">
        <is>
          <t>Dustox baseSpAttack</t>
        </is>
      </c>
      <c r="D4513" s="77" t="n">
        <v>50</v>
      </c>
      <c r="E4513" s="77" t="n">
        <v>70</v>
      </c>
      <c r="F4513" s="77" t="inlineStr">
        <is>
          <t>Differs from upstream baseline</t>
        </is>
      </c>
      <c r="G4513" s="77" t="inlineStr">
        <is>
          <t>species_info/gen_*_families.h</t>
        </is>
      </c>
    </row>
    <row r="4514">
      <c r="A4514" s="32" t="inlineStr">
        <is>
          <t>2026-10-04</t>
        </is>
      </c>
      <c r="B4514" s="32" t="inlineStr">
        <is>
          <t>Abilities</t>
        </is>
      </c>
      <c r="C4514" s="32" t="inlineStr">
        <is>
          <t>Dustox abilities</t>
        </is>
      </c>
      <c r="D4514" s="32" t="inlineStr">
        <is>
          <t>Shield Dust / Compound Eyes</t>
        </is>
      </c>
      <c r="E4514" s="32" t="inlineStr">
        <is>
          <t>Tinted Lens / Shield Dust / Compound Eyes</t>
        </is>
      </c>
      <c r="F4514" s="32" t="inlineStr">
        <is>
          <t>Differs from upstream baseline</t>
        </is>
      </c>
      <c r="G4514" s="32" t="inlineStr">
        <is>
          <t>species_info/gen_*_families.h</t>
        </is>
      </c>
    </row>
    <row r="4515">
      <c r="A4515" s="77" t="inlineStr">
        <is>
          <t>2026-10-04</t>
        </is>
      </c>
      <c r="B4515" s="77" t="inlineStr">
        <is>
          <t>Pokemon Stats</t>
        </is>
      </c>
      <c r="C4515" s="77" t="inlineStr">
        <is>
          <t>Dwebble baseAttack</t>
        </is>
      </c>
      <c r="D4515" s="77" t="n">
        <v>65</v>
      </c>
      <c r="E4515" s="77" t="n">
        <v>68</v>
      </c>
      <c r="F4515" s="77" t="inlineStr">
        <is>
          <t>Differs from upstream baseline</t>
        </is>
      </c>
      <c r="G4515" s="77" t="inlineStr">
        <is>
          <t>species_info/gen_*_families.h</t>
        </is>
      </c>
    </row>
    <row r="4516">
      <c r="A4516" s="32" t="inlineStr">
        <is>
          <t>2026-10-04</t>
        </is>
      </c>
      <c r="B4516" s="32" t="inlineStr">
        <is>
          <t>Pokemon Stats</t>
        </is>
      </c>
      <c r="C4516" s="32" t="inlineStr">
        <is>
          <t>Dwebble baseSpAttack</t>
        </is>
      </c>
      <c r="D4516" s="32" t="n">
        <v>35</v>
      </c>
      <c r="E4516" s="32" t="n">
        <v>30</v>
      </c>
      <c r="F4516" s="32" t="inlineStr">
        <is>
          <t>Differs from upstream baseline</t>
        </is>
      </c>
      <c r="G4516" s="32" t="inlineStr">
        <is>
          <t>species_info/gen_*_families.h</t>
        </is>
      </c>
    </row>
    <row r="4517">
      <c r="A4517" s="77" t="inlineStr">
        <is>
          <t>2026-10-04</t>
        </is>
      </c>
      <c r="B4517" s="77" t="inlineStr">
        <is>
          <t>Pokemon Stats</t>
        </is>
      </c>
      <c r="C4517" s="77" t="inlineStr">
        <is>
          <t>Dwebble baseSpeed</t>
        </is>
      </c>
      <c r="D4517" s="77" t="n">
        <v>55</v>
      </c>
      <c r="E4517" s="77" t="n">
        <v>57</v>
      </c>
      <c r="F4517" s="77" t="inlineStr">
        <is>
          <t>Differs from upstream baseline</t>
        </is>
      </c>
      <c r="G4517" s="77" t="inlineStr">
        <is>
          <t>species_info/gen_*_families.h</t>
        </is>
      </c>
    </row>
    <row r="4518">
      <c r="A4518" s="32" t="inlineStr">
        <is>
          <t>2026-10-04</t>
        </is>
      </c>
      <c r="B4518" s="32" t="inlineStr">
        <is>
          <t>Evolutions</t>
        </is>
      </c>
      <c r="C4518" s="32" t="inlineStr">
        <is>
          <t>Dwebble evolution</t>
        </is>
      </c>
      <c r="D4518" s="32" t="inlineStr">
        <is>
          <t>Lv 34 -&gt; Crustle</t>
        </is>
      </c>
      <c r="E4518" s="32" t="inlineStr">
        <is>
          <t>Lv 26 -&gt; Crustle</t>
        </is>
      </c>
      <c r="F4518" s="32" t="inlineStr">
        <is>
          <t>Differs from upstream baseline</t>
        </is>
      </c>
      <c r="G4518" s="32" t="inlineStr">
        <is>
          <t>species_info/gen_*_families.h</t>
        </is>
      </c>
    </row>
    <row r="4519">
      <c r="A4519" s="77" t="inlineStr">
        <is>
          <t>2026-10-04</t>
        </is>
      </c>
      <c r="B4519" s="77" t="inlineStr">
        <is>
          <t>Pokemon Stats</t>
        </is>
      </c>
      <c r="C4519" s="77" t="inlineStr">
        <is>
          <t>Eelektross baseDefense</t>
        </is>
      </c>
      <c r="D4519" s="77" t="n">
        <v>80</v>
      </c>
      <c r="E4519" s="77" t="n">
        <v>90</v>
      </c>
      <c r="F4519" s="77" t="inlineStr">
        <is>
          <t>Differs from upstream baseline</t>
        </is>
      </c>
      <c r="G4519" s="77" t="inlineStr">
        <is>
          <t>species_info/gen_*_families.h</t>
        </is>
      </c>
    </row>
    <row r="4520">
      <c r="A4520" s="32" t="inlineStr">
        <is>
          <t>2026-10-04</t>
        </is>
      </c>
      <c r="B4520" s="32" t="inlineStr">
        <is>
          <t>Pokemon Stats</t>
        </is>
      </c>
      <c r="C4520" s="32" t="inlineStr">
        <is>
          <t>Eelektross baseSpDefense</t>
        </is>
      </c>
      <c r="D4520" s="32" t="n">
        <v>80</v>
      </c>
      <c r="E4520" s="32" t="n">
        <v>90</v>
      </c>
      <c r="F4520" s="32" t="inlineStr">
        <is>
          <t>Differs from upstream baseline</t>
        </is>
      </c>
      <c r="G4520" s="32" t="inlineStr">
        <is>
          <t>species_info/gen_*_families.h</t>
        </is>
      </c>
    </row>
    <row r="4521">
      <c r="A4521" s="77" t="inlineStr">
        <is>
          <t>2026-10-04</t>
        </is>
      </c>
      <c r="B4521" s="77" t="inlineStr">
        <is>
          <t>Pokemon Stats</t>
        </is>
      </c>
      <c r="C4521" s="77" t="inlineStr">
        <is>
          <t>Eelektross baseSpeed</t>
        </is>
      </c>
      <c r="D4521" s="77" t="n">
        <v>50</v>
      </c>
      <c r="E4521" s="77" t="n">
        <v>53</v>
      </c>
      <c r="F4521" s="77" t="inlineStr">
        <is>
          <t>Differs from upstream baseline</t>
        </is>
      </c>
      <c r="G4521" s="77" t="inlineStr">
        <is>
          <t>species_info/gen_*_families.h</t>
        </is>
      </c>
    </row>
    <row r="4522">
      <c r="A4522" s="32" t="inlineStr">
        <is>
          <t>2026-10-04</t>
        </is>
      </c>
      <c r="B4522" s="32" t="inlineStr">
        <is>
          <t>Abilities</t>
        </is>
      </c>
      <c r="C4522" s="32" t="inlineStr">
        <is>
          <t>Eelektross abilities</t>
        </is>
      </c>
      <c r="D4522" s="32" t="inlineStr">
        <is>
          <t>Levitate</t>
        </is>
      </c>
      <c r="E4522" s="32" t="inlineStr">
        <is>
          <t>Levitate / Levitate / Levitate</t>
        </is>
      </c>
      <c r="F4522" s="32" t="inlineStr">
        <is>
          <t>Differs from upstream baseline</t>
        </is>
      </c>
      <c r="G4522" s="32" t="inlineStr">
        <is>
          <t>species_info/gen_*_families.h</t>
        </is>
      </c>
    </row>
    <row r="4523">
      <c r="A4523" s="77" t="inlineStr">
        <is>
          <t>2026-10-04</t>
        </is>
      </c>
      <c r="B4523" s="77" t="inlineStr">
        <is>
          <t>Abilities</t>
        </is>
      </c>
      <c r="C4523" s="77" t="inlineStr">
        <is>
          <t>Eevee abilities</t>
        </is>
      </c>
      <c r="D4523" s="77" t="inlineStr">
        <is>
          <t>Run Away / Adaptability / Anticipation</t>
        </is>
      </c>
      <c r="E4523" s="77" t="inlineStr">
        <is>
          <t>Adaptability / Adaptability / Anticipation</t>
        </is>
      </c>
      <c r="F4523" s="77" t="inlineStr">
        <is>
          <t>Differs from upstream baseline</t>
        </is>
      </c>
      <c r="G4523" s="77" t="inlineStr">
        <is>
          <t>species_info/gen_*_families.h</t>
        </is>
      </c>
    </row>
    <row r="4524">
      <c r="A4524" s="32" t="inlineStr">
        <is>
          <t>2026-10-04</t>
        </is>
      </c>
      <c r="B4524" s="32" t="inlineStr">
        <is>
          <t>Evolutions</t>
        </is>
      </c>
      <c r="C4524" s="32" t="inlineStr">
        <is>
          <t>Eevee evolution</t>
        </is>
      </c>
      <c r="D452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52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524" s="32" t="inlineStr">
        <is>
          <t>Differs from upstream baseline</t>
        </is>
      </c>
      <c r="G4524" s="32" t="inlineStr">
        <is>
          <t>species_info/gen_*_families.h</t>
        </is>
      </c>
    </row>
    <row r="4525">
      <c r="A4525" s="77" t="inlineStr">
        <is>
          <t>2026-10-04</t>
        </is>
      </c>
      <c r="B4525" s="77" t="inlineStr">
        <is>
          <t>Abilities</t>
        </is>
      </c>
      <c r="C4525" s="77" t="inlineStr">
        <is>
          <t>Ekans abilities</t>
        </is>
      </c>
      <c r="D4525" s="77" t="inlineStr">
        <is>
          <t>Intimidate / Shed Skin / Unnerve</t>
        </is>
      </c>
      <c r="E4525" s="77" t="inlineStr">
        <is>
          <t>Intimidate / Intimidate / Unnerve</t>
        </is>
      </c>
      <c r="F4525" s="77" t="inlineStr">
        <is>
          <t>Differs from upstream baseline</t>
        </is>
      </c>
      <c r="G4525" s="77" t="inlineStr">
        <is>
          <t>species_info/gen_*_families.h</t>
        </is>
      </c>
    </row>
    <row r="4526">
      <c r="A4526" s="32" t="inlineStr">
        <is>
          <t>2026-10-04</t>
        </is>
      </c>
      <c r="B4526" s="32" t="inlineStr">
        <is>
          <t>Pokemon Stats</t>
        </is>
      </c>
      <c r="C4526" s="32" t="inlineStr">
        <is>
          <t>Electabuzz baseAttack</t>
        </is>
      </c>
      <c r="D4526" s="32" t="n">
        <v>83</v>
      </c>
      <c r="E4526" s="32" t="n">
        <v>87</v>
      </c>
      <c r="F4526" s="32" t="inlineStr">
        <is>
          <t>Differs from upstream baseline</t>
        </is>
      </c>
      <c r="G4526" s="32" t="inlineStr">
        <is>
          <t>species_info/gen_*_families.h</t>
        </is>
      </c>
    </row>
    <row r="4527">
      <c r="A4527" s="77" t="inlineStr">
        <is>
          <t>2026-10-04</t>
        </is>
      </c>
      <c r="B4527" s="77" t="inlineStr">
        <is>
          <t>Pokemon Stats</t>
        </is>
      </c>
      <c r="C4527" s="77" t="inlineStr">
        <is>
          <t>Electivire baseSpeed</t>
        </is>
      </c>
      <c r="D4527" s="77" t="n">
        <v>95</v>
      </c>
      <c r="E4527" s="77" t="n">
        <v>105</v>
      </c>
      <c r="F4527" s="77" t="inlineStr">
        <is>
          <t>Differs from upstream baseline</t>
        </is>
      </c>
      <c r="G4527" s="77" t="inlineStr">
        <is>
          <t>species_info/gen_*_families.h</t>
        </is>
      </c>
    </row>
    <row r="4528">
      <c r="A4528" s="32" t="inlineStr">
        <is>
          <t>2026-10-04</t>
        </is>
      </c>
      <c r="B4528" s="32" t="inlineStr">
        <is>
          <t>Abilities</t>
        </is>
      </c>
      <c r="C4528" s="32" t="inlineStr">
        <is>
          <t>Electivire abilities</t>
        </is>
      </c>
      <c r="D4528" s="32" t="inlineStr">
        <is>
          <t>Motor Drive / Vital Spirit</t>
        </is>
      </c>
      <c r="E4528" s="32" t="inlineStr">
        <is>
          <t>Adaptability / Vital Spirit</t>
        </is>
      </c>
      <c r="F4528" s="32" t="inlineStr">
        <is>
          <t>Differs from upstream baseline</t>
        </is>
      </c>
      <c r="G4528" s="32" t="inlineStr">
        <is>
          <t>species_info/gen_*_families.h</t>
        </is>
      </c>
    </row>
    <row r="4529">
      <c r="A4529" s="77" t="inlineStr">
        <is>
          <t>2026-10-04</t>
        </is>
      </c>
      <c r="B4529" s="77" t="inlineStr">
        <is>
          <t>Abilities</t>
        </is>
      </c>
      <c r="C4529" s="77" t="inlineStr">
        <is>
          <t>Electrike abilities</t>
        </is>
      </c>
      <c r="D4529" s="77" t="inlineStr">
        <is>
          <t>Static / Lightning Rod / Minus</t>
        </is>
      </c>
      <c r="E4529" s="77" t="inlineStr">
        <is>
          <t>Lightning Rod / Lightning Rod / Minus</t>
        </is>
      </c>
      <c r="F4529" s="77" t="inlineStr">
        <is>
          <t>Differs from upstream baseline</t>
        </is>
      </c>
      <c r="G4529" s="77" t="inlineStr">
        <is>
          <t>species_info/gen_*_families.h</t>
        </is>
      </c>
    </row>
    <row r="4530">
      <c r="A4530" s="32" t="inlineStr">
        <is>
          <t>2026-10-04</t>
        </is>
      </c>
      <c r="B4530" s="32" t="inlineStr">
        <is>
          <t>Pokemon Stats</t>
        </is>
      </c>
      <c r="C4530" s="32" t="inlineStr">
        <is>
          <t>Electrode baseSpeed</t>
        </is>
      </c>
      <c r="D4530" s="32" t="n">
        <v>150</v>
      </c>
      <c r="E4530" s="32" t="n">
        <v>140</v>
      </c>
      <c r="F4530" s="32" t="inlineStr">
        <is>
          <t>Differs from upstream baseline</t>
        </is>
      </c>
      <c r="G4530" s="32" t="inlineStr">
        <is>
          <t>species_info/gen_*_families.h</t>
        </is>
      </c>
    </row>
    <row r="4531">
      <c r="A4531" s="77" t="inlineStr">
        <is>
          <t>2026-10-04</t>
        </is>
      </c>
      <c r="B4531" s="77" t="inlineStr">
        <is>
          <t>Abilities</t>
        </is>
      </c>
      <c r="C4531" s="77" t="inlineStr">
        <is>
          <t>Electrode abilities</t>
        </is>
      </c>
      <c r="D4531" s="77" t="inlineStr">
        <is>
          <t>Soundproof / Static / Aftermath</t>
        </is>
      </c>
      <c r="E4531" s="77" t="inlineStr">
        <is>
          <t>Aftermath / Aftermath / Aftermath</t>
        </is>
      </c>
      <c r="F4531" s="77" t="inlineStr">
        <is>
          <t>Differs from upstream baseline</t>
        </is>
      </c>
      <c r="G4531" s="77" t="inlineStr">
        <is>
          <t>species_info/gen_*_families.h</t>
        </is>
      </c>
    </row>
    <row r="4532">
      <c r="A4532" s="32" t="inlineStr">
        <is>
          <t>2026-10-04</t>
        </is>
      </c>
      <c r="B4532" s="32" t="inlineStr">
        <is>
          <t>Pokemon Stats</t>
        </is>
      </c>
      <c r="C4532" s="32" t="inlineStr">
        <is>
          <t>Emboar baseDefense</t>
        </is>
      </c>
      <c r="D4532" s="32" t="n">
        <v>65</v>
      </c>
      <c r="E4532" s="32" t="n">
        <v>75</v>
      </c>
      <c r="F4532" s="32" t="inlineStr">
        <is>
          <t>Differs from upstream baseline</t>
        </is>
      </c>
      <c r="G4532" s="32" t="inlineStr">
        <is>
          <t>species_info/gen_*_families.h</t>
        </is>
      </c>
    </row>
    <row r="4533">
      <c r="A4533" s="77" t="inlineStr">
        <is>
          <t>2026-10-04</t>
        </is>
      </c>
      <c r="B4533" s="77" t="inlineStr">
        <is>
          <t>Pokemon Stats</t>
        </is>
      </c>
      <c r="C4533" s="77" t="inlineStr">
        <is>
          <t>Emboar baseSpDefense</t>
        </is>
      </c>
      <c r="D4533" s="77" t="n">
        <v>65</v>
      </c>
      <c r="E4533" s="77" t="n">
        <v>75</v>
      </c>
      <c r="F4533" s="77" t="inlineStr">
        <is>
          <t>Differs from upstream baseline</t>
        </is>
      </c>
      <c r="G4533" s="77" t="inlineStr">
        <is>
          <t>species_info/gen_*_families.h</t>
        </is>
      </c>
    </row>
    <row r="4534">
      <c r="A4534" s="32" t="inlineStr">
        <is>
          <t>2026-10-04</t>
        </is>
      </c>
      <c r="B4534" s="32" t="inlineStr">
        <is>
          <t>Abilities</t>
        </is>
      </c>
      <c r="C4534" s="32" t="inlineStr">
        <is>
          <t>Emboar abilities</t>
        </is>
      </c>
      <c r="D4534" s="32" t="inlineStr">
        <is>
          <t>Blaze / Reckless</t>
        </is>
      </c>
      <c r="E4534" s="32" t="inlineStr">
        <is>
          <t>Blaze / Reckless / Thick Fat</t>
        </is>
      </c>
      <c r="F4534" s="32" t="inlineStr">
        <is>
          <t>Differs from upstream baseline</t>
        </is>
      </c>
      <c r="G4534" s="32" t="inlineStr">
        <is>
          <t>species_info/gen_*_families.h</t>
        </is>
      </c>
    </row>
    <row r="4535">
      <c r="A4535" s="77" t="inlineStr">
        <is>
          <t>2026-10-04</t>
        </is>
      </c>
      <c r="B4535" s="77" t="inlineStr">
        <is>
          <t>Pokemon Stats</t>
        </is>
      </c>
      <c r="C4535" s="77" t="inlineStr">
        <is>
          <t>Emolga baseHP</t>
        </is>
      </c>
      <c r="D4535" s="77" t="n">
        <v>55</v>
      </c>
      <c r="E4535" s="77" t="n">
        <v>68</v>
      </c>
      <c r="F4535" s="77" t="inlineStr">
        <is>
          <t>Differs from upstream baseline</t>
        </is>
      </c>
      <c r="G4535" s="77" t="inlineStr">
        <is>
          <t>species_info/gen_*_families.h</t>
        </is>
      </c>
    </row>
    <row r="4536">
      <c r="A4536" s="32" t="inlineStr">
        <is>
          <t>2026-10-04</t>
        </is>
      </c>
      <c r="B4536" s="32" t="inlineStr">
        <is>
          <t>Pokemon Stats</t>
        </is>
      </c>
      <c r="C4536" s="32" t="inlineStr">
        <is>
          <t>Emolga baseAttack</t>
        </is>
      </c>
      <c r="D4536" s="32" t="n">
        <v>75</v>
      </c>
      <c r="E4536" s="32" t="n">
        <v>88</v>
      </c>
      <c r="F4536" s="32" t="inlineStr">
        <is>
          <t>Differs from upstream baseline</t>
        </is>
      </c>
      <c r="G4536" s="32" t="inlineStr">
        <is>
          <t>species_info/gen_*_families.h</t>
        </is>
      </c>
    </row>
    <row r="4537">
      <c r="A4537" s="77" t="inlineStr">
        <is>
          <t>2026-10-04</t>
        </is>
      </c>
      <c r="B4537" s="77" t="inlineStr">
        <is>
          <t>Pokemon Stats</t>
        </is>
      </c>
      <c r="C4537" s="77" t="inlineStr">
        <is>
          <t>Emolga baseDefense</t>
        </is>
      </c>
      <c r="D4537" s="77" t="n">
        <v>60</v>
      </c>
      <c r="E4537" s="77" t="n">
        <v>82</v>
      </c>
      <c r="F4537" s="77" t="inlineStr">
        <is>
          <t>Differs from upstream baseline</t>
        </is>
      </c>
      <c r="G4537" s="77" t="inlineStr">
        <is>
          <t>species_info/gen_*_families.h</t>
        </is>
      </c>
    </row>
    <row r="4538">
      <c r="A4538" s="32" t="inlineStr">
        <is>
          <t>2026-10-04</t>
        </is>
      </c>
      <c r="B4538" s="32" t="inlineStr">
        <is>
          <t>Pokemon Stats</t>
        </is>
      </c>
      <c r="C4538" s="32" t="inlineStr">
        <is>
          <t>Emolga baseSpAttack</t>
        </is>
      </c>
      <c r="D4538" s="32" t="n">
        <v>75</v>
      </c>
      <c r="E4538" s="32" t="n">
        <v>86</v>
      </c>
      <c r="F4538" s="32" t="inlineStr">
        <is>
          <t>Differs from upstream baseline</t>
        </is>
      </c>
      <c r="G4538" s="32" t="inlineStr">
        <is>
          <t>species_info/gen_*_families.h</t>
        </is>
      </c>
    </row>
    <row r="4539">
      <c r="A4539" s="77" t="inlineStr">
        <is>
          <t>2026-10-04</t>
        </is>
      </c>
      <c r="B4539" s="77" t="inlineStr">
        <is>
          <t>Pokemon Stats</t>
        </is>
      </c>
      <c r="C4539" s="77" t="inlineStr">
        <is>
          <t>Emolga baseSpDefense</t>
        </is>
      </c>
      <c r="D4539" s="77" t="n">
        <v>60</v>
      </c>
      <c r="E4539" s="77" t="n">
        <v>78</v>
      </c>
      <c r="F4539" s="77" t="inlineStr">
        <is>
          <t>Differs from upstream baseline</t>
        </is>
      </c>
      <c r="G4539" s="77" t="inlineStr">
        <is>
          <t>species_info/gen_*_families.h</t>
        </is>
      </c>
    </row>
    <row r="4540">
      <c r="A4540" s="32" t="inlineStr">
        <is>
          <t>2026-10-04</t>
        </is>
      </c>
      <c r="B4540" s="32" t="inlineStr">
        <is>
          <t>Pokemon Stats</t>
        </is>
      </c>
      <c r="C4540" s="32" t="inlineStr">
        <is>
          <t>Emolga baseSpeed</t>
        </is>
      </c>
      <c r="D4540" s="32" t="n">
        <v>103</v>
      </c>
      <c r="E4540" s="32" t="n">
        <v>113</v>
      </c>
      <c r="F4540" s="32" t="inlineStr">
        <is>
          <t>Differs from upstream baseline</t>
        </is>
      </c>
      <c r="G4540" s="32" t="inlineStr">
        <is>
          <t>species_info/gen_*_families.h</t>
        </is>
      </c>
    </row>
    <row r="4541">
      <c r="A4541" s="77" t="inlineStr">
        <is>
          <t>2026-10-04</t>
        </is>
      </c>
      <c r="B4541" s="77" t="inlineStr">
        <is>
          <t>Abilities</t>
        </is>
      </c>
      <c r="C4541" s="77" t="inlineStr">
        <is>
          <t>Emolga abilities</t>
        </is>
      </c>
      <c r="D4541" s="77" t="inlineStr">
        <is>
          <t>Static / Motor Drive</t>
        </is>
      </c>
      <c r="E4541" s="77" t="inlineStr">
        <is>
          <t>Static / Motor Drive / Lightning Rod</t>
        </is>
      </c>
      <c r="F4541" s="77" t="inlineStr">
        <is>
          <t>Differs from upstream baseline</t>
        </is>
      </c>
      <c r="G4541" s="77" t="inlineStr">
        <is>
          <t>species_info/gen_*_families.h</t>
        </is>
      </c>
    </row>
    <row r="4542">
      <c r="A4542" s="32" t="inlineStr">
        <is>
          <t>2026-10-04</t>
        </is>
      </c>
      <c r="B4542" s="32" t="inlineStr">
        <is>
          <t>Pokemon Stats</t>
        </is>
      </c>
      <c r="C4542" s="32" t="inlineStr">
        <is>
          <t>Empoleon baseAttack</t>
        </is>
      </c>
      <c r="D4542" s="32" t="n">
        <v>86</v>
      </c>
      <c r="E4542" s="32" t="n">
        <v>111</v>
      </c>
      <c r="F4542" s="32" t="inlineStr">
        <is>
          <t>Differs from upstream baseline</t>
        </is>
      </c>
      <c r="G4542" s="32" t="inlineStr">
        <is>
          <t>species_info/gen_*_families.h</t>
        </is>
      </c>
    </row>
    <row r="4543">
      <c r="A4543" s="77" t="inlineStr">
        <is>
          <t>2026-10-04</t>
        </is>
      </c>
      <c r="B4543" s="77" t="inlineStr">
        <is>
          <t>Pokemon Stats</t>
        </is>
      </c>
      <c r="C4543" s="77" t="inlineStr">
        <is>
          <t>Empoleon baseDefense</t>
        </is>
      </c>
      <c r="D4543" s="77" t="n">
        <v>88</v>
      </c>
      <c r="E4543" s="77" t="n">
        <v>93</v>
      </c>
      <c r="F4543" s="77" t="inlineStr">
        <is>
          <t>Differs from upstream baseline</t>
        </is>
      </c>
      <c r="G4543" s="77" t="inlineStr">
        <is>
          <t>species_info/gen_*_families.h</t>
        </is>
      </c>
    </row>
    <row r="4544">
      <c r="A4544" s="32" t="inlineStr">
        <is>
          <t>2026-10-04</t>
        </is>
      </c>
      <c r="B4544" s="32" t="inlineStr">
        <is>
          <t>Pokemon Stats</t>
        </is>
      </c>
      <c r="C4544" s="32" t="inlineStr">
        <is>
          <t>Empoleon baseSpAttack</t>
        </is>
      </c>
      <c r="D4544" s="32" t="n">
        <v>111</v>
      </c>
      <c r="E4544" s="32" t="n">
        <v>86</v>
      </c>
      <c r="F4544" s="32" t="inlineStr">
        <is>
          <t>Differs from upstream baseline</t>
        </is>
      </c>
      <c r="G4544" s="32" t="inlineStr">
        <is>
          <t>species_info/gen_*_families.h</t>
        </is>
      </c>
    </row>
    <row r="4545">
      <c r="A4545" s="77" t="inlineStr">
        <is>
          <t>2026-10-04</t>
        </is>
      </c>
      <c r="B4545" s="77" t="inlineStr">
        <is>
          <t>Abilities</t>
        </is>
      </c>
      <c r="C4545" s="77" t="inlineStr">
        <is>
          <t>Empoleon abilities</t>
        </is>
      </c>
      <c r="D4545" s="77" t="inlineStr">
        <is>
          <t>Torrent / Competitive</t>
        </is>
      </c>
      <c r="E4545" s="77" t="inlineStr">
        <is>
          <t>Swift Swim / Torrent / Competitive</t>
        </is>
      </c>
      <c r="F4545" s="77" t="inlineStr">
        <is>
          <t>Differs from upstream baseline</t>
        </is>
      </c>
      <c r="G4545" s="77" t="inlineStr">
        <is>
          <t>species_info/gen_*_families.h</t>
        </is>
      </c>
    </row>
    <row r="4546">
      <c r="A4546" s="32" t="inlineStr">
        <is>
          <t>2026-10-04</t>
        </is>
      </c>
      <c r="B4546" s="32" t="inlineStr">
        <is>
          <t>Pokemon Stats</t>
        </is>
      </c>
      <c r="C4546" s="32" t="inlineStr">
        <is>
          <t>Entei baseAttack</t>
        </is>
      </c>
      <c r="D4546" s="32" t="n">
        <v>115</v>
      </c>
      <c r="E4546" s="32" t="n">
        <v>135</v>
      </c>
      <c r="F4546" s="32" t="inlineStr">
        <is>
          <t>Differs from upstream baseline</t>
        </is>
      </c>
      <c r="G4546" s="32" t="inlineStr">
        <is>
          <t>species_info/gen_*_families.h</t>
        </is>
      </c>
    </row>
    <row r="4547">
      <c r="A4547" s="77" t="inlineStr">
        <is>
          <t>2026-10-04</t>
        </is>
      </c>
      <c r="B4547" s="77" t="inlineStr">
        <is>
          <t>Pokemon Stats</t>
        </is>
      </c>
      <c r="C4547" s="77" t="inlineStr">
        <is>
          <t>Escavalier baseHP</t>
        </is>
      </c>
      <c r="D4547" s="77" t="n">
        <v>70</v>
      </c>
      <c r="E4547" s="77" t="n">
        <v>84</v>
      </c>
      <c r="F4547" s="77" t="inlineStr">
        <is>
          <t>Differs from upstream baseline</t>
        </is>
      </c>
      <c r="G4547" s="77" t="inlineStr">
        <is>
          <t>species_info/gen_*_families.h</t>
        </is>
      </c>
    </row>
    <row r="4548">
      <c r="A4548" s="32" t="inlineStr">
        <is>
          <t>2026-10-04</t>
        </is>
      </c>
      <c r="B4548" s="32" t="inlineStr">
        <is>
          <t>Pokemon Stats</t>
        </is>
      </c>
      <c r="C4548" s="32" t="inlineStr">
        <is>
          <t>Escavalier baseAttack</t>
        </is>
      </c>
      <c r="D4548" s="32" t="n">
        <v>135</v>
      </c>
      <c r="E4548" s="32" t="n">
        <v>167</v>
      </c>
      <c r="F4548" s="32" t="inlineStr">
        <is>
          <t>Differs from upstream baseline</t>
        </is>
      </c>
      <c r="G4548" s="32" t="inlineStr">
        <is>
          <t>species_info/gen_*_families.h</t>
        </is>
      </c>
    </row>
    <row r="4549">
      <c r="A4549" s="77" t="inlineStr">
        <is>
          <t>2026-10-04</t>
        </is>
      </c>
      <c r="B4549" s="77" t="inlineStr">
        <is>
          <t>Pokemon Stats</t>
        </is>
      </c>
      <c r="C4549" s="77" t="inlineStr">
        <is>
          <t>Escavalier baseSpAttack</t>
        </is>
      </c>
      <c r="D4549" s="77" t="n">
        <v>60</v>
      </c>
      <c r="E4549" s="77" t="n">
        <v>30</v>
      </c>
      <c r="F4549" s="77" t="inlineStr">
        <is>
          <t>Differs from upstream baseline</t>
        </is>
      </c>
      <c r="G4549" s="77" t="inlineStr">
        <is>
          <t>species_info/gen_*_families.h</t>
        </is>
      </c>
    </row>
    <row r="4550">
      <c r="A4550" s="32" t="inlineStr">
        <is>
          <t>2026-10-04</t>
        </is>
      </c>
      <c r="B4550" s="32" t="inlineStr">
        <is>
          <t>Pokemon Stats</t>
        </is>
      </c>
      <c r="C4550" s="32" t="inlineStr">
        <is>
          <t>Escavalier baseSpeed</t>
        </is>
      </c>
      <c r="D4550" s="32" t="n">
        <v>20</v>
      </c>
      <c r="E4550" s="32" t="n">
        <v>37</v>
      </c>
      <c r="F4550" s="32" t="inlineStr">
        <is>
          <t>Differs from upstream baseline</t>
        </is>
      </c>
      <c r="G4550" s="32" t="inlineStr">
        <is>
          <t>species_info/gen_*_families.h</t>
        </is>
      </c>
    </row>
    <row r="4551">
      <c r="A4551" s="77" t="inlineStr">
        <is>
          <t>2026-10-04</t>
        </is>
      </c>
      <c r="B4551" s="77" t="inlineStr">
        <is>
          <t>Pokemon Stats</t>
        </is>
      </c>
      <c r="C4551" s="77" t="inlineStr">
        <is>
          <t>Excadrill baseAttack</t>
        </is>
      </c>
      <c r="D4551" s="77" t="n">
        <v>135</v>
      </c>
      <c r="E4551" s="77" t="n">
        <v>146</v>
      </c>
      <c r="F4551" s="77" t="inlineStr">
        <is>
          <t>Differs from upstream baseline</t>
        </is>
      </c>
      <c r="G4551" s="77" t="inlineStr">
        <is>
          <t>species_info/gen_*_families.h</t>
        </is>
      </c>
    </row>
    <row r="4552">
      <c r="A4552" s="32" t="inlineStr">
        <is>
          <t>2026-10-04</t>
        </is>
      </c>
      <c r="B4552" s="32" t="inlineStr">
        <is>
          <t>Pokemon Stats</t>
        </is>
      </c>
      <c r="C4552" s="32" t="inlineStr">
        <is>
          <t>Excadrill baseSpAttack</t>
        </is>
      </c>
      <c r="D4552" s="32" t="n">
        <v>50</v>
      </c>
      <c r="E4552" s="32" t="n">
        <v>30</v>
      </c>
      <c r="F4552" s="32" t="inlineStr">
        <is>
          <t>Differs from upstream baseline</t>
        </is>
      </c>
      <c r="G4552" s="32" t="inlineStr">
        <is>
          <t>species_info/gen_*_families.h</t>
        </is>
      </c>
    </row>
    <row r="4553">
      <c r="A4553" s="77" t="inlineStr">
        <is>
          <t>2026-10-04</t>
        </is>
      </c>
      <c r="B4553" s="77" t="inlineStr">
        <is>
          <t>Pokemon Stats</t>
        </is>
      </c>
      <c r="C4553" s="77" t="inlineStr">
        <is>
          <t>Excadrill baseSpeed</t>
        </is>
      </c>
      <c r="D4553" s="77" t="n">
        <v>88</v>
      </c>
      <c r="E4553" s="77" t="n">
        <v>97</v>
      </c>
      <c r="F4553" s="77" t="inlineStr">
        <is>
          <t>Differs from upstream baseline</t>
        </is>
      </c>
      <c r="G4553" s="77" t="inlineStr">
        <is>
          <t>species_info/gen_*_families.h</t>
        </is>
      </c>
    </row>
    <row r="4554">
      <c r="A4554" s="32" t="inlineStr">
        <is>
          <t>2026-10-04</t>
        </is>
      </c>
      <c r="B4554" s="32" t="inlineStr">
        <is>
          <t>Pokemon Stats</t>
        </is>
      </c>
      <c r="C4554" s="32" t="inlineStr">
        <is>
          <t>Exeggutor baseSpDefense</t>
        </is>
      </c>
      <c r="D4554" s="32" t="n">
        <v>75</v>
      </c>
      <c r="E4554" s="32" t="n">
        <v>85</v>
      </c>
      <c r="F4554" s="32" t="inlineStr">
        <is>
          <t>Differs from upstream baseline</t>
        </is>
      </c>
      <c r="G4554" s="32" t="inlineStr">
        <is>
          <t>species_info/gen_*_families.h</t>
        </is>
      </c>
    </row>
    <row r="4555">
      <c r="A4555" s="77" t="inlineStr">
        <is>
          <t>2026-10-04</t>
        </is>
      </c>
      <c r="B4555" s="77" t="inlineStr">
        <is>
          <t>Pokemon Stats</t>
        </is>
      </c>
      <c r="C4555" s="77" t="inlineStr">
        <is>
          <t>Exploud baseAttack</t>
        </is>
      </c>
      <c r="D4555" s="77" t="n">
        <v>91</v>
      </c>
      <c r="E4555" s="77" t="n">
        <v>101</v>
      </c>
      <c r="F4555" s="77" t="inlineStr">
        <is>
          <t>Differs from upstream baseline</t>
        </is>
      </c>
      <c r="G4555" s="77" t="inlineStr">
        <is>
          <t>species_info/gen_*_families.h</t>
        </is>
      </c>
    </row>
    <row r="4556">
      <c r="A4556" s="32" t="inlineStr">
        <is>
          <t>2026-10-04</t>
        </is>
      </c>
      <c r="B4556" s="32" t="inlineStr">
        <is>
          <t>Pokemon Stats</t>
        </is>
      </c>
      <c r="C4556" s="32" t="inlineStr">
        <is>
          <t>Exploud baseDefense</t>
        </is>
      </c>
      <c r="D4556" s="32" t="n">
        <v>63</v>
      </c>
      <c r="E4556" s="32" t="n">
        <v>73</v>
      </c>
      <c r="F4556" s="32" t="inlineStr">
        <is>
          <t>Differs from upstream baseline</t>
        </is>
      </c>
      <c r="G4556" s="32" t="inlineStr">
        <is>
          <t>species_info/gen_*_families.h</t>
        </is>
      </c>
    </row>
    <row r="4557">
      <c r="A4557" s="77" t="inlineStr">
        <is>
          <t>2026-10-04</t>
        </is>
      </c>
      <c r="B4557" s="77" t="inlineStr">
        <is>
          <t>Pokemon Stats</t>
        </is>
      </c>
      <c r="C4557" s="77" t="inlineStr">
        <is>
          <t>Exploud baseSpAttack</t>
        </is>
      </c>
      <c r="D4557" s="77" t="n">
        <v>91</v>
      </c>
      <c r="E4557" s="77" t="n">
        <v>101</v>
      </c>
      <c r="F4557" s="77" t="inlineStr">
        <is>
          <t>Differs from upstream baseline</t>
        </is>
      </c>
      <c r="G4557" s="77" t="inlineStr">
        <is>
          <t>species_info/gen_*_families.h</t>
        </is>
      </c>
    </row>
    <row r="4558">
      <c r="A4558" s="32" t="inlineStr">
        <is>
          <t>2026-10-04</t>
        </is>
      </c>
      <c r="B4558" s="32" t="inlineStr">
        <is>
          <t>Pokemon Stats</t>
        </is>
      </c>
      <c r="C4558" s="32" t="inlineStr">
        <is>
          <t>Exploud baseSpeed</t>
        </is>
      </c>
      <c r="D4558" s="32" t="n">
        <v>68</v>
      </c>
      <c r="E4558" s="32" t="n">
        <v>78</v>
      </c>
      <c r="F4558" s="32" t="inlineStr">
        <is>
          <t>Differs from upstream baseline</t>
        </is>
      </c>
      <c r="G4558" s="32" t="inlineStr">
        <is>
          <t>species_info/gen_*_families.h</t>
        </is>
      </c>
    </row>
    <row r="4559">
      <c r="A4559" s="77" t="inlineStr">
        <is>
          <t>2026-10-04</t>
        </is>
      </c>
      <c r="B4559" s="77" t="inlineStr">
        <is>
          <t>Abilities</t>
        </is>
      </c>
      <c r="C4559" s="77" t="inlineStr">
        <is>
          <t>Exploud abilities</t>
        </is>
      </c>
      <c r="D4559" s="77" t="inlineStr">
        <is>
          <t>Soundproof / Scrappy</t>
        </is>
      </c>
      <c r="E4559" s="77" t="inlineStr">
        <is>
          <t>Scrappy / Soundproof / Scrappy</t>
        </is>
      </c>
      <c r="F4559" s="77" t="inlineStr">
        <is>
          <t>Differs from upstream baseline</t>
        </is>
      </c>
      <c r="G4559" s="77" t="inlineStr">
        <is>
          <t>species_info/gen_*_families.h</t>
        </is>
      </c>
    </row>
    <row r="4560">
      <c r="A4560" s="32" t="inlineStr">
        <is>
          <t>2026-10-04</t>
        </is>
      </c>
      <c r="B4560" s="32" t="inlineStr">
        <is>
          <t>Pokemon Stats</t>
        </is>
      </c>
      <c r="C4560" s="32" t="inlineStr">
        <is>
          <t>Farfetch'd baseAttack</t>
        </is>
      </c>
      <c r="D4560" s="32" t="n">
        <v>90</v>
      </c>
      <c r="E4560" s="32" t="n">
        <v>95</v>
      </c>
      <c r="F4560" s="32" t="inlineStr">
        <is>
          <t>Differs from upstream baseline</t>
        </is>
      </c>
      <c r="G4560" s="32" t="inlineStr">
        <is>
          <t>species_info/gen_*_families.h</t>
        </is>
      </c>
    </row>
    <row r="4561">
      <c r="A4561" s="77" t="inlineStr">
        <is>
          <t>2026-10-04</t>
        </is>
      </c>
      <c r="B4561" s="77" t="inlineStr">
        <is>
          <t>Pokemon Stats</t>
        </is>
      </c>
      <c r="C4561" s="77" t="inlineStr">
        <is>
          <t>Farfetch'd baseDefense</t>
        </is>
      </c>
      <c r="D4561" s="77" t="n">
        <v>55</v>
      </c>
      <c r="E4561" s="77" t="n">
        <v>85</v>
      </c>
      <c r="F4561" s="77" t="inlineStr">
        <is>
          <t>Differs from upstream baseline</t>
        </is>
      </c>
      <c r="G4561" s="77" t="inlineStr">
        <is>
          <t>species_info/gen_*_families.h</t>
        </is>
      </c>
    </row>
    <row r="4562">
      <c r="A4562" s="32" t="inlineStr">
        <is>
          <t>2026-10-04</t>
        </is>
      </c>
      <c r="B4562" s="32" t="inlineStr">
        <is>
          <t>Pokemon Stats</t>
        </is>
      </c>
      <c r="C4562" s="32" t="inlineStr">
        <is>
          <t>Farfetch'd baseSpDefense</t>
        </is>
      </c>
      <c r="D4562" s="32" t="n">
        <v>62</v>
      </c>
      <c r="E4562" s="32" t="n">
        <v>82</v>
      </c>
      <c r="F4562" s="32" t="inlineStr">
        <is>
          <t>Differs from upstream baseline</t>
        </is>
      </c>
      <c r="G4562" s="32" t="inlineStr">
        <is>
          <t>species_info/gen_*_families.h</t>
        </is>
      </c>
    </row>
    <row r="4563">
      <c r="A4563" s="77" t="inlineStr">
        <is>
          <t>2026-10-04</t>
        </is>
      </c>
      <c r="B4563" s="77" t="inlineStr">
        <is>
          <t>Pokemon Stats</t>
        </is>
      </c>
      <c r="C4563" s="77" t="inlineStr">
        <is>
          <t>Farfetch'd baseSpeed</t>
        </is>
      </c>
      <c r="D4563" s="77" t="n">
        <v>60</v>
      </c>
      <c r="E4563" s="77" t="n">
        <v>65</v>
      </c>
      <c r="F4563" s="77" t="inlineStr">
        <is>
          <t>Differs from upstream baseline</t>
        </is>
      </c>
      <c r="G4563" s="77" t="inlineStr">
        <is>
          <t>species_info/gen_*_families.h</t>
        </is>
      </c>
    </row>
    <row r="4564">
      <c r="A4564" s="32" t="inlineStr">
        <is>
          <t>2026-10-04</t>
        </is>
      </c>
      <c r="B4564" s="32" t="inlineStr">
        <is>
          <t>Abilities</t>
        </is>
      </c>
      <c r="C4564" s="32" t="inlineStr">
        <is>
          <t>Farfetch'd abilities</t>
        </is>
      </c>
      <c r="D4564" s="32" t="inlineStr">
        <is>
          <t>Keen Eye / Inner Focus / Defiant</t>
        </is>
      </c>
      <c r="E4564" s="32" t="inlineStr">
        <is>
          <t>Super Luck / Scrappy / Defiant</t>
        </is>
      </c>
      <c r="F4564" s="32" t="inlineStr">
        <is>
          <t>Differs from upstream baseline</t>
        </is>
      </c>
      <c r="G4564" s="32" t="inlineStr">
        <is>
          <t>species_info/gen_*_families.h</t>
        </is>
      </c>
    </row>
    <row r="4565">
      <c r="A4565" s="77" t="inlineStr">
        <is>
          <t>2026-10-04</t>
        </is>
      </c>
      <c r="B4565" s="77" t="inlineStr">
        <is>
          <t>Pokemon Stats</t>
        </is>
      </c>
      <c r="C4565" s="77" t="inlineStr">
        <is>
          <t>Fearow baseAttack</t>
        </is>
      </c>
      <c r="D4565" s="77" t="n">
        <v>90</v>
      </c>
      <c r="E4565" s="77" t="n">
        <v>110</v>
      </c>
      <c r="F4565" s="77" t="inlineStr">
        <is>
          <t>Differs from upstream baseline</t>
        </is>
      </c>
      <c r="G4565" s="77" t="inlineStr">
        <is>
          <t>species_info/gen_*_families.h</t>
        </is>
      </c>
    </row>
    <row r="4566">
      <c r="A4566" s="32" t="inlineStr">
        <is>
          <t>2026-10-04</t>
        </is>
      </c>
      <c r="B4566" s="32" t="inlineStr">
        <is>
          <t>Pokemon Stats</t>
        </is>
      </c>
      <c r="C4566" s="32" t="inlineStr">
        <is>
          <t>Fearow baseDefense</t>
        </is>
      </c>
      <c r="D4566" s="32" t="n">
        <v>65</v>
      </c>
      <c r="E4566" s="32" t="n">
        <v>75</v>
      </c>
      <c r="F4566" s="32" t="inlineStr">
        <is>
          <t>Differs from upstream baseline</t>
        </is>
      </c>
      <c r="G4566" s="32" t="inlineStr">
        <is>
          <t>species_info/gen_*_families.h</t>
        </is>
      </c>
    </row>
    <row r="4567">
      <c r="A4567" s="77" t="inlineStr">
        <is>
          <t>2026-10-04</t>
        </is>
      </c>
      <c r="B4567" s="77" t="inlineStr">
        <is>
          <t>Pokemon Stats</t>
        </is>
      </c>
      <c r="C4567" s="77" t="inlineStr">
        <is>
          <t>Fearow baseSpAttack</t>
        </is>
      </c>
      <c r="D4567" s="77" t="n">
        <v>61</v>
      </c>
      <c r="E4567" s="77" t="n">
        <v>31</v>
      </c>
      <c r="F4567" s="77" t="inlineStr">
        <is>
          <t>Differs from upstream baseline</t>
        </is>
      </c>
      <c r="G4567" s="77" t="inlineStr">
        <is>
          <t>species_info/gen_*_families.h</t>
        </is>
      </c>
    </row>
    <row r="4568">
      <c r="A4568" s="32" t="inlineStr">
        <is>
          <t>2026-10-04</t>
        </is>
      </c>
      <c r="B4568" s="32" t="inlineStr">
        <is>
          <t>Abilities</t>
        </is>
      </c>
      <c r="C4568" s="32" t="inlineStr">
        <is>
          <t>Fearow abilities</t>
        </is>
      </c>
      <c r="D4568" s="32" t="inlineStr">
        <is>
          <t>Keen Eye / Sniper</t>
        </is>
      </c>
      <c r="E4568" s="32" t="inlineStr">
        <is>
          <t>Sniper / Sniper</t>
        </is>
      </c>
      <c r="F4568" s="32" t="inlineStr">
        <is>
          <t>Differs from upstream baseline</t>
        </is>
      </c>
      <c r="G4568" s="32" t="inlineStr">
        <is>
          <t>species_info/gen_*_families.h</t>
        </is>
      </c>
    </row>
    <row r="4569">
      <c r="A4569" s="77" t="inlineStr">
        <is>
          <t>2026-10-04</t>
        </is>
      </c>
      <c r="B4569" s="77" t="inlineStr">
        <is>
          <t>Abilities</t>
        </is>
      </c>
      <c r="C4569" s="77" t="inlineStr">
        <is>
          <t>Feebas abilities</t>
        </is>
      </c>
      <c r="D4569" s="77" t="inlineStr">
        <is>
          <t>Swift Swim / Oblivious / Adaptability</t>
        </is>
      </c>
      <c r="E4569" s="77" t="inlineStr">
        <is>
          <t>Swift Swim / Adaptability</t>
        </is>
      </c>
      <c r="F4569" s="77" t="inlineStr">
        <is>
          <t>Differs from upstream baseline</t>
        </is>
      </c>
      <c r="G4569" s="77" t="inlineStr">
        <is>
          <t>species_info/gen_*_families.h</t>
        </is>
      </c>
    </row>
    <row r="4570">
      <c r="A4570" s="32" t="inlineStr">
        <is>
          <t>2026-10-04</t>
        </is>
      </c>
      <c r="B4570" s="32" t="inlineStr">
        <is>
          <t>Pokemon Stats</t>
        </is>
      </c>
      <c r="C4570" s="32" t="inlineStr">
        <is>
          <t>Feraligatr baseAttack</t>
        </is>
      </c>
      <c r="D4570" s="32" t="n">
        <v>105</v>
      </c>
      <c r="E4570" s="32" t="n">
        <v>125</v>
      </c>
      <c r="F4570" s="32" t="inlineStr">
        <is>
          <t>Differs from upstream baseline</t>
        </is>
      </c>
      <c r="G4570" s="32" t="inlineStr">
        <is>
          <t>species_info/gen_*_families.h</t>
        </is>
      </c>
    </row>
    <row r="4571">
      <c r="A4571" s="77" t="inlineStr">
        <is>
          <t>2026-10-04</t>
        </is>
      </c>
      <c r="B4571" s="77" t="inlineStr">
        <is>
          <t>Pokemon Stats</t>
        </is>
      </c>
      <c r="C4571" s="77" t="inlineStr">
        <is>
          <t>Feraligatr baseSpAttack</t>
        </is>
      </c>
      <c r="D4571" s="77" t="n">
        <v>79</v>
      </c>
      <c r="E4571" s="77" t="n">
        <v>64</v>
      </c>
      <c r="F4571" s="77" t="inlineStr">
        <is>
          <t>Differs from upstream baseline</t>
        </is>
      </c>
      <c r="G4571" s="77" t="inlineStr">
        <is>
          <t>species_info/gen_*_families.h</t>
        </is>
      </c>
    </row>
    <row r="4572">
      <c r="A4572" s="32" t="inlineStr">
        <is>
          <t>2026-10-04</t>
        </is>
      </c>
      <c r="B4572" s="32" t="inlineStr">
        <is>
          <t>Pokemon Stats</t>
        </is>
      </c>
      <c r="C4572" s="32" t="inlineStr">
        <is>
          <t>Feraligatr baseSpDefense</t>
        </is>
      </c>
      <c r="D4572" s="32" t="n">
        <v>83</v>
      </c>
      <c r="E4572" s="32" t="n">
        <v>85</v>
      </c>
      <c r="F4572" s="32" t="inlineStr">
        <is>
          <t>Differs from upstream baseline</t>
        </is>
      </c>
      <c r="G4572" s="32" t="inlineStr">
        <is>
          <t>species_info/gen_*_families.h</t>
        </is>
      </c>
    </row>
    <row r="4573">
      <c r="A4573" s="77" t="inlineStr">
        <is>
          <t>2026-10-04</t>
        </is>
      </c>
      <c r="B4573" s="77" t="inlineStr">
        <is>
          <t>Pokemon Stats</t>
        </is>
      </c>
      <c r="C4573" s="77" t="inlineStr">
        <is>
          <t>Feraligatr baseSpeed</t>
        </is>
      </c>
      <c r="D4573" s="77" t="n">
        <v>78</v>
      </c>
      <c r="E4573" s="77" t="n">
        <v>81</v>
      </c>
      <c r="F4573" s="77" t="inlineStr">
        <is>
          <t>Differs from upstream baseline</t>
        </is>
      </c>
      <c r="G4573" s="77" t="inlineStr">
        <is>
          <t>species_info/gen_*_families.h</t>
        </is>
      </c>
    </row>
    <row r="4574">
      <c r="A4574" s="32" t="inlineStr">
        <is>
          <t>2026-10-04</t>
        </is>
      </c>
      <c r="B4574" s="32" t="inlineStr">
        <is>
          <t>Abilities</t>
        </is>
      </c>
      <c r="C4574" s="32" t="inlineStr">
        <is>
          <t>Feraligatr abilities</t>
        </is>
      </c>
      <c r="D4574" s="32" t="inlineStr">
        <is>
          <t>Torrent / Sheer Force</t>
        </is>
      </c>
      <c r="E4574" s="32" t="inlineStr">
        <is>
          <t>Intimidate / Battle Armor / Sheer Force</t>
        </is>
      </c>
      <c r="F4574" s="32" t="inlineStr">
        <is>
          <t>Differs from upstream baseline</t>
        </is>
      </c>
      <c r="G4574" s="32" t="inlineStr">
        <is>
          <t>species_info/gen_*_families.h</t>
        </is>
      </c>
    </row>
    <row r="4575">
      <c r="A4575" s="77" t="inlineStr">
        <is>
          <t>2026-10-04</t>
        </is>
      </c>
      <c r="B4575" s="77" t="inlineStr">
        <is>
          <t>Pokemon Stats</t>
        </is>
      </c>
      <c r="C4575" s="77" t="inlineStr">
        <is>
          <t>Ferrothorn baseAttack</t>
        </is>
      </c>
      <c r="D4575" s="77" t="n">
        <v>94</v>
      </c>
      <c r="E4575" s="77" t="n">
        <v>118</v>
      </c>
      <c r="F4575" s="77" t="inlineStr">
        <is>
          <t>Differs from upstream baseline</t>
        </is>
      </c>
      <c r="G4575" s="77" t="inlineStr">
        <is>
          <t>species_info/gen_*_families.h</t>
        </is>
      </c>
    </row>
    <row r="4576">
      <c r="A4576" s="32" t="inlineStr">
        <is>
          <t>2026-10-04</t>
        </is>
      </c>
      <c r="B4576" s="32" t="inlineStr">
        <is>
          <t>Pokemon Stats</t>
        </is>
      </c>
      <c r="C4576" s="32" t="inlineStr">
        <is>
          <t>Ferrothorn baseSpAttack</t>
        </is>
      </c>
      <c r="D4576" s="32" t="n">
        <v>54</v>
      </c>
      <c r="E4576" s="32" t="n">
        <v>30</v>
      </c>
      <c r="F4576" s="32" t="inlineStr">
        <is>
          <t>Differs from upstream baseline</t>
        </is>
      </c>
      <c r="G4576" s="32" t="inlineStr">
        <is>
          <t>species_info/gen_*_families.h</t>
        </is>
      </c>
    </row>
    <row r="4577">
      <c r="A4577" s="77" t="inlineStr">
        <is>
          <t>2026-10-04</t>
        </is>
      </c>
      <c r="B4577" s="77" t="inlineStr">
        <is>
          <t>Abilities</t>
        </is>
      </c>
      <c r="C4577" s="77" t="inlineStr">
        <is>
          <t>Finneon abilities</t>
        </is>
      </c>
      <c r="D4577" s="77" t="inlineStr">
        <is>
          <t>Swift Swim / Storm Drain / Water Veil</t>
        </is>
      </c>
      <c r="E4577" s="77" t="inlineStr">
        <is>
          <t>Swift Swim / Chlorophyll / Water Veil</t>
        </is>
      </c>
      <c r="F4577" s="77" t="inlineStr">
        <is>
          <t>Differs from upstream baseline</t>
        </is>
      </c>
      <c r="G4577" s="77" t="inlineStr">
        <is>
          <t>species_info/gen_*_families.h</t>
        </is>
      </c>
    </row>
    <row r="4578">
      <c r="A4578" s="32" t="inlineStr">
        <is>
          <t>2026-10-04</t>
        </is>
      </c>
      <c r="B4578" s="32" t="inlineStr">
        <is>
          <t>Abilities</t>
        </is>
      </c>
      <c r="C4578" s="32" t="inlineStr">
        <is>
          <t>Flareon abilities</t>
        </is>
      </c>
      <c r="D4578" s="32" t="inlineStr">
        <is>
          <t>Flash Fire / Flash Fire / Guts</t>
        </is>
      </c>
      <c r="E4578" s="32" t="inlineStr">
        <is>
          <t>Adaptability / Adaptability / Guts</t>
        </is>
      </c>
      <c r="F4578" s="32" t="inlineStr">
        <is>
          <t>Differs from upstream baseline</t>
        </is>
      </c>
      <c r="G4578" s="32" t="inlineStr">
        <is>
          <t>species_info/gen_*_families.h</t>
        </is>
      </c>
    </row>
    <row r="4579">
      <c r="A4579" s="77" t="inlineStr">
        <is>
          <t>2026-10-04</t>
        </is>
      </c>
      <c r="B4579" s="77" t="inlineStr">
        <is>
          <t>Pokemon Stats</t>
        </is>
      </c>
      <c r="C4579" s="77" t="inlineStr">
        <is>
          <t>None baseAttack</t>
        </is>
      </c>
      <c r="D4579" s="77" t="n">
        <v>65</v>
      </c>
      <c r="E4579" s="77" t="n">
        <v>30</v>
      </c>
      <c r="F4579" s="77" t="inlineStr">
        <is>
          <t>Differs from upstream baseline</t>
        </is>
      </c>
      <c r="G4579" s="77" t="inlineStr">
        <is>
          <t>species_info/gen_*_families.h</t>
        </is>
      </c>
    </row>
    <row r="4580">
      <c r="A4580" s="32" t="inlineStr">
        <is>
          <t>2026-10-04</t>
        </is>
      </c>
      <c r="B4580" s="32" t="inlineStr">
        <is>
          <t>Pokemon Stats</t>
        </is>
      </c>
      <c r="C4580" s="32" t="inlineStr">
        <is>
          <t>None baseSpAttack</t>
        </is>
      </c>
      <c r="D4580" s="32" t="n">
        <v>125</v>
      </c>
      <c r="E4580" s="32" t="n">
        <v>144</v>
      </c>
      <c r="F4580" s="32" t="inlineStr">
        <is>
          <t>Differs from upstream baseline</t>
        </is>
      </c>
      <c r="G4580" s="32" t="inlineStr">
        <is>
          <t>species_info/gen_*_families.h</t>
        </is>
      </c>
    </row>
    <row r="4581">
      <c r="A4581" s="77" t="inlineStr">
        <is>
          <t>2026-10-04</t>
        </is>
      </c>
      <c r="B4581" s="77" t="inlineStr">
        <is>
          <t>Pokemon Stats</t>
        </is>
      </c>
      <c r="C4581" s="77" t="inlineStr">
        <is>
          <t>None baseSpeed</t>
        </is>
      </c>
      <c r="D4581" s="77" t="n">
        <v>92</v>
      </c>
      <c r="E4581" s="77" t="n">
        <v>108</v>
      </c>
      <c r="F4581" s="77" t="inlineStr">
        <is>
          <t>Differs from upstream baseline</t>
        </is>
      </c>
      <c r="G4581" s="77" t="inlineStr">
        <is>
          <t>species_info/gen_*_families.h</t>
        </is>
      </c>
    </row>
    <row r="4582">
      <c r="A4582" s="32" t="inlineStr">
        <is>
          <t>2026-10-04</t>
        </is>
      </c>
      <c r="B4582" s="32" t="inlineStr">
        <is>
          <t>Pokemon Stats</t>
        </is>
      </c>
      <c r="C4582" s="32" t="inlineStr">
        <is>
          <t>Flygon baseSpAttack</t>
        </is>
      </c>
      <c r="D4582" s="32" t="n">
        <v>80</v>
      </c>
      <c r="E4582" s="32" t="n">
        <v>110</v>
      </c>
      <c r="F4582" s="32" t="inlineStr">
        <is>
          <t>Differs from upstream baseline</t>
        </is>
      </c>
      <c r="G4582" s="32" t="inlineStr">
        <is>
          <t>species_info/gen_*_families.h</t>
        </is>
      </c>
    </row>
    <row r="4583">
      <c r="A4583" s="77" t="inlineStr">
        <is>
          <t>2026-10-04</t>
        </is>
      </c>
      <c r="B4583" s="77" t="inlineStr">
        <is>
          <t>Pokemon Stats</t>
        </is>
      </c>
      <c r="C4583" s="77" t="inlineStr">
        <is>
          <t>Foongus baseDefense</t>
        </is>
      </c>
      <c r="D4583" s="77" t="n">
        <v>45</v>
      </c>
      <c r="E4583" s="77" t="n">
        <v>46</v>
      </c>
      <c r="F4583" s="77" t="inlineStr">
        <is>
          <t>Differs from upstream baseline</t>
        </is>
      </c>
      <c r="G4583" s="77" t="inlineStr">
        <is>
          <t>species_info/gen_*_families.h</t>
        </is>
      </c>
    </row>
    <row r="4584">
      <c r="A4584" s="32" t="inlineStr">
        <is>
          <t>2026-10-04</t>
        </is>
      </c>
      <c r="B4584" s="32" t="inlineStr">
        <is>
          <t>Pokemon Stats</t>
        </is>
      </c>
      <c r="C4584" s="32" t="inlineStr">
        <is>
          <t>Foongus baseSpeed</t>
        </is>
      </c>
      <c r="D4584" s="32" t="n">
        <v>15</v>
      </c>
      <c r="E4584" s="32" t="n">
        <v>25</v>
      </c>
      <c r="F4584" s="32" t="inlineStr">
        <is>
          <t>Differs from upstream baseline</t>
        </is>
      </c>
      <c r="G4584" s="32" t="inlineStr">
        <is>
          <t>species_info/gen_*_families.h</t>
        </is>
      </c>
    </row>
    <row r="4585">
      <c r="A4585" s="77" t="inlineStr">
        <is>
          <t>2026-10-04</t>
        </is>
      </c>
      <c r="B4585" s="77" t="inlineStr">
        <is>
          <t>Pokemon Stats</t>
        </is>
      </c>
      <c r="C4585" s="77" t="inlineStr">
        <is>
          <t>Forretress baseSpDefense</t>
        </is>
      </c>
      <c r="D4585" s="77" t="n">
        <v>60</v>
      </c>
      <c r="E4585" s="77" t="n">
        <v>90</v>
      </c>
      <c r="F4585" s="77" t="inlineStr">
        <is>
          <t>Differs from upstream baseline</t>
        </is>
      </c>
      <c r="G4585" s="77" t="inlineStr">
        <is>
          <t>species_info/gen_*_families.h</t>
        </is>
      </c>
    </row>
    <row r="4586">
      <c r="A4586" s="32" t="inlineStr">
        <is>
          <t>2026-10-04</t>
        </is>
      </c>
      <c r="B4586" s="32" t="inlineStr">
        <is>
          <t>Abilities</t>
        </is>
      </c>
      <c r="C4586" s="32" t="inlineStr">
        <is>
          <t>Forretress abilities</t>
        </is>
      </c>
      <c r="D4586" s="32" t="inlineStr">
        <is>
          <t>Sturdy / Overcoat</t>
        </is>
      </c>
      <c r="E4586" s="32" t="inlineStr">
        <is>
          <t>Heatproof / Overcoat</t>
        </is>
      </c>
      <c r="F4586" s="32" t="inlineStr">
        <is>
          <t>Differs from upstream baseline</t>
        </is>
      </c>
      <c r="G4586" s="32" t="inlineStr">
        <is>
          <t>species_info/gen_*_families.h</t>
        </is>
      </c>
    </row>
    <row r="4587">
      <c r="A4587" s="77" t="inlineStr">
        <is>
          <t>2026-10-04</t>
        </is>
      </c>
      <c r="B4587" s="77" t="inlineStr">
        <is>
          <t>Pokemon Stats</t>
        </is>
      </c>
      <c r="C4587" s="77" t="inlineStr">
        <is>
          <t>Fraxure baseAttack</t>
        </is>
      </c>
      <c r="D4587" s="77" t="n">
        <v>117</v>
      </c>
      <c r="E4587" s="77" t="n">
        <v>123</v>
      </c>
      <c r="F4587" s="77" t="inlineStr">
        <is>
          <t>Differs from upstream baseline</t>
        </is>
      </c>
      <c r="G4587" s="77" t="inlineStr">
        <is>
          <t>species_info/gen_*_families.h</t>
        </is>
      </c>
    </row>
    <row r="4588">
      <c r="A4588" s="32" t="inlineStr">
        <is>
          <t>2026-10-04</t>
        </is>
      </c>
      <c r="B4588" s="32" t="inlineStr">
        <is>
          <t>Pokemon Stats</t>
        </is>
      </c>
      <c r="C4588" s="32" t="inlineStr">
        <is>
          <t>Fraxure baseSpAttack</t>
        </is>
      </c>
      <c r="D4588" s="32" t="n">
        <v>40</v>
      </c>
      <c r="E4588" s="32" t="n">
        <v>30</v>
      </c>
      <c r="F4588" s="32" t="inlineStr">
        <is>
          <t>Differs from upstream baseline</t>
        </is>
      </c>
      <c r="G4588" s="32" t="inlineStr">
        <is>
          <t>species_info/gen_*_families.h</t>
        </is>
      </c>
    </row>
    <row r="4589">
      <c r="A4589" s="77" t="inlineStr">
        <is>
          <t>2026-10-04</t>
        </is>
      </c>
      <c r="B4589" s="77" t="inlineStr">
        <is>
          <t>Pokemon Stats</t>
        </is>
      </c>
      <c r="C4589" s="77" t="inlineStr">
        <is>
          <t>Fraxure baseSpeed</t>
        </is>
      </c>
      <c r="D4589" s="77" t="n">
        <v>67</v>
      </c>
      <c r="E4589" s="77" t="n">
        <v>71</v>
      </c>
      <c r="F4589" s="77" t="inlineStr">
        <is>
          <t>Differs from upstream baseline</t>
        </is>
      </c>
      <c r="G4589" s="77" t="inlineStr">
        <is>
          <t>species_info/gen_*_families.h</t>
        </is>
      </c>
    </row>
    <row r="4590">
      <c r="A4590" s="32" t="inlineStr">
        <is>
          <t>2026-10-04</t>
        </is>
      </c>
      <c r="B4590" s="32" t="inlineStr">
        <is>
          <t>Pokemon Stats</t>
        </is>
      </c>
      <c r="C4590" s="32" t="inlineStr">
        <is>
          <t>Frillish baseAttack</t>
        </is>
      </c>
      <c r="D4590" s="32" t="n">
        <v>40</v>
      </c>
      <c r="E4590" s="32" t="n">
        <v>30</v>
      </c>
      <c r="F4590" s="32" t="inlineStr">
        <is>
          <t>Differs from upstream baseline</t>
        </is>
      </c>
      <c r="G4590" s="32" t="inlineStr">
        <is>
          <t>species_info/gen_*_families.h</t>
        </is>
      </c>
    </row>
    <row r="4591">
      <c r="A4591" s="77" t="inlineStr">
        <is>
          <t>2026-10-04</t>
        </is>
      </c>
      <c r="B4591" s="77" t="inlineStr">
        <is>
          <t>Pokemon Stats</t>
        </is>
      </c>
      <c r="C4591" s="77" t="inlineStr">
        <is>
          <t>Frillish baseSpAttack</t>
        </is>
      </c>
      <c r="D4591" s="77" t="n">
        <v>65</v>
      </c>
      <c r="E4591" s="77" t="n">
        <v>75</v>
      </c>
      <c r="F4591" s="77" t="inlineStr">
        <is>
          <t>Differs from upstream baseline</t>
        </is>
      </c>
      <c r="G4591" s="77" t="inlineStr">
        <is>
          <t>species_info/gen_*_families.h</t>
        </is>
      </c>
    </row>
    <row r="4592">
      <c r="A4592" s="32" t="inlineStr">
        <is>
          <t>2026-10-04</t>
        </is>
      </c>
      <c r="B4592" s="32" t="inlineStr">
        <is>
          <t>Pokemon Stats</t>
        </is>
      </c>
      <c r="C4592" s="32" t="inlineStr">
        <is>
          <t>Froslass baseHP</t>
        </is>
      </c>
      <c r="D4592" s="32" t="n">
        <v>70</v>
      </c>
      <c r="E4592" s="32" t="n">
        <v>80</v>
      </c>
      <c r="F4592" s="32" t="inlineStr">
        <is>
          <t>Differs from upstream baseline</t>
        </is>
      </c>
      <c r="G4592" s="32" t="inlineStr">
        <is>
          <t>species_info/gen_*_families.h</t>
        </is>
      </c>
    </row>
    <row r="4593">
      <c r="A4593" s="77" t="inlineStr">
        <is>
          <t>2026-10-04</t>
        </is>
      </c>
      <c r="B4593" s="77" t="inlineStr">
        <is>
          <t>Pokemon Stats</t>
        </is>
      </c>
      <c r="C4593" s="77" t="inlineStr">
        <is>
          <t>Froslass baseSpAttack</t>
        </is>
      </c>
      <c r="D4593" s="77" t="n">
        <v>80</v>
      </c>
      <c r="E4593" s="77" t="n">
        <v>110</v>
      </c>
      <c r="F4593" s="77" t="inlineStr">
        <is>
          <t>Differs from upstream baseline</t>
        </is>
      </c>
      <c r="G4593" s="77" t="inlineStr">
        <is>
          <t>species_info/gen_*_families.h</t>
        </is>
      </c>
    </row>
    <row r="4594">
      <c r="A4594" s="32" t="inlineStr">
        <is>
          <t>2026-10-04</t>
        </is>
      </c>
      <c r="B4594" s="32" t="inlineStr">
        <is>
          <t>Abilities</t>
        </is>
      </c>
      <c r="C4594" s="32" t="inlineStr">
        <is>
          <t>Froslass abilities</t>
        </is>
      </c>
      <c r="D4594" s="32" t="inlineStr">
        <is>
          <t>Snow Cloak / Cursed Body</t>
        </is>
      </c>
      <c r="E4594" s="32" t="inlineStr">
        <is>
          <t>Snow Cloak / Snow Cloak / Cursed Body</t>
        </is>
      </c>
      <c r="F4594" s="32" t="inlineStr">
        <is>
          <t>Differs from upstream baseline</t>
        </is>
      </c>
      <c r="G4594" s="32" t="inlineStr">
        <is>
          <t>species_info/gen_*_families.h</t>
        </is>
      </c>
    </row>
    <row r="4595">
      <c r="A4595" s="77" t="inlineStr">
        <is>
          <t>2026-10-04</t>
        </is>
      </c>
      <c r="B4595" s="77" t="inlineStr">
        <is>
          <t>Pokemon Stats</t>
        </is>
      </c>
      <c r="C4595" s="77" t="inlineStr">
        <is>
          <t>Furret baseAttack</t>
        </is>
      </c>
      <c r="D4595" s="77" t="n">
        <v>76</v>
      </c>
      <c r="E4595" s="77" t="n">
        <v>86</v>
      </c>
      <c r="F4595" s="77" t="inlineStr">
        <is>
          <t>Differs from upstream baseline</t>
        </is>
      </c>
      <c r="G4595" s="77" t="inlineStr">
        <is>
          <t>species_info/gen_*_families.h</t>
        </is>
      </c>
    </row>
    <row r="4596">
      <c r="A4596" s="32" t="inlineStr">
        <is>
          <t>2026-10-04</t>
        </is>
      </c>
      <c r="B4596" s="32" t="inlineStr">
        <is>
          <t>Abilities</t>
        </is>
      </c>
      <c r="C4596" s="32" t="inlineStr">
        <is>
          <t>Furret abilities</t>
        </is>
      </c>
      <c r="D4596" s="32" t="inlineStr">
        <is>
          <t>Run Away / Keen Eye / Frisk</t>
        </is>
      </c>
      <c r="E4596" s="32" t="inlineStr">
        <is>
          <t>Adaptability / Adaptability / Frisk</t>
        </is>
      </c>
      <c r="F4596" s="32" t="inlineStr">
        <is>
          <t>Differs from upstream baseline</t>
        </is>
      </c>
      <c r="G4596" s="32" t="inlineStr">
        <is>
          <t>species_info/gen_*_families.h</t>
        </is>
      </c>
    </row>
    <row r="4597">
      <c r="A4597" s="77" t="inlineStr">
        <is>
          <t>2026-10-04</t>
        </is>
      </c>
      <c r="B4597" s="77" t="inlineStr">
        <is>
          <t>Abilities</t>
        </is>
      </c>
      <c r="C4597" s="77" t="inlineStr">
        <is>
          <t>Gabite abilities</t>
        </is>
      </c>
      <c r="D4597" s="77" t="inlineStr">
        <is>
          <t>Sand Veil / Rough Skin</t>
        </is>
      </c>
      <c r="E4597" s="77" t="inlineStr">
        <is>
          <t>Sand Veil / Shed Skin / Rough Skin</t>
        </is>
      </c>
      <c r="F4597" s="77" t="inlineStr">
        <is>
          <t>Differs from upstream baseline</t>
        </is>
      </c>
      <c r="G4597" s="77" t="inlineStr">
        <is>
          <t>species_info/gen_*_families.h</t>
        </is>
      </c>
    </row>
    <row r="4598">
      <c r="A4598" s="32" t="inlineStr">
        <is>
          <t>2026-10-04</t>
        </is>
      </c>
      <c r="B4598" s="32" t="inlineStr">
        <is>
          <t>Abilities</t>
        </is>
      </c>
      <c r="C4598" s="32" t="inlineStr">
        <is>
          <t>Gallade abilities</t>
        </is>
      </c>
      <c r="D4598" s="32" t="inlineStr">
        <is>
          <t>Steadfast / Sharpness / Justified</t>
        </is>
      </c>
      <c r="E4598" s="32" t="inlineStr">
        <is>
          <t>Hyper Cutter / Steadfast / Justified</t>
        </is>
      </c>
      <c r="F4598" s="32" t="inlineStr">
        <is>
          <t>Differs from upstream baseline</t>
        </is>
      </c>
      <c r="G4598" s="32" t="inlineStr">
        <is>
          <t>species_info/gen_*_families.h</t>
        </is>
      </c>
    </row>
    <row r="4599">
      <c r="A4599" s="77" t="inlineStr">
        <is>
          <t>2026-10-04</t>
        </is>
      </c>
      <c r="B4599" s="77" t="inlineStr">
        <is>
          <t>Pokemon Stats</t>
        </is>
      </c>
      <c r="C4599" s="77" t="inlineStr">
        <is>
          <t>Galvantula baseSpAttack</t>
        </is>
      </c>
      <c r="D4599" s="77" t="n">
        <v>97</v>
      </c>
      <c r="E4599" s="77" t="n">
        <v>107</v>
      </c>
      <c r="F4599" s="77" t="inlineStr">
        <is>
          <t>Differs from upstream baseline</t>
        </is>
      </c>
      <c r="G4599" s="77" t="inlineStr">
        <is>
          <t>species_info/gen_*_families.h</t>
        </is>
      </c>
    </row>
    <row r="4600">
      <c r="A4600" s="32" t="inlineStr">
        <is>
          <t>2026-10-04</t>
        </is>
      </c>
      <c r="B4600" s="32" t="inlineStr">
        <is>
          <t>Pokemon Stats</t>
        </is>
      </c>
      <c r="C4600" s="32" t="inlineStr">
        <is>
          <t>Garbodor baseHP</t>
        </is>
      </c>
      <c r="D4600" s="32" t="n">
        <v>80</v>
      </c>
      <c r="E4600" s="32" t="n">
        <v>90</v>
      </c>
      <c r="F4600" s="32" t="inlineStr">
        <is>
          <t>Differs from upstream baseline</t>
        </is>
      </c>
      <c r="G4600" s="32" t="inlineStr">
        <is>
          <t>species_info/gen_*_families.h</t>
        </is>
      </c>
    </row>
    <row r="4601">
      <c r="A4601" s="77" t="inlineStr">
        <is>
          <t>2026-10-04</t>
        </is>
      </c>
      <c r="B4601" s="77" t="inlineStr">
        <is>
          <t>Pokemon Stats</t>
        </is>
      </c>
      <c r="C4601" s="77" t="inlineStr">
        <is>
          <t>Garbodor baseAttack</t>
        </is>
      </c>
      <c r="D4601" s="77" t="n">
        <v>95</v>
      </c>
      <c r="E4601" s="77" t="n">
        <v>105</v>
      </c>
      <c r="F4601" s="77" t="inlineStr">
        <is>
          <t>Differs from upstream baseline</t>
        </is>
      </c>
      <c r="G4601" s="77" t="inlineStr">
        <is>
          <t>species_info/gen_*_families.h</t>
        </is>
      </c>
    </row>
    <row r="4602">
      <c r="A4602" s="32" t="inlineStr">
        <is>
          <t>2026-10-04</t>
        </is>
      </c>
      <c r="B4602" s="32" t="inlineStr">
        <is>
          <t>Pokemon Stats</t>
        </is>
      </c>
      <c r="C4602" s="32" t="inlineStr">
        <is>
          <t>Garchomp baseSpAttack</t>
        </is>
      </c>
      <c r="D4602" s="32" t="n">
        <v>80</v>
      </c>
      <c r="E4602" s="32" t="n">
        <v>85</v>
      </c>
      <c r="F4602" s="32" t="inlineStr">
        <is>
          <t>Differs from upstream baseline</t>
        </is>
      </c>
      <c r="G4602" s="32" t="inlineStr">
        <is>
          <t>species_info/gen_*_families.h</t>
        </is>
      </c>
    </row>
    <row r="4603">
      <c r="A4603" s="77" t="inlineStr">
        <is>
          <t>2026-10-04</t>
        </is>
      </c>
      <c r="B4603" s="77" t="inlineStr">
        <is>
          <t>Abilities</t>
        </is>
      </c>
      <c r="C4603" s="77" t="inlineStr">
        <is>
          <t>Garchomp abilities</t>
        </is>
      </c>
      <c r="D4603" s="77" t="inlineStr">
        <is>
          <t>Sand Veil / Rough Skin</t>
        </is>
      </c>
      <c r="E4603" s="77" t="inlineStr">
        <is>
          <t>Sand Veil / Rough Skin / Rough Skin</t>
        </is>
      </c>
      <c r="F4603" s="77" t="inlineStr">
        <is>
          <t>Differs from upstream baseline</t>
        </is>
      </c>
      <c r="G4603" s="77" t="inlineStr">
        <is>
          <t>species_info/gen_*_families.h</t>
        </is>
      </c>
    </row>
    <row r="4604">
      <c r="A4604" s="32" t="inlineStr">
        <is>
          <t>2026-10-04</t>
        </is>
      </c>
      <c r="B4604" s="32" t="inlineStr">
        <is>
          <t>Pokemon Stats</t>
        </is>
      </c>
      <c r="C4604" s="32" t="inlineStr">
        <is>
          <t>Garchomp baseSpAttack</t>
        </is>
      </c>
      <c r="D4604" s="32" t="n">
        <v>120</v>
      </c>
      <c r="E4604" s="32" t="n">
        <v>125</v>
      </c>
      <c r="F4604" s="32" t="inlineStr">
        <is>
          <t>Differs from upstream baseline</t>
        </is>
      </c>
      <c r="G4604" s="32" t="inlineStr">
        <is>
          <t>species_info/gen_*_families.h</t>
        </is>
      </c>
    </row>
    <row r="4605">
      <c r="A4605" s="77" t="inlineStr">
        <is>
          <t>2026-10-04</t>
        </is>
      </c>
      <c r="B4605" s="77" t="inlineStr">
        <is>
          <t>Pokemon Stats</t>
        </is>
      </c>
      <c r="C4605" s="77" t="inlineStr">
        <is>
          <t>Gardevoir baseSpAttack</t>
        </is>
      </c>
      <c r="D4605" s="77" t="n">
        <v>125</v>
      </c>
      <c r="E4605" s="77" t="n">
        <v>135</v>
      </c>
      <c r="F4605" s="77" t="inlineStr">
        <is>
          <t>Differs from upstream baseline</t>
        </is>
      </c>
      <c r="G4605" s="77" t="inlineStr">
        <is>
          <t>species_info/gen_*_families.h</t>
        </is>
      </c>
    </row>
    <row r="4606">
      <c r="A4606" s="32" t="inlineStr">
        <is>
          <t>2026-10-04</t>
        </is>
      </c>
      <c r="B4606" s="32" t="inlineStr">
        <is>
          <t>Abilities</t>
        </is>
      </c>
      <c r="C4606" s="32" t="inlineStr">
        <is>
          <t>Gardevoir abilities</t>
        </is>
      </c>
      <c r="D4606" s="32" t="inlineStr">
        <is>
          <t>Synchronize / Trace / Telepathy</t>
        </is>
      </c>
      <c r="E4606" s="32" t="inlineStr">
        <is>
          <t>Magic Guard / Trace / Telepathy</t>
        </is>
      </c>
      <c r="F4606" s="32" t="inlineStr">
        <is>
          <t>Differs from upstream baseline</t>
        </is>
      </c>
      <c r="G4606" s="32" t="inlineStr">
        <is>
          <t>species_info/gen_*_families.h</t>
        </is>
      </c>
    </row>
    <row r="4607">
      <c r="A4607" s="77" t="inlineStr">
        <is>
          <t>2026-10-04</t>
        </is>
      </c>
      <c r="B4607" s="77" t="inlineStr">
        <is>
          <t>Pokemon Stats</t>
        </is>
      </c>
      <c r="C4607" s="77" t="inlineStr">
        <is>
          <t>Gardevoir baseSpAttack</t>
        </is>
      </c>
      <c r="D4607" s="77" t="n">
        <v>165</v>
      </c>
      <c r="E4607" s="77" t="n">
        <v>175</v>
      </c>
      <c r="F4607" s="77" t="inlineStr">
        <is>
          <t>Differs from upstream baseline</t>
        </is>
      </c>
      <c r="G4607" s="77" t="inlineStr">
        <is>
          <t>species_info/gen_*_families.h</t>
        </is>
      </c>
    </row>
    <row r="4608">
      <c r="A4608" s="32" t="inlineStr">
        <is>
          <t>2026-10-04</t>
        </is>
      </c>
      <c r="B4608" s="32" t="inlineStr">
        <is>
          <t>Abilities</t>
        </is>
      </c>
      <c r="C4608" s="32" t="inlineStr">
        <is>
          <t>Gastrodon abilities</t>
        </is>
      </c>
      <c r="D4608" s="32" t="inlineStr">
        <is>
          <t>Sticky Hold / Storm Drain / Sand Force</t>
        </is>
      </c>
      <c r="E4608" s="32" t="inlineStr">
        <is>
          <t>Dry Skin / Dry Skin / Sand Force</t>
        </is>
      </c>
      <c r="F4608" s="32" t="inlineStr">
        <is>
          <t>Differs from upstream baseline</t>
        </is>
      </c>
      <c r="G4608" s="32" t="inlineStr">
        <is>
          <t>species_info/gen_*_families.h</t>
        </is>
      </c>
    </row>
    <row r="4609">
      <c r="A4609" s="77" t="inlineStr">
        <is>
          <t>2026-10-04</t>
        </is>
      </c>
      <c r="B4609" s="77" t="inlineStr">
        <is>
          <t>Pokemon Stats</t>
        </is>
      </c>
      <c r="C4609" s="77" t="inlineStr">
        <is>
          <t>Geodude baseHP</t>
        </is>
      </c>
      <c r="D4609" s="77" t="n">
        <v>40</v>
      </c>
      <c r="E4609" s="77" t="n">
        <v>55</v>
      </c>
      <c r="F4609" s="77" t="inlineStr">
        <is>
          <t>Differs from upstream baseline</t>
        </is>
      </c>
      <c r="G4609" s="77" t="inlineStr">
        <is>
          <t>species_info/gen_*_families.h</t>
        </is>
      </c>
    </row>
    <row r="4610">
      <c r="A4610" s="32" t="inlineStr">
        <is>
          <t>2026-10-04</t>
        </is>
      </c>
      <c r="B4610" s="32" t="inlineStr">
        <is>
          <t>Pokemon Stats</t>
        </is>
      </c>
      <c r="C4610" s="32" t="inlineStr">
        <is>
          <t>Geodude baseDefense</t>
        </is>
      </c>
      <c r="D4610" s="32" t="n">
        <v>100</v>
      </c>
      <c r="E4610" s="32" t="n">
        <v>110</v>
      </c>
      <c r="F4610" s="32" t="inlineStr">
        <is>
          <t>Differs from upstream baseline</t>
        </is>
      </c>
      <c r="G4610" s="32" t="inlineStr">
        <is>
          <t>species_info/gen_*_families.h</t>
        </is>
      </c>
    </row>
    <row r="4611">
      <c r="A4611" s="77" t="inlineStr">
        <is>
          <t>2026-10-04</t>
        </is>
      </c>
      <c r="B4611" s="77" t="inlineStr">
        <is>
          <t>Abilities</t>
        </is>
      </c>
      <c r="C4611" s="77" t="inlineStr">
        <is>
          <t>Geodude abilities</t>
        </is>
      </c>
      <c r="D4611" s="77" t="inlineStr">
        <is>
          <t>Rock Head / Sturdy / Sand Veil</t>
        </is>
      </c>
      <c r="E4611" s="77" t="inlineStr">
        <is>
          <t>Rock Head / Rough Skin / Sand Veil</t>
        </is>
      </c>
      <c r="F4611" s="77" t="inlineStr">
        <is>
          <t>Differs from upstream baseline</t>
        </is>
      </c>
      <c r="G4611" s="77" t="inlineStr">
        <is>
          <t>species_info/gen_*_families.h</t>
        </is>
      </c>
    </row>
    <row r="4612">
      <c r="A4612" s="32" t="inlineStr">
        <is>
          <t>2026-10-04</t>
        </is>
      </c>
      <c r="B4612" s="32" t="inlineStr">
        <is>
          <t>Abilities</t>
        </is>
      </c>
      <c r="C4612" s="32" t="inlineStr">
        <is>
          <t>Geodude abilities</t>
        </is>
      </c>
      <c r="D4612" s="32" t="inlineStr">
        <is>
          <t>Magnet Pull / Sturdy / Galvanize</t>
        </is>
      </c>
      <c r="E4612" s="32" t="inlineStr">
        <is>
          <t>Rock Head / Rough Skin / Galvanize</t>
        </is>
      </c>
      <c r="F4612" s="32" t="inlineStr">
        <is>
          <t>Differs from upstream baseline</t>
        </is>
      </c>
      <c r="G4612" s="32" t="inlineStr">
        <is>
          <t>species_info/gen_*_families.h</t>
        </is>
      </c>
    </row>
    <row r="4613">
      <c r="A4613" s="77" t="inlineStr">
        <is>
          <t>2026-10-04</t>
        </is>
      </c>
      <c r="B4613" s="77" t="inlineStr">
        <is>
          <t>Abilities</t>
        </is>
      </c>
      <c r="C4613" s="77" t="inlineStr">
        <is>
          <t>Gible abilities</t>
        </is>
      </c>
      <c r="D4613" s="77" t="inlineStr">
        <is>
          <t>Sand Veil / Rough Skin</t>
        </is>
      </c>
      <c r="E4613" s="77" t="inlineStr">
        <is>
          <t>Sand Veil / Rough Skin / Rough Skin</t>
        </is>
      </c>
      <c r="F4613" s="77" t="inlineStr">
        <is>
          <t>Differs from upstream baseline</t>
        </is>
      </c>
      <c r="G4613" s="77" t="inlineStr">
        <is>
          <t>species_info/gen_*_families.h</t>
        </is>
      </c>
    </row>
    <row r="4614">
      <c r="A4614" s="32" t="inlineStr">
        <is>
          <t>2026-10-04</t>
        </is>
      </c>
      <c r="B4614" s="32" t="inlineStr">
        <is>
          <t>Pokemon Stats</t>
        </is>
      </c>
      <c r="C4614" s="32" t="inlineStr">
        <is>
          <t>Gigalith baseHP</t>
        </is>
      </c>
      <c r="D4614" s="32" t="n">
        <v>85</v>
      </c>
      <c r="E4614" s="32" t="n">
        <v>100</v>
      </c>
      <c r="F4614" s="32" t="inlineStr">
        <is>
          <t>Differs from upstream baseline</t>
        </is>
      </c>
      <c r="G4614" s="32" t="inlineStr">
        <is>
          <t>species_info/gen_*_families.h</t>
        </is>
      </c>
    </row>
    <row r="4615">
      <c r="A4615" s="77" t="inlineStr">
        <is>
          <t>2026-10-04</t>
        </is>
      </c>
      <c r="B4615" s="77" t="inlineStr">
        <is>
          <t>Pokemon Stats</t>
        </is>
      </c>
      <c r="C4615" s="77" t="inlineStr">
        <is>
          <t>Gigalith baseAttack</t>
        </is>
      </c>
      <c r="D4615" s="77" t="n">
        <v>135</v>
      </c>
      <c r="E4615" s="77" t="n">
        <v>165</v>
      </c>
      <c r="F4615" s="77" t="inlineStr">
        <is>
          <t>Differs from upstream baseline</t>
        </is>
      </c>
      <c r="G4615" s="77" t="inlineStr">
        <is>
          <t>species_info/gen_*_families.h</t>
        </is>
      </c>
    </row>
    <row r="4616">
      <c r="A4616" s="32" t="inlineStr">
        <is>
          <t>2026-10-04</t>
        </is>
      </c>
      <c r="B4616" s="32" t="inlineStr">
        <is>
          <t>Pokemon Stats</t>
        </is>
      </c>
      <c r="C4616" s="32" t="inlineStr">
        <is>
          <t>Gigalith baseSpAttack</t>
        </is>
      </c>
      <c r="D4616" s="32" t="n">
        <v>60</v>
      </c>
      <c r="E4616" s="32" t="n">
        <v>30</v>
      </c>
      <c r="F4616" s="32" t="inlineStr">
        <is>
          <t>Differs from upstream baseline</t>
        </is>
      </c>
      <c r="G4616" s="32" t="inlineStr">
        <is>
          <t>species_info/gen_*_families.h</t>
        </is>
      </c>
    </row>
    <row r="4617">
      <c r="A4617" s="77" t="inlineStr">
        <is>
          <t>2026-10-04</t>
        </is>
      </c>
      <c r="B4617" s="77" t="inlineStr">
        <is>
          <t>Pokemon Stats</t>
        </is>
      </c>
      <c r="C4617" s="77" t="inlineStr">
        <is>
          <t>Gigalith baseSpDefense</t>
        </is>
      </c>
      <c r="D4617" s="77" t="n">
        <v>80</v>
      </c>
      <c r="E4617" s="77" t="n">
        <v>90</v>
      </c>
      <c r="F4617" s="77" t="inlineStr">
        <is>
          <t>Differs from upstream baseline</t>
        </is>
      </c>
      <c r="G4617" s="77" t="inlineStr">
        <is>
          <t>species_info/gen_*_families.h</t>
        </is>
      </c>
    </row>
    <row r="4618">
      <c r="A4618" s="32" t="inlineStr">
        <is>
          <t>2026-10-04</t>
        </is>
      </c>
      <c r="B4618" s="32" t="inlineStr">
        <is>
          <t>Pokemon Stats</t>
        </is>
      </c>
      <c r="C4618" s="32" t="inlineStr">
        <is>
          <t>Gigalith baseSpeed</t>
        </is>
      </c>
      <c r="D4618" s="32" t="n">
        <v>25</v>
      </c>
      <c r="E4618" s="32" t="n">
        <v>28</v>
      </c>
      <c r="F4618" s="32" t="inlineStr">
        <is>
          <t>Differs from upstream baseline</t>
        </is>
      </c>
      <c r="G4618" s="32" t="inlineStr">
        <is>
          <t>species_info/gen_*_families.h</t>
        </is>
      </c>
    </row>
    <row r="4619">
      <c r="A4619" s="77" t="inlineStr">
        <is>
          <t>2026-10-04</t>
        </is>
      </c>
      <c r="B4619" s="77" t="inlineStr">
        <is>
          <t>Abilities</t>
        </is>
      </c>
      <c r="C4619" s="77" t="inlineStr">
        <is>
          <t>Gigalith abilities</t>
        </is>
      </c>
      <c r="D4619" s="77" t="inlineStr">
        <is>
          <t>Sturdy / Sand Stream / Sand Force</t>
        </is>
      </c>
      <c r="E4619" s="77" t="inlineStr">
        <is>
          <t>Sturdy / Sturdy / Solid Rock</t>
        </is>
      </c>
      <c r="F4619" s="77" t="inlineStr">
        <is>
          <t>Differs from upstream baseline</t>
        </is>
      </c>
      <c r="G4619" s="77" t="inlineStr">
        <is>
          <t>species_info/gen_*_families.h</t>
        </is>
      </c>
    </row>
    <row r="4620">
      <c r="A4620" s="32" t="inlineStr">
        <is>
          <t>2026-10-04</t>
        </is>
      </c>
      <c r="B4620" s="32" t="inlineStr">
        <is>
          <t>Pokemon Stats</t>
        </is>
      </c>
      <c r="C4620" s="32" t="inlineStr">
        <is>
          <t>Girafarig baseHP</t>
        </is>
      </c>
      <c r="D4620" s="32" t="n">
        <v>70</v>
      </c>
      <c r="E4620" s="32" t="n">
        <v>85</v>
      </c>
      <c r="F4620" s="32" t="inlineStr">
        <is>
          <t>Differs from upstream baseline</t>
        </is>
      </c>
      <c r="G4620" s="32" t="inlineStr">
        <is>
          <t>species_info/gen_*_families.h</t>
        </is>
      </c>
    </row>
    <row r="4621">
      <c r="A4621" s="77" t="inlineStr">
        <is>
          <t>2026-10-04</t>
        </is>
      </c>
      <c r="B4621" s="77" t="inlineStr">
        <is>
          <t>Pokemon Stats</t>
        </is>
      </c>
      <c r="C4621" s="77" t="inlineStr">
        <is>
          <t>Girafarig baseAttack</t>
        </is>
      </c>
      <c r="D4621" s="77" t="n">
        <v>80</v>
      </c>
      <c r="E4621" s="77" t="n">
        <v>100</v>
      </c>
      <c r="F4621" s="77" t="inlineStr">
        <is>
          <t>Differs from upstream baseline</t>
        </is>
      </c>
      <c r="G4621" s="77" t="inlineStr">
        <is>
          <t>species_info/gen_*_families.h</t>
        </is>
      </c>
    </row>
    <row r="4622">
      <c r="A4622" s="32" t="inlineStr">
        <is>
          <t>2026-10-04</t>
        </is>
      </c>
      <c r="B4622" s="32" t="inlineStr">
        <is>
          <t>Pokemon Stats</t>
        </is>
      </c>
      <c r="C4622" s="32" t="inlineStr">
        <is>
          <t>Girafarig baseDefense</t>
        </is>
      </c>
      <c r="D4622" s="32" t="n">
        <v>65</v>
      </c>
      <c r="E4622" s="32" t="n">
        <v>70</v>
      </c>
      <c r="F4622" s="32" t="inlineStr">
        <is>
          <t>Differs from upstream baseline</t>
        </is>
      </c>
      <c r="G4622" s="32" t="inlineStr">
        <is>
          <t>species_info/gen_*_families.h</t>
        </is>
      </c>
    </row>
    <row r="4623">
      <c r="A4623" s="77" t="inlineStr">
        <is>
          <t>2026-10-04</t>
        </is>
      </c>
      <c r="B4623" s="77" t="inlineStr">
        <is>
          <t>Pokemon Stats</t>
        </is>
      </c>
      <c r="C4623" s="77" t="inlineStr">
        <is>
          <t>Girafarig baseSpAttack</t>
        </is>
      </c>
      <c r="D4623" s="77" t="n">
        <v>90</v>
      </c>
      <c r="E4623" s="77" t="n">
        <v>110</v>
      </c>
      <c r="F4623" s="77" t="inlineStr">
        <is>
          <t>Differs from upstream baseline</t>
        </is>
      </c>
      <c r="G4623" s="77" t="inlineStr">
        <is>
          <t>species_info/gen_*_families.h</t>
        </is>
      </c>
    </row>
    <row r="4624">
      <c r="A4624" s="32" t="inlineStr">
        <is>
          <t>2026-10-04</t>
        </is>
      </c>
      <c r="B4624" s="32" t="inlineStr">
        <is>
          <t>Pokemon Stats</t>
        </is>
      </c>
      <c r="C4624" s="32" t="inlineStr">
        <is>
          <t>Girafarig baseSpDefense</t>
        </is>
      </c>
      <c r="D4624" s="32" t="n">
        <v>65</v>
      </c>
      <c r="E4624" s="32" t="n">
        <v>70</v>
      </c>
      <c r="F4624" s="32" t="inlineStr">
        <is>
          <t>Differs from upstream baseline</t>
        </is>
      </c>
      <c r="G4624" s="32" t="inlineStr">
        <is>
          <t>species_info/gen_*_families.h</t>
        </is>
      </c>
    </row>
    <row r="4625">
      <c r="A4625" s="77" t="inlineStr">
        <is>
          <t>2026-10-04</t>
        </is>
      </c>
      <c r="B4625" s="77" t="inlineStr">
        <is>
          <t>Abilities</t>
        </is>
      </c>
      <c r="C4625" s="77" t="inlineStr">
        <is>
          <t>Girafarig abilities</t>
        </is>
      </c>
      <c r="D4625" s="77" t="inlineStr">
        <is>
          <t>Inner Focus / Early Bird / Sap Sipper</t>
        </is>
      </c>
      <c r="E4625" s="77" t="inlineStr">
        <is>
          <t>Quick Feet / Quick Feet / Sap Sipper</t>
        </is>
      </c>
      <c r="F4625" s="77" t="inlineStr">
        <is>
          <t>Differs from upstream baseline</t>
        </is>
      </c>
      <c r="G4625" s="77" t="inlineStr">
        <is>
          <t>species_info/gen_*_families.h</t>
        </is>
      </c>
    </row>
    <row r="4626">
      <c r="A4626" s="32" t="inlineStr">
        <is>
          <t>2026-10-04</t>
        </is>
      </c>
      <c r="B4626" s="32" t="inlineStr">
        <is>
          <t>Abilities</t>
        </is>
      </c>
      <c r="C4626" s="32" t="inlineStr">
        <is>
          <t>Glaceon abilities</t>
        </is>
      </c>
      <c r="D4626" s="32" t="inlineStr">
        <is>
          <t>Snow Cloak / Snow Cloak / Ice Body</t>
        </is>
      </c>
      <c r="E4626" s="32" t="inlineStr">
        <is>
          <t>Snow Cloak / Ice Body / Ice Body</t>
        </is>
      </c>
      <c r="F4626" s="32" t="inlineStr">
        <is>
          <t>Differs from upstream baseline</t>
        </is>
      </c>
      <c r="G4626" s="32" t="inlineStr">
        <is>
          <t>species_info/gen_*_families.h</t>
        </is>
      </c>
    </row>
    <row r="4627">
      <c r="A4627" s="77" t="inlineStr">
        <is>
          <t>2026-10-04</t>
        </is>
      </c>
      <c r="B4627" s="77" t="inlineStr">
        <is>
          <t>Pokemon Stats</t>
        </is>
      </c>
      <c r="C4627" s="77" t="inlineStr">
        <is>
          <t>Glalie baseSpAttack</t>
        </is>
      </c>
      <c r="D4627" s="77" t="n">
        <v>80</v>
      </c>
      <c r="E4627" s="77" t="n">
        <v>100</v>
      </c>
      <c r="F4627" s="77" t="inlineStr">
        <is>
          <t>Differs from upstream baseline</t>
        </is>
      </c>
      <c r="G4627" s="77" t="inlineStr">
        <is>
          <t>species_info/gen_*_families.h</t>
        </is>
      </c>
    </row>
    <row r="4628">
      <c r="A4628" s="32" t="inlineStr">
        <is>
          <t>2026-10-04</t>
        </is>
      </c>
      <c r="B4628" s="32" t="inlineStr">
        <is>
          <t>Pokemon Stats</t>
        </is>
      </c>
      <c r="C4628" s="32" t="inlineStr">
        <is>
          <t>Glalie baseSpeed</t>
        </is>
      </c>
      <c r="D4628" s="32" t="n">
        <v>80</v>
      </c>
      <c r="E4628" s="32" t="n">
        <v>100</v>
      </c>
      <c r="F4628" s="32" t="inlineStr">
        <is>
          <t>Differs from upstream baseline</t>
        </is>
      </c>
      <c r="G4628" s="32" t="inlineStr">
        <is>
          <t>species_info/gen_*_families.h</t>
        </is>
      </c>
    </row>
    <row r="4629">
      <c r="A4629" s="77" t="inlineStr">
        <is>
          <t>2026-10-04</t>
        </is>
      </c>
      <c r="B4629" s="77" t="inlineStr">
        <is>
          <t>Abilities</t>
        </is>
      </c>
      <c r="C4629" s="77" t="inlineStr">
        <is>
          <t>Glalie abilities</t>
        </is>
      </c>
      <c r="D4629" s="77" t="inlineStr">
        <is>
          <t>Inner Focus / Ice Body / Moody</t>
        </is>
      </c>
      <c r="E4629" s="77" t="inlineStr">
        <is>
          <t>Solid Rock / Ice Body / Moody</t>
        </is>
      </c>
      <c r="F4629" s="77" t="inlineStr">
        <is>
          <t>Differs from upstream baseline</t>
        </is>
      </c>
      <c r="G4629" s="77" t="inlineStr">
        <is>
          <t>species_info/gen_*_families.h</t>
        </is>
      </c>
    </row>
    <row r="4630">
      <c r="A4630" s="32" t="inlineStr">
        <is>
          <t>2026-10-04</t>
        </is>
      </c>
      <c r="B4630" s="32" t="inlineStr">
        <is>
          <t>Pokemon Stats</t>
        </is>
      </c>
      <c r="C4630" s="32" t="inlineStr">
        <is>
          <t>Glalie baseSpAttack</t>
        </is>
      </c>
      <c r="D4630" s="32" t="n">
        <v>120</v>
      </c>
      <c r="E4630" s="32" t="n">
        <v>140</v>
      </c>
      <c r="F4630" s="32" t="inlineStr">
        <is>
          <t>Differs from upstream baseline</t>
        </is>
      </c>
      <c r="G4630" s="32" t="inlineStr">
        <is>
          <t>species_info/gen_*_families.h</t>
        </is>
      </c>
    </row>
    <row r="4631">
      <c r="A4631" s="77" t="inlineStr">
        <is>
          <t>2026-10-04</t>
        </is>
      </c>
      <c r="B4631" s="77" t="inlineStr">
        <is>
          <t>Pokemon Stats</t>
        </is>
      </c>
      <c r="C4631" s="77" t="inlineStr">
        <is>
          <t>Glalie baseSpeed</t>
        </is>
      </c>
      <c r="D4631" s="77" t="n">
        <v>100</v>
      </c>
      <c r="E4631" s="77" t="n">
        <v>120</v>
      </c>
      <c r="F4631" s="77" t="inlineStr">
        <is>
          <t>Differs from upstream baseline</t>
        </is>
      </c>
      <c r="G4631" s="77" t="inlineStr">
        <is>
          <t>species_info/gen_*_families.h</t>
        </is>
      </c>
    </row>
    <row r="4632">
      <c r="A4632" s="32" t="inlineStr">
        <is>
          <t>2026-10-04</t>
        </is>
      </c>
      <c r="B4632" s="32" t="inlineStr">
        <is>
          <t>Abilities</t>
        </is>
      </c>
      <c r="C4632" s="32" t="inlineStr">
        <is>
          <t>Glameow abilities</t>
        </is>
      </c>
      <c r="D4632" s="32" t="inlineStr">
        <is>
          <t>Limber / Own Tempo / Keen Eye</t>
        </is>
      </c>
      <c r="E4632" s="32" t="inlineStr">
        <is>
          <t>Limber / Limber / Keen Eye</t>
        </is>
      </c>
      <c r="F4632" s="32" t="inlineStr">
        <is>
          <t>Differs from upstream baseline</t>
        </is>
      </c>
      <c r="G4632" s="32" t="inlineStr">
        <is>
          <t>species_info/gen_*_families.h</t>
        </is>
      </c>
    </row>
    <row r="4633">
      <c r="A4633" s="77" t="inlineStr">
        <is>
          <t>2026-10-04</t>
        </is>
      </c>
      <c r="B4633" s="77" t="inlineStr">
        <is>
          <t>Abilities</t>
        </is>
      </c>
      <c r="C4633" s="77" t="inlineStr">
        <is>
          <t>Gligar abilities</t>
        </is>
      </c>
      <c r="D4633" s="77" t="inlineStr">
        <is>
          <t>Hyper Cutter / Sand Veil / Immunity</t>
        </is>
      </c>
      <c r="E4633" s="77" t="inlineStr">
        <is>
          <t>Sand Veil / Sand Veil / Immunity</t>
        </is>
      </c>
      <c r="F4633" s="77" t="inlineStr">
        <is>
          <t>Differs from upstream baseline</t>
        </is>
      </c>
      <c r="G4633" s="77" t="inlineStr">
        <is>
          <t>species_info/gen_*_families.h</t>
        </is>
      </c>
    </row>
    <row r="4634">
      <c r="A4634" s="32" t="inlineStr">
        <is>
          <t>2026-10-04</t>
        </is>
      </c>
      <c r="B4634" s="32" t="inlineStr">
        <is>
          <t>Abilities</t>
        </is>
      </c>
      <c r="C4634" s="32" t="inlineStr">
        <is>
          <t>Gliscor abilities</t>
        </is>
      </c>
      <c r="D4634" s="32" t="inlineStr">
        <is>
          <t>Hyper Cutter / Sand Veil / Poison Heal</t>
        </is>
      </c>
      <c r="E4634" s="32" t="inlineStr">
        <is>
          <t>Sand Veil / Sand Veil / Poison Heal</t>
        </is>
      </c>
      <c r="F4634" s="32" t="inlineStr">
        <is>
          <t>Differs from upstream baseline</t>
        </is>
      </c>
      <c r="G4634" s="32" t="inlineStr">
        <is>
          <t>species_info/gen_*_families.h</t>
        </is>
      </c>
    </row>
    <row r="4635">
      <c r="A4635" s="77" t="inlineStr">
        <is>
          <t>2026-10-04</t>
        </is>
      </c>
      <c r="B4635" s="77" t="inlineStr">
        <is>
          <t>Pokemon Stats</t>
        </is>
      </c>
      <c r="C4635" s="77" t="inlineStr">
        <is>
          <t>Gogoat baseDefense</t>
        </is>
      </c>
      <c r="D4635" s="77" t="n">
        <v>62</v>
      </c>
      <c r="E4635" s="77" t="n">
        <v>72</v>
      </c>
      <c r="F4635" s="77" t="inlineStr">
        <is>
          <t>Differs from upstream baseline</t>
        </is>
      </c>
      <c r="G4635" s="77" t="inlineStr">
        <is>
          <t>species_info/gen_*_families.h</t>
        </is>
      </c>
    </row>
    <row r="4636">
      <c r="A4636" s="32" t="inlineStr">
        <is>
          <t>2026-10-04</t>
        </is>
      </c>
      <c r="B4636" s="32" t="inlineStr">
        <is>
          <t>Pokemon Stats</t>
        </is>
      </c>
      <c r="C4636" s="32" t="inlineStr">
        <is>
          <t>Gogoat baseSpeed</t>
        </is>
      </c>
      <c r="D4636" s="32" t="n">
        <v>68</v>
      </c>
      <c r="E4636" s="32" t="n">
        <v>78</v>
      </c>
      <c r="F4636" s="32" t="inlineStr">
        <is>
          <t>Differs from upstream baseline</t>
        </is>
      </c>
      <c r="G4636" s="32" t="inlineStr">
        <is>
          <t>species_info/gen_*_families.h</t>
        </is>
      </c>
    </row>
    <row r="4637">
      <c r="A4637" s="77" t="inlineStr">
        <is>
          <t>2026-10-04</t>
        </is>
      </c>
      <c r="B4637" s="77" t="inlineStr">
        <is>
          <t>Abilities</t>
        </is>
      </c>
      <c r="C4637" s="77" t="inlineStr">
        <is>
          <t>Gogoat abilities</t>
        </is>
      </c>
      <c r="D4637" s="77" t="inlineStr">
        <is>
          <t>Sap Sipper / Grass Pelt</t>
        </is>
      </c>
      <c r="E4637" s="77" t="inlineStr">
        <is>
          <t>Sap Sipper / Grass Pelt / Regenerator</t>
        </is>
      </c>
      <c r="F4637" s="77" t="inlineStr">
        <is>
          <t>Differs from upstream baseline</t>
        </is>
      </c>
      <c r="G4637" s="77" t="inlineStr">
        <is>
          <t>species_info/gen_*_families.h</t>
        </is>
      </c>
    </row>
    <row r="4638">
      <c r="A4638" s="32" t="inlineStr">
        <is>
          <t>2026-10-04</t>
        </is>
      </c>
      <c r="B4638" s="32" t="inlineStr">
        <is>
          <t>Evolutions</t>
        </is>
      </c>
      <c r="C4638" s="32" t="inlineStr">
        <is>
          <t>Golbat evolution</t>
        </is>
      </c>
      <c r="D4638" s="32" t="inlineStr">
        <is>
          <t>Friendship -&gt; Crobat</t>
        </is>
      </c>
      <c r="E4638" s="32" t="inlineStr">
        <is>
          <t>Lv 48 -&gt; Crobat</t>
        </is>
      </c>
      <c r="F4638" s="32" t="inlineStr">
        <is>
          <t>Differs from upstream baseline</t>
        </is>
      </c>
      <c r="G4638" s="32" t="inlineStr">
        <is>
          <t>species_info/gen_*_families.h</t>
        </is>
      </c>
    </row>
    <row r="4639">
      <c r="A4639" s="77" t="inlineStr">
        <is>
          <t>2026-10-04</t>
        </is>
      </c>
      <c r="B4639" s="77" t="inlineStr">
        <is>
          <t>Abilities</t>
        </is>
      </c>
      <c r="C4639" s="77" t="inlineStr">
        <is>
          <t>Goldeen abilities</t>
        </is>
      </c>
      <c r="D4639" s="77" t="inlineStr">
        <is>
          <t>Swift Swim / Water Veil / Lightning Rod</t>
        </is>
      </c>
      <c r="E4639" s="77" t="inlineStr">
        <is>
          <t>Swift Swim / Swift Swim / Lightning Rod</t>
        </is>
      </c>
      <c r="F4639" s="77" t="inlineStr">
        <is>
          <t>Differs from upstream baseline</t>
        </is>
      </c>
      <c r="G4639" s="77" t="inlineStr">
        <is>
          <t>species_info/gen_*_families.h</t>
        </is>
      </c>
    </row>
    <row r="4640">
      <c r="A4640" s="32" t="inlineStr">
        <is>
          <t>2026-10-04</t>
        </is>
      </c>
      <c r="B4640" s="32" t="inlineStr">
        <is>
          <t>Abilities</t>
        </is>
      </c>
      <c r="C4640" s="32" t="inlineStr">
        <is>
          <t>Golduck abilities</t>
        </is>
      </c>
      <c r="D4640" s="32" t="inlineStr">
        <is>
          <t>Damp / Cloud Nine / Swift Swim</t>
        </is>
      </c>
      <c r="E4640" s="32" t="inlineStr">
        <is>
          <t>Swift Swim / Swift Swim / Swift Swim</t>
        </is>
      </c>
      <c r="F4640" s="32" t="inlineStr">
        <is>
          <t>Differs from upstream baseline</t>
        </is>
      </c>
      <c r="G4640" s="32" t="inlineStr">
        <is>
          <t>species_info/gen_*_families.h</t>
        </is>
      </c>
    </row>
    <row r="4641">
      <c r="A4641" s="77" t="inlineStr">
        <is>
          <t>2026-10-04</t>
        </is>
      </c>
      <c r="B4641" s="77" t="inlineStr">
        <is>
          <t>Pokemon Stats</t>
        </is>
      </c>
      <c r="C4641" s="77" t="inlineStr">
        <is>
          <t>Golem baseHP</t>
        </is>
      </c>
      <c r="D4641" s="77" t="n">
        <v>80</v>
      </c>
      <c r="E4641" s="77" t="n">
        <v>85</v>
      </c>
      <c r="F4641" s="77" t="inlineStr">
        <is>
          <t>Differs from upstream baseline</t>
        </is>
      </c>
      <c r="G4641" s="77" t="inlineStr">
        <is>
          <t>species_info/gen_*_families.h</t>
        </is>
      </c>
    </row>
    <row r="4642">
      <c r="A4642" s="32" t="inlineStr">
        <is>
          <t>2026-10-04</t>
        </is>
      </c>
      <c r="B4642" s="32" t="inlineStr">
        <is>
          <t>Pokemon Stats</t>
        </is>
      </c>
      <c r="C4642" s="32" t="inlineStr">
        <is>
          <t>Golem baseAttack</t>
        </is>
      </c>
      <c r="D4642" s="32" t="n">
        <v>120</v>
      </c>
      <c r="E4642" s="32" t="n">
        <v>130</v>
      </c>
      <c r="F4642" s="32" t="inlineStr">
        <is>
          <t>Differs from upstream baseline</t>
        </is>
      </c>
      <c r="G4642" s="32" t="inlineStr">
        <is>
          <t>species_info/gen_*_families.h</t>
        </is>
      </c>
    </row>
    <row r="4643">
      <c r="A4643" s="77" t="inlineStr">
        <is>
          <t>2026-10-04</t>
        </is>
      </c>
      <c r="B4643" s="77" t="inlineStr">
        <is>
          <t>Pokemon Stats</t>
        </is>
      </c>
      <c r="C4643" s="77" t="inlineStr">
        <is>
          <t>Golem baseDefense</t>
        </is>
      </c>
      <c r="D4643" s="77" t="n">
        <v>130</v>
      </c>
      <c r="E4643" s="77" t="n">
        <v>140</v>
      </c>
      <c r="F4643" s="77" t="inlineStr">
        <is>
          <t>Differs from upstream baseline</t>
        </is>
      </c>
      <c r="G4643" s="77" t="inlineStr">
        <is>
          <t>species_info/gen_*_families.h</t>
        </is>
      </c>
    </row>
    <row r="4644">
      <c r="A4644" s="32" t="inlineStr">
        <is>
          <t>2026-10-04</t>
        </is>
      </c>
      <c r="B4644" s="32" t="inlineStr">
        <is>
          <t>Abilities</t>
        </is>
      </c>
      <c r="C4644" s="32" t="inlineStr">
        <is>
          <t>Golem abilities</t>
        </is>
      </c>
      <c r="D4644" s="32" t="inlineStr">
        <is>
          <t>Rock Head / Sturdy / Sand Veil</t>
        </is>
      </c>
      <c r="E4644" s="32" t="inlineStr">
        <is>
          <t>Shell Armor / Shell Armor / Sand Veil</t>
        </is>
      </c>
      <c r="F4644" s="32" t="inlineStr">
        <is>
          <t>Differs from upstream baseline</t>
        </is>
      </c>
      <c r="G4644" s="32" t="inlineStr">
        <is>
          <t>species_info/gen_*_families.h</t>
        </is>
      </c>
    </row>
    <row r="4645">
      <c r="A4645" s="77" t="inlineStr">
        <is>
          <t>2026-10-04</t>
        </is>
      </c>
      <c r="B4645" s="77" t="inlineStr">
        <is>
          <t>Abilities</t>
        </is>
      </c>
      <c r="C4645" s="77" t="inlineStr">
        <is>
          <t>Golem abilities</t>
        </is>
      </c>
      <c r="D4645" s="77" t="inlineStr">
        <is>
          <t>Magnet Pull / Sturdy / Galvanize</t>
        </is>
      </c>
      <c r="E4645" s="77" t="inlineStr">
        <is>
          <t>Shell Armor / Shell Armor / Galvanize</t>
        </is>
      </c>
      <c r="F4645" s="77" t="inlineStr">
        <is>
          <t>Differs from upstream baseline</t>
        </is>
      </c>
      <c r="G4645" s="77" t="inlineStr">
        <is>
          <t>species_info/gen_*_families.h</t>
        </is>
      </c>
    </row>
    <row r="4646">
      <c r="A4646" s="32" t="inlineStr">
        <is>
          <t>2026-10-04</t>
        </is>
      </c>
      <c r="B4646" s="32" t="inlineStr">
        <is>
          <t>Pokemon Stats</t>
        </is>
      </c>
      <c r="C4646" s="32" t="inlineStr">
        <is>
          <t>Golett baseAttack</t>
        </is>
      </c>
      <c r="D4646" s="32" t="n">
        <v>74</v>
      </c>
      <c r="E4646" s="32" t="n">
        <v>79</v>
      </c>
      <c r="F4646" s="32" t="inlineStr">
        <is>
          <t>Differs from upstream baseline</t>
        </is>
      </c>
      <c r="G4646" s="32" t="inlineStr">
        <is>
          <t>species_info/gen_*_families.h</t>
        </is>
      </c>
    </row>
    <row r="4647">
      <c r="A4647" s="77" t="inlineStr">
        <is>
          <t>2026-10-04</t>
        </is>
      </c>
      <c r="B4647" s="77" t="inlineStr">
        <is>
          <t>Pokemon Stats</t>
        </is>
      </c>
      <c r="C4647" s="77" t="inlineStr">
        <is>
          <t>Golett baseSpAttack</t>
        </is>
      </c>
      <c r="D4647" s="77" t="n">
        <v>35</v>
      </c>
      <c r="E4647" s="77" t="n">
        <v>30</v>
      </c>
      <c r="F4647" s="77" t="inlineStr">
        <is>
          <t>Differs from upstream baseline</t>
        </is>
      </c>
      <c r="G4647" s="77" t="inlineStr">
        <is>
          <t>species_info/gen_*_families.h</t>
        </is>
      </c>
    </row>
    <row r="4648">
      <c r="A4648" s="32" t="inlineStr">
        <is>
          <t>2026-10-04</t>
        </is>
      </c>
      <c r="B4648" s="32" t="inlineStr">
        <is>
          <t>Pokemon Stats</t>
        </is>
      </c>
      <c r="C4648" s="32" t="inlineStr">
        <is>
          <t>Golett baseSpeed</t>
        </is>
      </c>
      <c r="D4648" s="32" t="n">
        <v>35</v>
      </c>
      <c r="E4648" s="32" t="n">
        <v>37</v>
      </c>
      <c r="F4648" s="32" t="inlineStr">
        <is>
          <t>Differs from upstream baseline</t>
        </is>
      </c>
      <c r="G4648" s="32" t="inlineStr">
        <is>
          <t>species_info/gen_*_families.h</t>
        </is>
      </c>
    </row>
    <row r="4649">
      <c r="A4649" s="77" t="inlineStr">
        <is>
          <t>2026-10-04</t>
        </is>
      </c>
      <c r="B4649" s="77" t="inlineStr">
        <is>
          <t>Pokemon Stats</t>
        </is>
      </c>
      <c r="C4649" s="77" t="inlineStr">
        <is>
          <t>Golurk baseHP</t>
        </is>
      </c>
      <c r="D4649" s="77" t="n">
        <v>89</v>
      </c>
      <c r="E4649" s="77" t="n">
        <v>99</v>
      </c>
      <c r="F4649" s="77" t="inlineStr">
        <is>
          <t>Differs from upstream baseline</t>
        </is>
      </c>
      <c r="G4649" s="77" t="inlineStr">
        <is>
          <t>species_info/gen_*_families.h</t>
        </is>
      </c>
    </row>
    <row r="4650">
      <c r="A4650" s="32" t="inlineStr">
        <is>
          <t>2026-10-04</t>
        </is>
      </c>
      <c r="B4650" s="32" t="inlineStr">
        <is>
          <t>Pokemon Stats</t>
        </is>
      </c>
      <c r="C4650" s="32" t="inlineStr">
        <is>
          <t>Golurk baseAttack</t>
        </is>
      </c>
      <c r="D4650" s="32" t="n">
        <v>124</v>
      </c>
      <c r="E4650" s="32" t="n">
        <v>148</v>
      </c>
      <c r="F4650" s="32" t="inlineStr">
        <is>
          <t>Differs from upstream baseline</t>
        </is>
      </c>
      <c r="G4650" s="32" t="inlineStr">
        <is>
          <t>species_info/gen_*_families.h</t>
        </is>
      </c>
    </row>
    <row r="4651">
      <c r="A4651" s="77" t="inlineStr">
        <is>
          <t>2026-10-04</t>
        </is>
      </c>
      <c r="B4651" s="77" t="inlineStr">
        <is>
          <t>Pokemon Stats</t>
        </is>
      </c>
      <c r="C4651" s="77" t="inlineStr">
        <is>
          <t>Golurk baseSpAttack</t>
        </is>
      </c>
      <c r="D4651" s="77" t="n">
        <v>55</v>
      </c>
      <c r="E4651" s="77" t="n">
        <v>30</v>
      </c>
      <c r="F4651" s="77" t="inlineStr">
        <is>
          <t>Differs from upstream baseline</t>
        </is>
      </c>
      <c r="G4651" s="77" t="inlineStr">
        <is>
          <t>species_info/gen_*_families.h</t>
        </is>
      </c>
    </row>
    <row r="4652">
      <c r="A4652" s="32" t="inlineStr">
        <is>
          <t>2026-10-04</t>
        </is>
      </c>
      <c r="B4652" s="32" t="inlineStr">
        <is>
          <t>Pokemon Stats</t>
        </is>
      </c>
      <c r="C4652" s="32" t="inlineStr">
        <is>
          <t>Golurk baseSpeed</t>
        </is>
      </c>
      <c r="D4652" s="32" t="n">
        <v>55</v>
      </c>
      <c r="E4652" s="32" t="n">
        <v>66</v>
      </c>
      <c r="F4652" s="32" t="inlineStr">
        <is>
          <t>Differs from upstream baseline</t>
        </is>
      </c>
      <c r="G4652" s="32" t="inlineStr">
        <is>
          <t>species_info/gen_*_families.h</t>
        </is>
      </c>
    </row>
    <row r="4653">
      <c r="A4653" s="77" t="inlineStr">
        <is>
          <t>2026-10-04</t>
        </is>
      </c>
      <c r="B4653" s="77" t="inlineStr">
        <is>
          <t>Pokemon Stats</t>
        </is>
      </c>
      <c r="C4653" s="77" t="inlineStr">
        <is>
          <t>Goodra baseDefense</t>
        </is>
      </c>
      <c r="D4653" s="77" t="n">
        <v>70</v>
      </c>
      <c r="E4653" s="77" t="n">
        <v>80</v>
      </c>
      <c r="F4653" s="77" t="inlineStr">
        <is>
          <t>Differs from upstream baseline</t>
        </is>
      </c>
      <c r="G4653" s="77" t="inlineStr">
        <is>
          <t>species_info/gen_*_families.h</t>
        </is>
      </c>
    </row>
    <row r="4654">
      <c r="A4654" s="32" t="inlineStr">
        <is>
          <t>2026-10-04</t>
        </is>
      </c>
      <c r="B4654" s="32" t="inlineStr">
        <is>
          <t>Pokemon Stats</t>
        </is>
      </c>
      <c r="C4654" s="32" t="inlineStr">
        <is>
          <t>Gothitelle baseHP</t>
        </is>
      </c>
      <c r="D4654" s="32" t="n">
        <v>70</v>
      </c>
      <c r="E4654" s="32" t="n">
        <v>90</v>
      </c>
      <c r="F4654" s="32" t="inlineStr">
        <is>
          <t>Differs from upstream baseline</t>
        </is>
      </c>
      <c r="G4654" s="32" t="inlineStr">
        <is>
          <t>species_info/gen_*_families.h</t>
        </is>
      </c>
    </row>
    <row r="4655">
      <c r="A4655" s="77" t="inlineStr">
        <is>
          <t>2026-10-04</t>
        </is>
      </c>
      <c r="B4655" s="77" t="inlineStr">
        <is>
          <t>Pokemon Stats</t>
        </is>
      </c>
      <c r="C4655" s="77" t="inlineStr">
        <is>
          <t>Gothitelle baseAttack</t>
        </is>
      </c>
      <c r="D4655" s="77" t="n">
        <v>55</v>
      </c>
      <c r="E4655" s="77" t="n">
        <v>62</v>
      </c>
      <c r="F4655" s="77" t="inlineStr">
        <is>
          <t>Differs from upstream baseline</t>
        </is>
      </c>
      <c r="G4655" s="77" t="inlineStr">
        <is>
          <t>species_info/gen_*_families.h</t>
        </is>
      </c>
    </row>
    <row r="4656">
      <c r="A4656" s="32" t="inlineStr">
        <is>
          <t>2026-10-04</t>
        </is>
      </c>
      <c r="B4656" s="32" t="inlineStr">
        <is>
          <t>Pokemon Stats</t>
        </is>
      </c>
      <c r="C4656" s="32" t="inlineStr">
        <is>
          <t>Gothitelle baseSpAttack</t>
        </is>
      </c>
      <c r="D4656" s="32" t="n">
        <v>95</v>
      </c>
      <c r="E4656" s="32" t="n">
        <v>105</v>
      </c>
      <c r="F4656" s="32" t="inlineStr">
        <is>
          <t>Differs from upstream baseline</t>
        </is>
      </c>
      <c r="G4656" s="32" t="inlineStr">
        <is>
          <t>species_info/gen_*_families.h</t>
        </is>
      </c>
    </row>
    <row r="4657">
      <c r="A4657" s="77" t="inlineStr">
        <is>
          <t>2026-10-04</t>
        </is>
      </c>
      <c r="B4657" s="77" t="inlineStr">
        <is>
          <t>Pokemon Stats</t>
        </is>
      </c>
      <c r="C4657" s="77" t="inlineStr">
        <is>
          <t>Gothitelle baseSpeed</t>
        </is>
      </c>
      <c r="D4657" s="77" t="n">
        <v>65</v>
      </c>
      <c r="E4657" s="77" t="n">
        <v>76</v>
      </c>
      <c r="F4657" s="77" t="inlineStr">
        <is>
          <t>Differs from upstream baseline</t>
        </is>
      </c>
      <c r="G4657" s="77" t="inlineStr">
        <is>
          <t>species_info/gen_*_families.h</t>
        </is>
      </c>
    </row>
    <row r="4658">
      <c r="A4658" s="32" t="inlineStr">
        <is>
          <t>2026-10-04</t>
        </is>
      </c>
      <c r="B4658" s="32" t="inlineStr">
        <is>
          <t>Pokemon Stats</t>
        </is>
      </c>
      <c r="C4658" s="32" t="inlineStr">
        <is>
          <t>Gothorita baseAttack</t>
        </is>
      </c>
      <c r="D4658" s="32" t="n">
        <v>45</v>
      </c>
      <c r="E4658" s="32" t="n">
        <v>30</v>
      </c>
      <c r="F4658" s="32" t="inlineStr">
        <is>
          <t>Differs from upstream baseline</t>
        </is>
      </c>
      <c r="G4658" s="32" t="inlineStr">
        <is>
          <t>species_info/gen_*_families.h</t>
        </is>
      </c>
    </row>
    <row r="4659">
      <c r="A4659" s="77" t="inlineStr">
        <is>
          <t>2026-10-04</t>
        </is>
      </c>
      <c r="B4659" s="77" t="inlineStr">
        <is>
          <t>Pokemon Stats</t>
        </is>
      </c>
      <c r="C4659" s="77" t="inlineStr">
        <is>
          <t>Gothorita baseSpAttack</t>
        </is>
      </c>
      <c r="D4659" s="77" t="n">
        <v>75</v>
      </c>
      <c r="E4659" s="77" t="n">
        <v>83</v>
      </c>
      <c r="F4659" s="77" t="inlineStr">
        <is>
          <t>Differs from upstream baseline</t>
        </is>
      </c>
      <c r="G4659" s="77" t="inlineStr">
        <is>
          <t>species_info/gen_*_families.h</t>
        </is>
      </c>
    </row>
    <row r="4660">
      <c r="A4660" s="32" t="inlineStr">
        <is>
          <t>2026-10-04</t>
        </is>
      </c>
      <c r="B4660" s="32" t="inlineStr">
        <is>
          <t>Pokemon Stats</t>
        </is>
      </c>
      <c r="C4660" s="32" t="inlineStr">
        <is>
          <t>Gothorita baseSpeed</t>
        </is>
      </c>
      <c r="D4660" s="32" t="n">
        <v>55</v>
      </c>
      <c r="E4660" s="32" t="n">
        <v>62</v>
      </c>
      <c r="F4660" s="32" t="inlineStr">
        <is>
          <t>Differs from upstream baseline</t>
        </is>
      </c>
      <c r="G4660" s="32" t="inlineStr">
        <is>
          <t>species_info/gen_*_families.h</t>
        </is>
      </c>
    </row>
    <row r="4661">
      <c r="A4661" s="77" t="inlineStr">
        <is>
          <t>2026-10-04</t>
        </is>
      </c>
      <c r="B4661" s="77" t="inlineStr">
        <is>
          <t>Pokemon Stats</t>
        </is>
      </c>
      <c r="C4661" s="77" t="inlineStr">
        <is>
          <t>Gourgeist baseHP</t>
        </is>
      </c>
      <c r="D4661" s="77" t="n">
        <v>65</v>
      </c>
      <c r="E4661" s="77" t="n">
        <v>75</v>
      </c>
      <c r="F4661" s="77" t="inlineStr">
        <is>
          <t>Differs from upstream baseline</t>
        </is>
      </c>
      <c r="G4661" s="77" t="inlineStr">
        <is>
          <t>species_info/gen_*_families.h</t>
        </is>
      </c>
    </row>
    <row r="4662">
      <c r="A4662" s="32" t="inlineStr">
        <is>
          <t>2026-10-04</t>
        </is>
      </c>
      <c r="B4662" s="32" t="inlineStr">
        <is>
          <t>Pokemon Stats</t>
        </is>
      </c>
      <c r="C4662" s="32" t="inlineStr">
        <is>
          <t>Gourgeist baseAttack</t>
        </is>
      </c>
      <c r="D4662" s="32" t="n">
        <v>90</v>
      </c>
      <c r="E4662" s="32" t="n">
        <v>100</v>
      </c>
      <c r="F4662" s="32" t="inlineStr">
        <is>
          <t>Differs from upstream baseline</t>
        </is>
      </c>
      <c r="G4662" s="32" t="inlineStr">
        <is>
          <t>species_info/gen_*_families.h</t>
        </is>
      </c>
    </row>
    <row r="4663">
      <c r="A4663" s="77" t="inlineStr">
        <is>
          <t>2026-10-04</t>
        </is>
      </c>
      <c r="B4663" s="77" t="inlineStr">
        <is>
          <t>Pokemon Stats</t>
        </is>
      </c>
      <c r="C4663" s="77" t="inlineStr">
        <is>
          <t>Gourgeist baseAttack</t>
        </is>
      </c>
      <c r="D4663" s="77" t="n">
        <v>95</v>
      </c>
      <c r="E4663" s="77" t="n">
        <v>110</v>
      </c>
      <c r="F4663" s="77" t="inlineStr">
        <is>
          <t>Differs from upstream baseline</t>
        </is>
      </c>
      <c r="G4663" s="77" t="inlineStr">
        <is>
          <t>species_info/gen_*_families.h</t>
        </is>
      </c>
    </row>
    <row r="4664">
      <c r="A4664" s="32" t="inlineStr">
        <is>
          <t>2026-10-04</t>
        </is>
      </c>
      <c r="B4664" s="32" t="inlineStr">
        <is>
          <t>Pokemon Stats</t>
        </is>
      </c>
      <c r="C4664" s="32" t="inlineStr">
        <is>
          <t>Gourgeist baseSpAttack</t>
        </is>
      </c>
      <c r="D4664" s="32" t="n">
        <v>58</v>
      </c>
      <c r="E4664" s="32" t="n">
        <v>30</v>
      </c>
      <c r="F4664" s="32" t="inlineStr">
        <is>
          <t>Differs from upstream baseline</t>
        </is>
      </c>
      <c r="G4664" s="32" t="inlineStr">
        <is>
          <t>species_info/gen_*_families.h</t>
        </is>
      </c>
    </row>
    <row r="4665">
      <c r="A4665" s="77" t="inlineStr">
        <is>
          <t>2026-10-04</t>
        </is>
      </c>
      <c r="B4665" s="77" t="inlineStr">
        <is>
          <t>Pokemon Stats</t>
        </is>
      </c>
      <c r="C4665" s="77" t="inlineStr">
        <is>
          <t>Gourgeist baseSpeed</t>
        </is>
      </c>
      <c r="D4665" s="77" t="n">
        <v>69</v>
      </c>
      <c r="E4665" s="77" t="n">
        <v>82</v>
      </c>
      <c r="F4665" s="77" t="inlineStr">
        <is>
          <t>Differs from upstream baseline</t>
        </is>
      </c>
      <c r="G4665" s="77" t="inlineStr">
        <is>
          <t>species_info/gen_*_families.h</t>
        </is>
      </c>
    </row>
    <row r="4666">
      <c r="A4666" s="32" t="inlineStr">
        <is>
          <t>2026-10-04</t>
        </is>
      </c>
      <c r="B4666" s="32" t="inlineStr">
        <is>
          <t>Pokemon Stats</t>
        </is>
      </c>
      <c r="C4666" s="32" t="inlineStr">
        <is>
          <t>Gourgeist baseAttack</t>
        </is>
      </c>
      <c r="D4666" s="32" t="n">
        <v>100</v>
      </c>
      <c r="E4666" s="32" t="n">
        <v>115</v>
      </c>
      <c r="F4666" s="32" t="inlineStr">
        <is>
          <t>Differs from upstream baseline</t>
        </is>
      </c>
      <c r="G4666" s="32" t="inlineStr">
        <is>
          <t>species_info/gen_*_families.h</t>
        </is>
      </c>
    </row>
    <row r="4667">
      <c r="A4667" s="77" t="inlineStr">
        <is>
          <t>2026-10-04</t>
        </is>
      </c>
      <c r="B4667" s="77" t="inlineStr">
        <is>
          <t>Pokemon Stats</t>
        </is>
      </c>
      <c r="C4667" s="77" t="inlineStr">
        <is>
          <t>Gourgeist baseSpeed</t>
        </is>
      </c>
      <c r="D4667" s="77" t="n">
        <v>54</v>
      </c>
      <c r="E4667" s="77" t="n">
        <v>67</v>
      </c>
      <c r="F4667" s="77" t="inlineStr">
        <is>
          <t>Differs from upstream baseline</t>
        </is>
      </c>
      <c r="G4667" s="77" t="inlineStr">
        <is>
          <t>species_info/gen_*_families.h</t>
        </is>
      </c>
    </row>
    <row r="4668">
      <c r="A4668" s="32" t="inlineStr">
        <is>
          <t>2026-10-04</t>
        </is>
      </c>
      <c r="B4668" s="32" t="inlineStr">
        <is>
          <t>Abilities</t>
        </is>
      </c>
      <c r="C4668" s="32" t="inlineStr">
        <is>
          <t>Granbull abilities</t>
        </is>
      </c>
      <c r="D4668" s="32" t="inlineStr">
        <is>
          <t>Intimidate / Quick Feet / Rattled</t>
        </is>
      </c>
      <c r="E4668" s="32" t="inlineStr">
        <is>
          <t>Intimidate / Intimidate / Rattled</t>
        </is>
      </c>
      <c r="F4668" s="32" t="inlineStr">
        <is>
          <t>Differs from upstream baseline</t>
        </is>
      </c>
      <c r="G4668" s="32" t="inlineStr">
        <is>
          <t>species_info/gen_*_families.h</t>
        </is>
      </c>
    </row>
    <row r="4669">
      <c r="A4669" s="77" t="inlineStr">
        <is>
          <t>2026-10-04</t>
        </is>
      </c>
      <c r="B4669" s="77" t="inlineStr">
        <is>
          <t>Pokemon Stats</t>
        </is>
      </c>
      <c r="C4669" s="77" t="inlineStr">
        <is>
          <t>Graveler baseHP</t>
        </is>
      </c>
      <c r="D4669" s="77" t="n">
        <v>55</v>
      </c>
      <c r="E4669" s="77" t="n">
        <v>75</v>
      </c>
      <c r="F4669" s="77" t="inlineStr">
        <is>
          <t>Differs from upstream baseline</t>
        </is>
      </c>
      <c r="G4669" s="77" t="inlineStr">
        <is>
          <t>species_info/gen_*_families.h</t>
        </is>
      </c>
    </row>
    <row r="4670">
      <c r="A4670" s="32" t="inlineStr">
        <is>
          <t>2026-10-04</t>
        </is>
      </c>
      <c r="B4670" s="32" t="inlineStr">
        <is>
          <t>Pokemon Stats</t>
        </is>
      </c>
      <c r="C4670" s="32" t="inlineStr">
        <is>
          <t>Graveler baseAttack</t>
        </is>
      </c>
      <c r="D4670" s="32" t="n">
        <v>95</v>
      </c>
      <c r="E4670" s="32" t="n">
        <v>110</v>
      </c>
      <c r="F4670" s="32" t="inlineStr">
        <is>
          <t>Differs from upstream baseline</t>
        </is>
      </c>
      <c r="G4670" s="32" t="inlineStr">
        <is>
          <t>species_info/gen_*_families.h</t>
        </is>
      </c>
    </row>
    <row r="4671">
      <c r="A4671" s="77" t="inlineStr">
        <is>
          <t>2026-10-04</t>
        </is>
      </c>
      <c r="B4671" s="77" t="inlineStr">
        <is>
          <t>Pokemon Stats</t>
        </is>
      </c>
      <c r="C4671" s="77" t="inlineStr">
        <is>
          <t>Graveler baseDefense</t>
        </is>
      </c>
      <c r="D4671" s="77" t="n">
        <v>115</v>
      </c>
      <c r="E4671" s="77" t="n">
        <v>130</v>
      </c>
      <c r="F4671" s="77" t="inlineStr">
        <is>
          <t>Differs from upstream baseline</t>
        </is>
      </c>
      <c r="G4671" s="77" t="inlineStr">
        <is>
          <t>species_info/gen_*_families.h</t>
        </is>
      </c>
    </row>
    <row r="4672">
      <c r="A4672" s="32" t="inlineStr">
        <is>
          <t>2026-10-04</t>
        </is>
      </c>
      <c r="B4672" s="32" t="inlineStr">
        <is>
          <t>Pokemon Stats</t>
        </is>
      </c>
      <c r="C4672" s="32" t="inlineStr">
        <is>
          <t>Graveler baseSpDefense</t>
        </is>
      </c>
      <c r="D4672" s="32" t="n">
        <v>45</v>
      </c>
      <c r="E4672" s="32" t="n">
        <v>65</v>
      </c>
      <c r="F4672" s="32" t="inlineStr">
        <is>
          <t>Differs from upstream baseline</t>
        </is>
      </c>
      <c r="G4672" s="32" t="inlineStr">
        <is>
          <t>species_info/gen_*_families.h</t>
        </is>
      </c>
    </row>
    <row r="4673">
      <c r="A4673" s="77" t="inlineStr">
        <is>
          <t>2026-10-04</t>
        </is>
      </c>
      <c r="B4673" s="77" t="inlineStr">
        <is>
          <t>Pokemon Stats</t>
        </is>
      </c>
      <c r="C4673" s="77" t="inlineStr">
        <is>
          <t>Graveler baseSpeed</t>
        </is>
      </c>
      <c r="D4673" s="77" t="n">
        <v>35</v>
      </c>
      <c r="E4673" s="77" t="n">
        <v>45</v>
      </c>
      <c r="F4673" s="77" t="inlineStr">
        <is>
          <t>Differs from upstream baseline</t>
        </is>
      </c>
      <c r="G4673" s="77" t="inlineStr">
        <is>
          <t>species_info/gen_*_families.h</t>
        </is>
      </c>
    </row>
    <row r="4674">
      <c r="A4674" s="32" t="inlineStr">
        <is>
          <t>2026-10-04</t>
        </is>
      </c>
      <c r="B4674" s="32" t="inlineStr">
        <is>
          <t>Abilities</t>
        </is>
      </c>
      <c r="C4674" s="32" t="inlineStr">
        <is>
          <t>Graveler abilities</t>
        </is>
      </c>
      <c r="D4674" s="32" t="inlineStr">
        <is>
          <t>Rock Head / Sturdy / Sand Veil</t>
        </is>
      </c>
      <c r="E4674" s="32" t="inlineStr">
        <is>
          <t>Rock Head / Rough Skin / Sand Veil</t>
        </is>
      </c>
      <c r="F4674" s="32" t="inlineStr">
        <is>
          <t>Differs from upstream baseline</t>
        </is>
      </c>
      <c r="G4674" s="32" t="inlineStr">
        <is>
          <t>species_info/gen_*_families.h</t>
        </is>
      </c>
    </row>
    <row r="4675">
      <c r="A4675" s="77" t="inlineStr">
        <is>
          <t>2026-10-04</t>
        </is>
      </c>
      <c r="B4675" s="77" t="inlineStr">
        <is>
          <t>Abilities</t>
        </is>
      </c>
      <c r="C4675" s="77" t="inlineStr">
        <is>
          <t>Graveler abilities</t>
        </is>
      </c>
      <c r="D4675" s="77" t="inlineStr">
        <is>
          <t>Magnet Pull / Sturdy / Galvanize</t>
        </is>
      </c>
      <c r="E4675" s="77" t="inlineStr">
        <is>
          <t>Rock Head / Rough Skin / Galvanize</t>
        </is>
      </c>
      <c r="F4675" s="77" t="inlineStr">
        <is>
          <t>Differs from upstream baseline</t>
        </is>
      </c>
      <c r="G4675" s="77" t="inlineStr">
        <is>
          <t>species_info/gen_*_families.h</t>
        </is>
      </c>
    </row>
    <row r="4676">
      <c r="A4676" s="32" t="inlineStr">
        <is>
          <t>2026-10-04</t>
        </is>
      </c>
      <c r="B4676" s="32" t="inlineStr">
        <is>
          <t>Pokemon Stats</t>
        </is>
      </c>
      <c r="C4676" s="32" t="inlineStr">
        <is>
          <t>Grimer baseSpDefense</t>
        </is>
      </c>
      <c r="D4676" s="32" t="n">
        <v>50</v>
      </c>
      <c r="E4676" s="32" t="n">
        <v>75</v>
      </c>
      <c r="F4676" s="32" t="inlineStr">
        <is>
          <t>Differs from upstream baseline</t>
        </is>
      </c>
      <c r="G4676" s="32" t="inlineStr">
        <is>
          <t>species_info/gen_*_families.h</t>
        </is>
      </c>
    </row>
    <row r="4677">
      <c r="A4677" s="77" t="inlineStr">
        <is>
          <t>2026-10-04</t>
        </is>
      </c>
      <c r="B4677" s="77" t="inlineStr">
        <is>
          <t>Abilities</t>
        </is>
      </c>
      <c r="C4677" s="77" t="inlineStr">
        <is>
          <t>Grimer abilities</t>
        </is>
      </c>
      <c r="D4677" s="77" t="inlineStr">
        <is>
          <t>Stench / Sticky Hold / Poison Touch</t>
        </is>
      </c>
      <c r="E4677" s="77" t="inlineStr">
        <is>
          <t>Aftermath / Aftermath / Poison Touch</t>
        </is>
      </c>
      <c r="F4677" s="77" t="inlineStr">
        <is>
          <t>Differs from upstream baseline</t>
        </is>
      </c>
      <c r="G4677" s="77" t="inlineStr">
        <is>
          <t>species_info/gen_*_families.h</t>
        </is>
      </c>
    </row>
    <row r="4678">
      <c r="A4678" s="32" t="inlineStr">
        <is>
          <t>2026-10-04</t>
        </is>
      </c>
      <c r="B4678" s="32" t="inlineStr">
        <is>
          <t>Abilities</t>
        </is>
      </c>
      <c r="C4678" s="32" t="inlineStr">
        <is>
          <t>Grimer abilities</t>
        </is>
      </c>
      <c r="D4678" s="32" t="inlineStr">
        <is>
          <t>Poison Touch / Gluttony / Power Of Alchemy</t>
        </is>
      </c>
      <c r="E4678" s="32" t="inlineStr">
        <is>
          <t>Aftermath / Aftermath / Power Of Alchemy</t>
        </is>
      </c>
      <c r="F4678" s="32" t="inlineStr">
        <is>
          <t>Differs from upstream baseline</t>
        </is>
      </c>
      <c r="G4678" s="32" t="inlineStr">
        <is>
          <t>species_info/gen_*_families.h</t>
        </is>
      </c>
    </row>
    <row r="4679">
      <c r="A4679" s="77" t="inlineStr">
        <is>
          <t>2026-10-04</t>
        </is>
      </c>
      <c r="B4679" s="77" t="inlineStr">
        <is>
          <t>Abilities</t>
        </is>
      </c>
      <c r="C4679" s="77" t="inlineStr">
        <is>
          <t>Grotle abilities</t>
        </is>
      </c>
      <c r="D4679" s="77" t="inlineStr">
        <is>
          <t>Overgrow / Shell Armor</t>
        </is>
      </c>
      <c r="E4679" s="77" t="inlineStr">
        <is>
          <t>Leaf Guard / Shell Armor / Shell Armor</t>
        </is>
      </c>
      <c r="F4679" s="77" t="inlineStr">
        <is>
          <t>Differs from upstream baseline</t>
        </is>
      </c>
      <c r="G4679" s="77" t="inlineStr">
        <is>
          <t>species_info/gen_*_families.h</t>
        </is>
      </c>
    </row>
    <row r="4680">
      <c r="A4680" s="32" t="inlineStr">
        <is>
          <t>2026-10-04</t>
        </is>
      </c>
      <c r="B4680" s="32" t="inlineStr">
        <is>
          <t>Abilities</t>
        </is>
      </c>
      <c r="C4680" s="32" t="inlineStr">
        <is>
          <t>Groudon abilities</t>
        </is>
      </c>
      <c r="D4680" s="32" t="inlineStr">
        <is>
          <t>Drought</t>
        </is>
      </c>
      <c r="E4680" s="32" t="inlineStr">
        <is>
          <t>Pressure</t>
        </is>
      </c>
      <c r="F4680" s="32" t="inlineStr">
        <is>
          <t>Differs from upstream baseline</t>
        </is>
      </c>
      <c r="G4680" s="32" t="inlineStr">
        <is>
          <t>species_info/gen_*_families.h</t>
        </is>
      </c>
    </row>
    <row r="4681">
      <c r="A4681" s="77" t="inlineStr">
        <is>
          <t>2026-10-04</t>
        </is>
      </c>
      <c r="B4681" s="77" t="inlineStr">
        <is>
          <t>Abilities</t>
        </is>
      </c>
      <c r="C4681" s="77" t="inlineStr">
        <is>
          <t>Groudon abilities</t>
        </is>
      </c>
      <c r="D4681" s="77" t="inlineStr">
        <is>
          <t>Desolate Land / Desolate Land</t>
        </is>
      </c>
      <c r="E4681" s="77" t="inlineStr">
        <is>
          <t>Solid Rock / Solid Rock</t>
        </is>
      </c>
      <c r="F4681" s="77" t="inlineStr">
        <is>
          <t>Differs from upstream baseline</t>
        </is>
      </c>
      <c r="G4681" s="77" t="inlineStr">
        <is>
          <t>species_info/gen_*_families.h</t>
        </is>
      </c>
    </row>
    <row r="4682">
      <c r="A4682" s="32" t="inlineStr">
        <is>
          <t>2026-10-04</t>
        </is>
      </c>
      <c r="B4682" s="32" t="inlineStr">
        <is>
          <t>Abilities</t>
        </is>
      </c>
      <c r="C4682" s="32" t="inlineStr">
        <is>
          <t>Growlithe abilities</t>
        </is>
      </c>
      <c r="D4682" s="32" t="inlineStr">
        <is>
          <t>Intimidate / Flash Fire / Justified</t>
        </is>
      </c>
      <c r="E4682" s="32" t="inlineStr">
        <is>
          <t>Intimidate / Intimidate / Justified</t>
        </is>
      </c>
      <c r="F4682" s="32" t="inlineStr">
        <is>
          <t>Differs from upstream baseline</t>
        </is>
      </c>
      <c r="G4682" s="32" t="inlineStr">
        <is>
          <t>species_info/gen_*_families.h</t>
        </is>
      </c>
    </row>
    <row r="4683">
      <c r="A4683" s="77" t="inlineStr">
        <is>
          <t>2026-10-04</t>
        </is>
      </c>
      <c r="B4683" s="77" t="inlineStr">
        <is>
          <t>Pokemon Stats</t>
        </is>
      </c>
      <c r="C4683" s="77" t="inlineStr">
        <is>
          <t>Grumpig baseAttack</t>
        </is>
      </c>
      <c r="D4683" s="77" t="n">
        <v>45</v>
      </c>
      <c r="E4683" s="77" t="n">
        <v>75</v>
      </c>
      <c r="F4683" s="77" t="inlineStr">
        <is>
          <t>Differs from upstream baseline</t>
        </is>
      </c>
      <c r="G4683" s="77" t="inlineStr">
        <is>
          <t>species_info/gen_*_families.h</t>
        </is>
      </c>
    </row>
    <row r="4684">
      <c r="A4684" s="32" t="inlineStr">
        <is>
          <t>2026-10-04</t>
        </is>
      </c>
      <c r="B4684" s="32" t="inlineStr">
        <is>
          <t>Abilities</t>
        </is>
      </c>
      <c r="C4684" s="32" t="inlineStr">
        <is>
          <t>Gulpin abilities</t>
        </is>
      </c>
      <c r="D4684" s="32" t="inlineStr">
        <is>
          <t>Liquid Ooze / Sticky Hold / Gluttony</t>
        </is>
      </c>
      <c r="E4684" s="32" t="inlineStr">
        <is>
          <t>Gluttony / Gluttony / Gluttony</t>
        </is>
      </c>
      <c r="F4684" s="32" t="inlineStr">
        <is>
          <t>Differs from upstream baseline</t>
        </is>
      </c>
      <c r="G4684" s="32" t="inlineStr">
        <is>
          <t>species_info/gen_*_families.h</t>
        </is>
      </c>
    </row>
    <row r="4685">
      <c r="A4685" s="77" t="inlineStr">
        <is>
          <t>2026-10-04</t>
        </is>
      </c>
      <c r="B4685" s="77" t="inlineStr">
        <is>
          <t>Pokemon Stats</t>
        </is>
      </c>
      <c r="C4685" s="77" t="inlineStr">
        <is>
          <t>Gurdurr baseAttack</t>
        </is>
      </c>
      <c r="D4685" s="77" t="n">
        <v>105</v>
      </c>
      <c r="E4685" s="77" t="n">
        <v>115</v>
      </c>
      <c r="F4685" s="77" t="inlineStr">
        <is>
          <t>Differs from upstream baseline</t>
        </is>
      </c>
      <c r="G4685" s="77" t="inlineStr">
        <is>
          <t>species_info/gen_*_families.h</t>
        </is>
      </c>
    </row>
    <row r="4686">
      <c r="A4686" s="32" t="inlineStr">
        <is>
          <t>2026-10-04</t>
        </is>
      </c>
      <c r="B4686" s="32" t="inlineStr">
        <is>
          <t>Pokemon Stats</t>
        </is>
      </c>
      <c r="C4686" s="32" t="inlineStr">
        <is>
          <t>Gurdurr baseSpAttack</t>
        </is>
      </c>
      <c r="D4686" s="32" t="n">
        <v>40</v>
      </c>
      <c r="E4686" s="32" t="n">
        <v>30</v>
      </c>
      <c r="F4686" s="32" t="inlineStr">
        <is>
          <t>Differs from upstream baseline</t>
        </is>
      </c>
      <c r="G4686" s="32" t="inlineStr">
        <is>
          <t>species_info/gen_*_families.h</t>
        </is>
      </c>
    </row>
    <row r="4687">
      <c r="A4687" s="77" t="inlineStr">
        <is>
          <t>2026-10-04</t>
        </is>
      </c>
      <c r="B4687" s="77" t="inlineStr">
        <is>
          <t>Pokemon Stats</t>
        </is>
      </c>
      <c r="C4687" s="77" t="inlineStr">
        <is>
          <t>Gyarados baseSpAttack</t>
        </is>
      </c>
      <c r="D4687" s="77" t="n">
        <v>60</v>
      </c>
      <c r="E4687" s="77" t="n">
        <v>75</v>
      </c>
      <c r="F4687" s="77" t="inlineStr">
        <is>
          <t>Differs from upstream baseline</t>
        </is>
      </c>
      <c r="G4687" s="77" t="inlineStr">
        <is>
          <t>species_info/gen_*_families.h</t>
        </is>
      </c>
    </row>
    <row r="4688">
      <c r="A4688" s="32" t="inlineStr">
        <is>
          <t>2026-10-04</t>
        </is>
      </c>
      <c r="B4688" s="32" t="inlineStr">
        <is>
          <t>Pokemon Stats</t>
        </is>
      </c>
      <c r="C4688" s="32" t="inlineStr">
        <is>
          <t>Gyarados baseSpAttack</t>
        </is>
      </c>
      <c r="D4688" s="32" t="n">
        <v>70</v>
      </c>
      <c r="E4688" s="32" t="n">
        <v>85</v>
      </c>
      <c r="F4688" s="32" t="inlineStr">
        <is>
          <t>Differs from upstream baseline</t>
        </is>
      </c>
      <c r="G4688" s="32" t="inlineStr">
        <is>
          <t>species_info/gen_*_families.h</t>
        </is>
      </c>
    </row>
    <row r="4689">
      <c r="A4689" s="77" t="inlineStr">
        <is>
          <t>2026-10-04</t>
        </is>
      </c>
      <c r="B4689" s="77" t="inlineStr">
        <is>
          <t>Abilities</t>
        </is>
      </c>
      <c r="C4689" s="77" t="inlineStr">
        <is>
          <t>Hariyama abilities</t>
        </is>
      </c>
      <c r="D4689" s="77" t="inlineStr">
        <is>
          <t>Thick Fat / Guts / Sheer Force</t>
        </is>
      </c>
      <c r="E4689" s="77" t="inlineStr">
        <is>
          <t>Guts / Guts / Sheer Force</t>
        </is>
      </c>
      <c r="F4689" s="77" t="inlineStr">
        <is>
          <t>Differs from upstream baseline</t>
        </is>
      </c>
      <c r="G4689" s="77" t="inlineStr">
        <is>
          <t>species_info/gen_*_families.h</t>
        </is>
      </c>
    </row>
    <row r="4690">
      <c r="A4690" s="32" t="inlineStr">
        <is>
          <t>2026-10-04</t>
        </is>
      </c>
      <c r="B4690" s="32" t="inlineStr">
        <is>
          <t>Pokemon Stats</t>
        </is>
      </c>
      <c r="C4690" s="32" t="inlineStr">
        <is>
          <t>Haunter baseHP</t>
        </is>
      </c>
      <c r="D4690" s="32" t="n">
        <v>45</v>
      </c>
      <c r="E4690" s="32" t="n">
        <v>60</v>
      </c>
      <c r="F4690" s="32" t="inlineStr">
        <is>
          <t>Differs from upstream baseline</t>
        </is>
      </c>
      <c r="G4690" s="32" t="inlineStr">
        <is>
          <t>species_info/gen_*_families.h</t>
        </is>
      </c>
    </row>
    <row r="4691">
      <c r="A4691" s="77" t="inlineStr">
        <is>
          <t>2026-10-04</t>
        </is>
      </c>
      <c r="B4691" s="77" t="inlineStr">
        <is>
          <t>Pokemon Stats</t>
        </is>
      </c>
      <c r="C4691" s="77" t="inlineStr">
        <is>
          <t>Haunter baseDefense</t>
        </is>
      </c>
      <c r="D4691" s="77" t="n">
        <v>45</v>
      </c>
      <c r="E4691" s="77" t="n">
        <v>60</v>
      </c>
      <c r="F4691" s="77" t="inlineStr">
        <is>
          <t>Differs from upstream baseline</t>
        </is>
      </c>
      <c r="G4691" s="77" t="inlineStr">
        <is>
          <t>species_info/gen_*_families.h</t>
        </is>
      </c>
    </row>
    <row r="4692">
      <c r="A4692" s="32" t="inlineStr">
        <is>
          <t>2026-10-04</t>
        </is>
      </c>
      <c r="B4692" s="32" t="inlineStr">
        <is>
          <t>Pokemon Stats</t>
        </is>
      </c>
      <c r="C4692" s="32" t="inlineStr">
        <is>
          <t>Haunter baseSpDefense</t>
        </is>
      </c>
      <c r="D4692" s="32" t="n">
        <v>55</v>
      </c>
      <c r="E4692" s="32" t="n">
        <v>75</v>
      </c>
      <c r="F4692" s="32" t="inlineStr">
        <is>
          <t>Differs from upstream baseline</t>
        </is>
      </c>
      <c r="G4692" s="32" t="inlineStr">
        <is>
          <t>species_info/gen_*_families.h</t>
        </is>
      </c>
    </row>
    <row r="4693">
      <c r="A4693" s="77" t="inlineStr">
        <is>
          <t>2026-10-04</t>
        </is>
      </c>
      <c r="B4693" s="77" t="inlineStr">
        <is>
          <t>Pokemon Stats</t>
        </is>
      </c>
      <c r="C4693" s="77" t="inlineStr">
        <is>
          <t>Haunter baseSpeed</t>
        </is>
      </c>
      <c r="D4693" s="77" t="n">
        <v>95</v>
      </c>
      <c r="E4693" s="77" t="n">
        <v>110</v>
      </c>
      <c r="F4693" s="77" t="inlineStr">
        <is>
          <t>Differs from upstream baseline</t>
        </is>
      </c>
      <c r="G4693" s="77" t="inlineStr">
        <is>
          <t>species_info/gen_*_families.h</t>
        </is>
      </c>
    </row>
    <row r="4694">
      <c r="A4694" s="32" t="inlineStr">
        <is>
          <t>2026-10-04</t>
        </is>
      </c>
      <c r="B4694" s="32" t="inlineStr">
        <is>
          <t>Pokemon Stats</t>
        </is>
      </c>
      <c r="C4694" s="32" t="inlineStr">
        <is>
          <t>Haxorus baseAttack</t>
        </is>
      </c>
      <c r="D4694" s="32" t="n">
        <v>147</v>
      </c>
      <c r="E4694" s="32" t="n">
        <v>163</v>
      </c>
      <c r="F4694" s="32" t="inlineStr">
        <is>
          <t>Differs from upstream baseline</t>
        </is>
      </c>
      <c r="G4694" s="32" t="inlineStr">
        <is>
          <t>species_info/gen_*_families.h</t>
        </is>
      </c>
    </row>
    <row r="4695">
      <c r="A4695" s="77" t="inlineStr">
        <is>
          <t>2026-10-04</t>
        </is>
      </c>
      <c r="B4695" s="77" t="inlineStr">
        <is>
          <t>Pokemon Stats</t>
        </is>
      </c>
      <c r="C4695" s="77" t="inlineStr">
        <is>
          <t>Haxorus baseSpAttack</t>
        </is>
      </c>
      <c r="D4695" s="77" t="n">
        <v>60</v>
      </c>
      <c r="E4695" s="77" t="n">
        <v>30</v>
      </c>
      <c r="F4695" s="77" t="inlineStr">
        <is>
          <t>Differs from upstream baseline</t>
        </is>
      </c>
      <c r="G4695" s="77" t="inlineStr">
        <is>
          <t>species_info/gen_*_families.h</t>
        </is>
      </c>
    </row>
    <row r="4696">
      <c r="A4696" s="32" t="inlineStr">
        <is>
          <t>2026-10-04</t>
        </is>
      </c>
      <c r="B4696" s="32" t="inlineStr">
        <is>
          <t>Pokemon Stats</t>
        </is>
      </c>
      <c r="C4696" s="32" t="inlineStr">
        <is>
          <t>Haxorus baseSpeed</t>
        </is>
      </c>
      <c r="D4696" s="32" t="n">
        <v>97</v>
      </c>
      <c r="E4696" s="32" t="n">
        <v>111</v>
      </c>
      <c r="F4696" s="32" t="inlineStr">
        <is>
          <t>Differs from upstream baseline</t>
        </is>
      </c>
      <c r="G4696" s="32" t="inlineStr">
        <is>
          <t>species_info/gen_*_families.h</t>
        </is>
      </c>
    </row>
    <row r="4697">
      <c r="A4697" s="77" t="inlineStr">
        <is>
          <t>2026-10-04</t>
        </is>
      </c>
      <c r="B4697" s="77" t="inlineStr">
        <is>
          <t>Pokemon Stats</t>
        </is>
      </c>
      <c r="C4697" s="77" t="inlineStr">
        <is>
          <t>Heatmor baseHP</t>
        </is>
      </c>
      <c r="D4697" s="77" t="n">
        <v>85</v>
      </c>
      <c r="E4697" s="77" t="n">
        <v>95</v>
      </c>
      <c r="F4697" s="77" t="inlineStr">
        <is>
          <t>Differs from upstream baseline</t>
        </is>
      </c>
      <c r="G4697" s="77" t="inlineStr">
        <is>
          <t>species_info/gen_*_families.h</t>
        </is>
      </c>
    </row>
    <row r="4698">
      <c r="A4698" s="32" t="inlineStr">
        <is>
          <t>2026-10-04</t>
        </is>
      </c>
      <c r="B4698" s="32" t="inlineStr">
        <is>
          <t>Pokemon Stats</t>
        </is>
      </c>
      <c r="C4698" s="32" t="inlineStr">
        <is>
          <t>Heatmor baseDefense</t>
        </is>
      </c>
      <c r="D4698" s="32" t="n">
        <v>66</v>
      </c>
      <c r="E4698" s="32" t="n">
        <v>69</v>
      </c>
      <c r="F4698" s="32" t="inlineStr">
        <is>
          <t>Differs from upstream baseline</t>
        </is>
      </c>
      <c r="G4698" s="32" t="inlineStr">
        <is>
          <t>species_info/gen_*_families.h</t>
        </is>
      </c>
    </row>
    <row r="4699">
      <c r="A4699" s="77" t="inlineStr">
        <is>
          <t>2026-10-04</t>
        </is>
      </c>
      <c r="B4699" s="77" t="inlineStr">
        <is>
          <t>Pokemon Stats</t>
        </is>
      </c>
      <c r="C4699" s="77" t="inlineStr">
        <is>
          <t>Heatmor baseSpAttack</t>
        </is>
      </c>
      <c r="D4699" s="77" t="n">
        <v>105</v>
      </c>
      <c r="E4699" s="77" t="n">
        <v>115</v>
      </c>
      <c r="F4699" s="77" t="inlineStr">
        <is>
          <t>Differs from upstream baseline</t>
        </is>
      </c>
      <c r="G4699" s="77" t="inlineStr">
        <is>
          <t>species_info/gen_*_families.h</t>
        </is>
      </c>
    </row>
    <row r="4700">
      <c r="A4700" s="32" t="inlineStr">
        <is>
          <t>2026-10-04</t>
        </is>
      </c>
      <c r="B4700" s="32" t="inlineStr">
        <is>
          <t>Pokemon Stats</t>
        </is>
      </c>
      <c r="C4700" s="32" t="inlineStr">
        <is>
          <t>Heatmor baseSpDefense</t>
        </is>
      </c>
      <c r="D4700" s="32" t="n">
        <v>66</v>
      </c>
      <c r="E4700" s="32" t="n">
        <v>69</v>
      </c>
      <c r="F4700" s="32" t="inlineStr">
        <is>
          <t>Differs from upstream baseline</t>
        </is>
      </c>
      <c r="G4700" s="32" t="inlineStr">
        <is>
          <t>species_info/gen_*_families.h</t>
        </is>
      </c>
    </row>
    <row r="4701">
      <c r="A4701" s="77" t="inlineStr">
        <is>
          <t>2026-10-04</t>
        </is>
      </c>
      <c r="B4701" s="77" t="inlineStr">
        <is>
          <t>Pokemon Stats</t>
        </is>
      </c>
      <c r="C4701" s="77" t="inlineStr">
        <is>
          <t>Heatmor baseSpeed</t>
        </is>
      </c>
      <c r="D4701" s="77" t="n">
        <v>65</v>
      </c>
      <c r="E4701" s="77" t="n">
        <v>80</v>
      </c>
      <c r="F4701" s="77" t="inlineStr">
        <is>
          <t>Differs from upstream baseline</t>
        </is>
      </c>
      <c r="G4701" s="77" t="inlineStr">
        <is>
          <t>species_info/gen_*_families.h</t>
        </is>
      </c>
    </row>
    <row r="4702">
      <c r="A4702" s="32" t="inlineStr">
        <is>
          <t>2026-10-04</t>
        </is>
      </c>
      <c r="B4702" s="32" t="inlineStr">
        <is>
          <t>Pokemon Stats</t>
        </is>
      </c>
      <c r="C4702" s="32" t="inlineStr">
        <is>
          <t>Heliolisk baseAttack</t>
        </is>
      </c>
      <c r="D4702" s="32" t="n">
        <v>55</v>
      </c>
      <c r="E4702" s="32" t="n">
        <v>30</v>
      </c>
      <c r="F4702" s="32" t="inlineStr">
        <is>
          <t>Differs from upstream baseline</t>
        </is>
      </c>
      <c r="G4702" s="32" t="inlineStr">
        <is>
          <t>species_info/gen_*_families.h</t>
        </is>
      </c>
    </row>
    <row r="4703">
      <c r="A4703" s="77" t="inlineStr">
        <is>
          <t>2026-10-04</t>
        </is>
      </c>
      <c r="B4703" s="77" t="inlineStr">
        <is>
          <t>Pokemon Stats</t>
        </is>
      </c>
      <c r="C4703" s="77" t="inlineStr">
        <is>
          <t>Heliolisk baseSpAttack</t>
        </is>
      </c>
      <c r="D4703" s="77" t="n">
        <v>109</v>
      </c>
      <c r="E4703" s="77" t="n">
        <v>133</v>
      </c>
      <c r="F4703" s="77" t="inlineStr">
        <is>
          <t>Differs from upstream baseline</t>
        </is>
      </c>
      <c r="G4703" s="77" t="inlineStr">
        <is>
          <t>species_info/gen_*_families.h</t>
        </is>
      </c>
    </row>
    <row r="4704">
      <c r="A4704" s="32" t="inlineStr">
        <is>
          <t>2026-10-04</t>
        </is>
      </c>
      <c r="B4704" s="32" t="inlineStr">
        <is>
          <t>Pokemon Stats</t>
        </is>
      </c>
      <c r="C4704" s="32" t="inlineStr">
        <is>
          <t>Heliolisk baseSpeed</t>
        </is>
      </c>
      <c r="D4704" s="32" t="n">
        <v>109</v>
      </c>
      <c r="E4704" s="32" t="n">
        <v>130</v>
      </c>
      <c r="F4704" s="32" t="inlineStr">
        <is>
          <t>Differs from upstream baseline</t>
        </is>
      </c>
      <c r="G4704" s="32" t="inlineStr">
        <is>
          <t>species_info/gen_*_families.h</t>
        </is>
      </c>
    </row>
    <row r="4705">
      <c r="A4705" s="77" t="inlineStr">
        <is>
          <t>2026-10-04</t>
        </is>
      </c>
      <c r="B4705" s="77" t="inlineStr">
        <is>
          <t>Pokemon Stats</t>
        </is>
      </c>
      <c r="C4705" s="77" t="inlineStr">
        <is>
          <t>Helioptile baseHP</t>
        </is>
      </c>
      <c r="D4705" s="77" t="n">
        <v>44</v>
      </c>
      <c r="E4705" s="77" t="n">
        <v>47</v>
      </c>
      <c r="F4705" s="77" t="inlineStr">
        <is>
          <t>Differs from upstream baseline</t>
        </is>
      </c>
      <c r="G4705" s="77" t="inlineStr">
        <is>
          <t>species_info/gen_*_families.h</t>
        </is>
      </c>
    </row>
    <row r="4706">
      <c r="A4706" s="32" t="inlineStr">
        <is>
          <t>2026-10-04</t>
        </is>
      </c>
      <c r="B4706" s="32" t="inlineStr">
        <is>
          <t>Pokemon Stats</t>
        </is>
      </c>
      <c r="C4706" s="32" t="inlineStr">
        <is>
          <t>Helioptile baseAttack</t>
        </is>
      </c>
      <c r="D4706" s="32" t="n">
        <v>38</v>
      </c>
      <c r="E4706" s="32" t="n">
        <v>40</v>
      </c>
      <c r="F4706" s="32" t="inlineStr">
        <is>
          <t>Differs from upstream baseline</t>
        </is>
      </c>
      <c r="G4706" s="32" t="inlineStr">
        <is>
          <t>species_info/gen_*_families.h</t>
        </is>
      </c>
    </row>
    <row r="4707">
      <c r="A4707" s="77" t="inlineStr">
        <is>
          <t>2026-10-04</t>
        </is>
      </c>
      <c r="B4707" s="77" t="inlineStr">
        <is>
          <t>Pokemon Stats</t>
        </is>
      </c>
      <c r="C4707" s="77" t="inlineStr">
        <is>
          <t>Helioptile baseDefense</t>
        </is>
      </c>
      <c r="D4707" s="77" t="n">
        <v>33</v>
      </c>
      <c r="E4707" s="77" t="n">
        <v>41</v>
      </c>
      <c r="F4707" s="77" t="inlineStr">
        <is>
          <t>Differs from upstream baseline</t>
        </is>
      </c>
      <c r="G4707" s="77" t="inlineStr">
        <is>
          <t>species_info/gen_*_families.h</t>
        </is>
      </c>
    </row>
    <row r="4708">
      <c r="A4708" s="32" t="inlineStr">
        <is>
          <t>2026-10-04</t>
        </is>
      </c>
      <c r="B4708" s="32" t="inlineStr">
        <is>
          <t>Pokemon Stats</t>
        </is>
      </c>
      <c r="C4708" s="32" t="inlineStr">
        <is>
          <t>Helioptile baseSpDefense</t>
        </is>
      </c>
      <c r="D4708" s="32" t="n">
        <v>43</v>
      </c>
      <c r="E4708" s="32" t="n">
        <v>46</v>
      </c>
      <c r="F4708" s="32" t="inlineStr">
        <is>
          <t>Differs from upstream baseline</t>
        </is>
      </c>
      <c r="G4708" s="32" t="inlineStr">
        <is>
          <t>species_info/gen_*_families.h</t>
        </is>
      </c>
    </row>
    <row r="4709">
      <c r="A4709" s="77" t="inlineStr">
        <is>
          <t>2026-10-04</t>
        </is>
      </c>
      <c r="B4709" s="77" t="inlineStr">
        <is>
          <t>Abilities</t>
        </is>
      </c>
      <c r="C4709" s="77" t="inlineStr">
        <is>
          <t>Heracross abilities</t>
        </is>
      </c>
      <c r="D4709" s="77" t="inlineStr">
        <is>
          <t>Swarm / Guts / Moxie</t>
        </is>
      </c>
      <c r="E4709" s="77" t="inlineStr">
        <is>
          <t>Guts / Guts / Moxie</t>
        </is>
      </c>
      <c r="F4709" s="77" t="inlineStr">
        <is>
          <t>Differs from upstream baseline</t>
        </is>
      </c>
      <c r="G4709" s="77" t="inlineStr">
        <is>
          <t>species_info/gen_*_families.h</t>
        </is>
      </c>
    </row>
    <row r="4710">
      <c r="A4710" s="32" t="inlineStr">
        <is>
          <t>2026-10-04</t>
        </is>
      </c>
      <c r="B4710" s="32" t="inlineStr">
        <is>
          <t>Pokemon Stats</t>
        </is>
      </c>
      <c r="C4710" s="32" t="inlineStr">
        <is>
          <t>Herdier baseAttack</t>
        </is>
      </c>
      <c r="D4710" s="32" t="n">
        <v>80</v>
      </c>
      <c r="E4710" s="32" t="n">
        <v>87</v>
      </c>
      <c r="F4710" s="32" t="inlineStr">
        <is>
          <t>Differs from upstream baseline</t>
        </is>
      </c>
      <c r="G4710" s="32" t="inlineStr">
        <is>
          <t>species_info/gen_*_families.h</t>
        </is>
      </c>
    </row>
    <row r="4711">
      <c r="A4711" s="77" t="inlineStr">
        <is>
          <t>2026-10-04</t>
        </is>
      </c>
      <c r="B4711" s="77" t="inlineStr">
        <is>
          <t>Pokemon Stats</t>
        </is>
      </c>
      <c r="C4711" s="77" t="inlineStr">
        <is>
          <t>Herdier baseSpAttack</t>
        </is>
      </c>
      <c r="D4711" s="77" t="n">
        <v>35</v>
      </c>
      <c r="E4711" s="77" t="n">
        <v>30</v>
      </c>
      <c r="F4711" s="77" t="inlineStr">
        <is>
          <t>Differs from upstream baseline</t>
        </is>
      </c>
      <c r="G4711" s="77" t="inlineStr">
        <is>
          <t>species_info/gen_*_families.h</t>
        </is>
      </c>
    </row>
    <row r="4712">
      <c r="A4712" s="32" t="inlineStr">
        <is>
          <t>2026-10-04</t>
        </is>
      </c>
      <c r="B4712" s="32" t="inlineStr">
        <is>
          <t>Pokemon Stats</t>
        </is>
      </c>
      <c r="C4712" s="32" t="inlineStr">
        <is>
          <t>Herdier baseSpeed</t>
        </is>
      </c>
      <c r="D4712" s="32" t="n">
        <v>60</v>
      </c>
      <c r="E4712" s="32" t="n">
        <v>66</v>
      </c>
      <c r="F4712" s="32" t="inlineStr">
        <is>
          <t>Differs from upstream baseline</t>
        </is>
      </c>
      <c r="G4712" s="32" t="inlineStr">
        <is>
          <t>species_info/gen_*_families.h</t>
        </is>
      </c>
    </row>
    <row r="4713">
      <c r="A4713" s="77" t="inlineStr">
        <is>
          <t>2026-10-04</t>
        </is>
      </c>
      <c r="B4713" s="77" t="inlineStr">
        <is>
          <t>Abilities</t>
        </is>
      </c>
      <c r="C4713" s="77" t="inlineStr">
        <is>
          <t>Hippopotas abilities</t>
        </is>
      </c>
      <c r="D4713" s="77" t="inlineStr">
        <is>
          <t>Sand Stream / Sand Force</t>
        </is>
      </c>
      <c r="E4713" s="77" t="inlineStr">
        <is>
          <t>Thick Fat / Thick Fat / Sand Force</t>
        </is>
      </c>
      <c r="F4713" s="77" t="inlineStr">
        <is>
          <t>Differs from upstream baseline</t>
        </is>
      </c>
      <c r="G4713" s="77" t="inlineStr">
        <is>
          <t>species_info/gen_*_families.h</t>
        </is>
      </c>
    </row>
    <row r="4714">
      <c r="A4714" s="32" t="inlineStr">
        <is>
          <t>2026-10-04</t>
        </is>
      </c>
      <c r="B4714" s="32" t="inlineStr">
        <is>
          <t>Abilities</t>
        </is>
      </c>
      <c r="C4714" s="32" t="inlineStr">
        <is>
          <t>Hippowdon abilities</t>
        </is>
      </c>
      <c r="D4714" s="32" t="inlineStr">
        <is>
          <t>Sand Stream / Sand Force</t>
        </is>
      </c>
      <c r="E4714" s="32" t="inlineStr">
        <is>
          <t>Thick Fat / Thick Fat / Sand Force</t>
        </is>
      </c>
      <c r="F4714" s="32" t="inlineStr">
        <is>
          <t>Differs from upstream baseline</t>
        </is>
      </c>
      <c r="G4714" s="32" t="inlineStr">
        <is>
          <t>species_info/gen_*_families.h</t>
        </is>
      </c>
    </row>
    <row r="4715">
      <c r="A4715" s="77" t="inlineStr">
        <is>
          <t>2026-10-04</t>
        </is>
      </c>
      <c r="B4715" s="77" t="inlineStr">
        <is>
          <t>Abilities</t>
        </is>
      </c>
      <c r="C4715" s="77" t="inlineStr">
        <is>
          <t>Hitmonchan abilities</t>
        </is>
      </c>
      <c r="D4715" s="77" t="inlineStr">
        <is>
          <t>Keen Eye / Iron Fist / Inner Focus</t>
        </is>
      </c>
      <c r="E4715" s="77" t="inlineStr">
        <is>
          <t>Scrappy / Scrappy / Inner Focus</t>
        </is>
      </c>
      <c r="F4715" s="77" t="inlineStr">
        <is>
          <t>Differs from upstream baseline</t>
        </is>
      </c>
      <c r="G4715" s="77" t="inlineStr">
        <is>
          <t>species_info/gen_*_families.h</t>
        </is>
      </c>
    </row>
    <row r="4716">
      <c r="A4716" s="32" t="inlineStr">
        <is>
          <t>2026-10-04</t>
        </is>
      </c>
      <c r="B4716" s="32" t="inlineStr">
        <is>
          <t>Abilities</t>
        </is>
      </c>
      <c r="C4716" s="32" t="inlineStr">
        <is>
          <t>Hitmonlee abilities</t>
        </is>
      </c>
      <c r="D4716" s="32" t="inlineStr">
        <is>
          <t>Limber / Reckless / Unburden</t>
        </is>
      </c>
      <c r="E4716" s="32" t="inlineStr">
        <is>
          <t>Quick Feet / Quick Feet / Unburden</t>
        </is>
      </c>
      <c r="F4716" s="32" t="inlineStr">
        <is>
          <t>Differs from upstream baseline</t>
        </is>
      </c>
      <c r="G4716" s="32" t="inlineStr">
        <is>
          <t>species_info/gen_*_families.h</t>
        </is>
      </c>
    </row>
    <row r="4717">
      <c r="A4717" s="77" t="inlineStr">
        <is>
          <t>2026-10-04</t>
        </is>
      </c>
      <c r="B4717" s="77" t="inlineStr">
        <is>
          <t>Abilities</t>
        </is>
      </c>
      <c r="C4717" s="77" t="inlineStr">
        <is>
          <t>Hitmontop abilities</t>
        </is>
      </c>
      <c r="D4717" s="77" t="inlineStr">
        <is>
          <t>Intimidate / Technician / Steadfast</t>
        </is>
      </c>
      <c r="E4717" s="77" t="inlineStr">
        <is>
          <t>Technician / Technician / Steadfast</t>
        </is>
      </c>
      <c r="F4717" s="77" t="inlineStr">
        <is>
          <t>Differs from upstream baseline</t>
        </is>
      </c>
      <c r="G4717" s="77" t="inlineStr">
        <is>
          <t>species_info/gen_*_families.h</t>
        </is>
      </c>
    </row>
    <row r="4718">
      <c r="A4718" s="32" t="inlineStr">
        <is>
          <t>2026-10-04</t>
        </is>
      </c>
      <c r="B4718" s="32" t="inlineStr">
        <is>
          <t>Pokemon Stats</t>
        </is>
      </c>
      <c r="C4718" s="32" t="inlineStr">
        <is>
          <t>Honchkrow baseDefense</t>
        </is>
      </c>
      <c r="D4718" s="32" t="n">
        <v>52</v>
      </c>
      <c r="E4718" s="32" t="n">
        <v>62</v>
      </c>
      <c r="F4718" s="32" t="inlineStr">
        <is>
          <t>Differs from upstream baseline</t>
        </is>
      </c>
      <c r="G4718" s="32" t="inlineStr">
        <is>
          <t>species_info/gen_*_families.h</t>
        </is>
      </c>
    </row>
    <row r="4719">
      <c r="A4719" s="77" t="inlineStr">
        <is>
          <t>2026-10-04</t>
        </is>
      </c>
      <c r="B4719" s="77" t="inlineStr">
        <is>
          <t>Pokemon Stats</t>
        </is>
      </c>
      <c r="C4719" s="77" t="inlineStr">
        <is>
          <t>Honchkrow baseSpAttack</t>
        </is>
      </c>
      <c r="D4719" s="77" t="n">
        <v>105</v>
      </c>
      <c r="E4719" s="77" t="n">
        <v>100</v>
      </c>
      <c r="F4719" s="77" t="inlineStr">
        <is>
          <t>Differs from upstream baseline</t>
        </is>
      </c>
      <c r="G4719" s="77" t="inlineStr">
        <is>
          <t>species_info/gen_*_families.h</t>
        </is>
      </c>
    </row>
    <row r="4720">
      <c r="A4720" s="32" t="inlineStr">
        <is>
          <t>2026-10-04</t>
        </is>
      </c>
      <c r="B4720" s="32" t="inlineStr">
        <is>
          <t>Pokemon Stats</t>
        </is>
      </c>
      <c r="C4720" s="32" t="inlineStr">
        <is>
          <t>Honchkrow baseSpDefense</t>
        </is>
      </c>
      <c r="D4720" s="32" t="n">
        <v>52</v>
      </c>
      <c r="E4720" s="32" t="n">
        <v>62</v>
      </c>
      <c r="F4720" s="32" t="inlineStr">
        <is>
          <t>Differs from upstream baseline</t>
        </is>
      </c>
      <c r="G4720" s="32" t="inlineStr">
        <is>
          <t>species_info/gen_*_families.h</t>
        </is>
      </c>
    </row>
    <row r="4721">
      <c r="A4721" s="77" t="inlineStr">
        <is>
          <t>2026-10-04</t>
        </is>
      </c>
      <c r="B4721" s="77" t="inlineStr">
        <is>
          <t>Pokemon Stats</t>
        </is>
      </c>
      <c r="C4721" s="77" t="inlineStr">
        <is>
          <t>Honchkrow baseSpeed</t>
        </is>
      </c>
      <c r="D4721" s="77" t="n">
        <v>71</v>
      </c>
      <c r="E4721" s="77" t="n">
        <v>91</v>
      </c>
      <c r="F4721" s="77" t="inlineStr">
        <is>
          <t>Differs from upstream baseline</t>
        </is>
      </c>
      <c r="G4721" s="77" t="inlineStr">
        <is>
          <t>species_info/gen_*_families.h</t>
        </is>
      </c>
    </row>
    <row r="4722">
      <c r="A4722" s="32" t="inlineStr">
        <is>
          <t>2026-10-04</t>
        </is>
      </c>
      <c r="B4722" s="32" t="inlineStr">
        <is>
          <t>Abilities</t>
        </is>
      </c>
      <c r="C4722" s="32" t="inlineStr">
        <is>
          <t>Honchkrow abilities</t>
        </is>
      </c>
      <c r="D4722" s="32" t="inlineStr">
        <is>
          <t>Insomnia / Super Luck / Moxie</t>
        </is>
      </c>
      <c r="E4722" s="32" t="inlineStr">
        <is>
          <t>Super Luck / Super Luck / Moxie</t>
        </is>
      </c>
      <c r="F4722" s="32" t="inlineStr">
        <is>
          <t>Differs from upstream baseline</t>
        </is>
      </c>
      <c r="G4722" s="32" t="inlineStr">
        <is>
          <t>species_info/gen_*_families.h</t>
        </is>
      </c>
    </row>
    <row r="4723">
      <c r="A4723" s="77" t="inlineStr">
        <is>
          <t>2026-10-04</t>
        </is>
      </c>
      <c r="B4723" s="77" t="inlineStr">
        <is>
          <t>Pokemon Stats</t>
        </is>
      </c>
      <c r="C4723" s="77" t="inlineStr">
        <is>
          <t>Honedge baseAttack</t>
        </is>
      </c>
      <c r="D4723" s="77" t="n">
        <v>80</v>
      </c>
      <c r="E4723" s="77" t="n">
        <v>85</v>
      </c>
      <c r="F4723" s="77" t="inlineStr">
        <is>
          <t>Differs from upstream baseline</t>
        </is>
      </c>
      <c r="G4723" s="77" t="inlineStr">
        <is>
          <t>species_info/gen_*_families.h</t>
        </is>
      </c>
    </row>
    <row r="4724">
      <c r="A4724" s="32" t="inlineStr">
        <is>
          <t>2026-10-04</t>
        </is>
      </c>
      <c r="B4724" s="32" t="inlineStr">
        <is>
          <t>Pokemon Stats</t>
        </is>
      </c>
      <c r="C4724" s="32" t="inlineStr">
        <is>
          <t>Honedge baseSpAttack</t>
        </is>
      </c>
      <c r="D4724" s="32" t="n">
        <v>35</v>
      </c>
      <c r="E4724" s="32" t="n">
        <v>30</v>
      </c>
      <c r="F4724" s="32" t="inlineStr">
        <is>
          <t>Differs from upstream baseline</t>
        </is>
      </c>
      <c r="G4724" s="32" t="inlineStr">
        <is>
          <t>species_info/gen_*_families.h</t>
        </is>
      </c>
    </row>
    <row r="4725">
      <c r="A4725" s="77" t="inlineStr">
        <is>
          <t>2026-10-04</t>
        </is>
      </c>
      <c r="B4725" s="77" t="inlineStr">
        <is>
          <t>Pokemon Stats</t>
        </is>
      </c>
      <c r="C4725" s="77" t="inlineStr">
        <is>
          <t>Hoothoot baseAttack</t>
        </is>
      </c>
      <c r="D4725" s="77" t="n">
        <v>30</v>
      </c>
      <c r="E4725" s="77" t="n">
        <v>36</v>
      </c>
      <c r="F4725" s="77" t="inlineStr">
        <is>
          <t>Differs from upstream baseline</t>
        </is>
      </c>
      <c r="G4725" s="77" t="inlineStr">
        <is>
          <t>species_info/gen_*_families.h</t>
        </is>
      </c>
    </row>
    <row r="4726">
      <c r="A4726" s="32" t="inlineStr">
        <is>
          <t>2026-10-04</t>
        </is>
      </c>
      <c r="B4726" s="32" t="inlineStr">
        <is>
          <t>Abilities</t>
        </is>
      </c>
      <c r="C4726" s="32" t="inlineStr">
        <is>
          <t>Hoothoot abilities</t>
        </is>
      </c>
      <c r="D4726" s="32" t="inlineStr">
        <is>
          <t>Insomnia / Keen Eye / Tinted Lens</t>
        </is>
      </c>
      <c r="E4726" s="32" t="inlineStr">
        <is>
          <t>Insomnia / Insomnia / Tinted Lens</t>
        </is>
      </c>
      <c r="F4726" s="32" t="inlineStr">
        <is>
          <t>Differs from upstream baseline</t>
        </is>
      </c>
      <c r="G4726" s="32" t="inlineStr">
        <is>
          <t>species_info/gen_*_families.h</t>
        </is>
      </c>
    </row>
    <row r="4727">
      <c r="A4727" s="77" t="inlineStr">
        <is>
          <t>2026-10-04</t>
        </is>
      </c>
      <c r="B4727" s="77" t="inlineStr">
        <is>
          <t>Abilities</t>
        </is>
      </c>
      <c r="C4727" s="77" t="inlineStr">
        <is>
          <t>Hoppip abilities</t>
        </is>
      </c>
      <c r="D4727" s="77" t="inlineStr">
        <is>
          <t>Chlorophyll / Leaf Guard / Infiltrator</t>
        </is>
      </c>
      <c r="E4727" s="77" t="inlineStr">
        <is>
          <t>Chlorophyll / Chlorophyll / Infiltrator</t>
        </is>
      </c>
      <c r="F4727" s="77" t="inlineStr">
        <is>
          <t>Differs from upstream baseline</t>
        </is>
      </c>
      <c r="G4727" s="77" t="inlineStr">
        <is>
          <t>species_info/gen_*_families.h</t>
        </is>
      </c>
    </row>
    <row r="4728">
      <c r="A4728" s="32" t="inlineStr">
        <is>
          <t>2026-10-04</t>
        </is>
      </c>
      <c r="B4728" s="32" t="inlineStr">
        <is>
          <t>Abilities</t>
        </is>
      </c>
      <c r="C4728" s="32" t="inlineStr">
        <is>
          <t>Horsea abilities</t>
        </is>
      </c>
      <c r="D4728" s="32" t="inlineStr">
        <is>
          <t>Swift Swim / Sniper / Damp</t>
        </is>
      </c>
      <c r="E4728" s="32" t="inlineStr">
        <is>
          <t>Swift Swim / Swift Swim / Damp</t>
        </is>
      </c>
      <c r="F4728" s="32" t="inlineStr">
        <is>
          <t>Differs from upstream baseline</t>
        </is>
      </c>
      <c r="G4728" s="32" t="inlineStr">
        <is>
          <t>species_info/gen_*_families.h</t>
        </is>
      </c>
    </row>
    <row r="4729">
      <c r="A4729" s="77" t="inlineStr">
        <is>
          <t>2026-10-04</t>
        </is>
      </c>
      <c r="B4729" s="77" t="inlineStr">
        <is>
          <t>Pokemon Stats</t>
        </is>
      </c>
      <c r="C4729" s="77" t="inlineStr">
        <is>
          <t>Houndoom baseSpAttack</t>
        </is>
      </c>
      <c r="D4729" s="77" t="n">
        <v>110</v>
      </c>
      <c r="E4729" s="77" t="n">
        <v>120</v>
      </c>
      <c r="F4729" s="77" t="inlineStr">
        <is>
          <t>Differs from upstream baseline</t>
        </is>
      </c>
      <c r="G4729" s="77" t="inlineStr">
        <is>
          <t>species_info/gen_*_families.h</t>
        </is>
      </c>
    </row>
    <row r="4730">
      <c r="A4730" s="32" t="inlineStr">
        <is>
          <t>2026-10-04</t>
        </is>
      </c>
      <c r="B4730" s="32" t="inlineStr">
        <is>
          <t>Pokemon Stats</t>
        </is>
      </c>
      <c r="C4730" s="32" t="inlineStr">
        <is>
          <t>Houndoom baseSpeed</t>
        </is>
      </c>
      <c r="D4730" s="32" t="n">
        <v>95</v>
      </c>
      <c r="E4730" s="32" t="n">
        <v>105</v>
      </c>
      <c r="F4730" s="32" t="inlineStr">
        <is>
          <t>Differs from upstream baseline</t>
        </is>
      </c>
      <c r="G4730" s="32" t="inlineStr">
        <is>
          <t>species_info/gen_*_families.h</t>
        </is>
      </c>
    </row>
    <row r="4731">
      <c r="A4731" s="77" t="inlineStr">
        <is>
          <t>2026-10-04</t>
        </is>
      </c>
      <c r="B4731" s="77" t="inlineStr">
        <is>
          <t>Abilities</t>
        </is>
      </c>
      <c r="C4731" s="77" t="inlineStr">
        <is>
          <t>Houndoom abilities</t>
        </is>
      </c>
      <c r="D4731" s="77" t="inlineStr">
        <is>
          <t>Early Bird / Flash Fire / Unnerve</t>
        </is>
      </c>
      <c r="E4731" s="77" t="inlineStr">
        <is>
          <t>Solar Power / Solar Power / Unnerve</t>
        </is>
      </c>
      <c r="F4731" s="77" t="inlineStr">
        <is>
          <t>Differs from upstream baseline</t>
        </is>
      </c>
      <c r="G4731" s="77" t="inlineStr">
        <is>
          <t>species_info/gen_*_families.h</t>
        </is>
      </c>
    </row>
    <row r="4732">
      <c r="A4732" s="32" t="inlineStr">
        <is>
          <t>2026-10-04</t>
        </is>
      </c>
      <c r="B4732" s="32" t="inlineStr">
        <is>
          <t>Pokemon Stats</t>
        </is>
      </c>
      <c r="C4732" s="32" t="inlineStr">
        <is>
          <t>Houndoom baseSpAttack</t>
        </is>
      </c>
      <c r="D4732" s="32" t="n">
        <v>140</v>
      </c>
      <c r="E4732" s="32" t="n">
        <v>150</v>
      </c>
      <c r="F4732" s="32" t="inlineStr">
        <is>
          <t>Differs from upstream baseline</t>
        </is>
      </c>
      <c r="G4732" s="32" t="inlineStr">
        <is>
          <t>species_info/gen_*_families.h</t>
        </is>
      </c>
    </row>
    <row r="4733">
      <c r="A4733" s="77" t="inlineStr">
        <is>
          <t>2026-10-04</t>
        </is>
      </c>
      <c r="B4733" s="77" t="inlineStr">
        <is>
          <t>Pokemon Stats</t>
        </is>
      </c>
      <c r="C4733" s="77" t="inlineStr">
        <is>
          <t>Houndoom baseSpeed</t>
        </is>
      </c>
      <c r="D4733" s="77" t="n">
        <v>115</v>
      </c>
      <c r="E4733" s="77" t="n">
        <v>125</v>
      </c>
      <c r="F4733" s="77" t="inlineStr">
        <is>
          <t>Differs from upstream baseline</t>
        </is>
      </c>
      <c r="G4733" s="77" t="inlineStr">
        <is>
          <t>species_info/gen_*_families.h</t>
        </is>
      </c>
    </row>
    <row r="4734">
      <c r="A4734" s="32" t="inlineStr">
        <is>
          <t>2026-10-04</t>
        </is>
      </c>
      <c r="B4734" s="32" t="inlineStr">
        <is>
          <t>Abilities</t>
        </is>
      </c>
      <c r="C4734" s="32" t="inlineStr">
        <is>
          <t>Houndour abilities</t>
        </is>
      </c>
      <c r="D4734" s="32" t="inlineStr">
        <is>
          <t>Early Bird / Flash Fire / Unnerve</t>
        </is>
      </c>
      <c r="E4734" s="32" t="inlineStr">
        <is>
          <t>Solar Power / Solar Power / Unnerve</t>
        </is>
      </c>
      <c r="F4734" s="32" t="inlineStr">
        <is>
          <t>Differs from upstream baseline</t>
        </is>
      </c>
      <c r="G4734" s="32" t="inlineStr">
        <is>
          <t>species_info/gen_*_families.h</t>
        </is>
      </c>
    </row>
    <row r="4735">
      <c r="A4735" s="77" t="inlineStr">
        <is>
          <t>2026-10-04</t>
        </is>
      </c>
      <c r="B4735" s="77" t="inlineStr">
        <is>
          <t>Abilities</t>
        </is>
      </c>
      <c r="C4735" s="77" t="inlineStr">
        <is>
          <t>Ho-Oh abilities</t>
        </is>
      </c>
      <c r="D4735" s="77" t="inlineStr">
        <is>
          <t>Pressure / Regenerator</t>
        </is>
      </c>
      <c r="E4735" s="77" t="inlineStr">
        <is>
          <t>Magic Guard / Regenerator</t>
        </is>
      </c>
      <c r="F4735" s="77" t="inlineStr">
        <is>
          <t>Differs from upstream baseline</t>
        </is>
      </c>
      <c r="G4735" s="77" t="inlineStr">
        <is>
          <t>species_info/gen_*_families.h</t>
        </is>
      </c>
    </row>
    <row r="4736">
      <c r="A4736" s="32" t="inlineStr">
        <is>
          <t>2026-10-04</t>
        </is>
      </c>
      <c r="B4736" s="32" t="inlineStr">
        <is>
          <t>Pokemon Stats</t>
        </is>
      </c>
      <c r="C4736" s="32" t="inlineStr">
        <is>
          <t>Huntail baseAttack</t>
        </is>
      </c>
      <c r="D4736" s="32" t="n">
        <v>104</v>
      </c>
      <c r="E4736" s="32" t="n">
        <v>114</v>
      </c>
      <c r="F4736" s="32" t="inlineStr">
        <is>
          <t>Differs from upstream baseline</t>
        </is>
      </c>
      <c r="G4736" s="32" t="inlineStr">
        <is>
          <t>species_info/gen_*_families.h</t>
        </is>
      </c>
    </row>
    <row r="4737">
      <c r="A4737" s="77" t="inlineStr">
        <is>
          <t>2026-10-04</t>
        </is>
      </c>
      <c r="B4737" s="77" t="inlineStr">
        <is>
          <t>Pokemon Stats</t>
        </is>
      </c>
      <c r="C4737" s="77" t="inlineStr">
        <is>
          <t>Huntail baseSpAttack</t>
        </is>
      </c>
      <c r="D4737" s="77" t="n">
        <v>94</v>
      </c>
      <c r="E4737" s="77" t="n">
        <v>84</v>
      </c>
      <c r="F4737" s="77" t="inlineStr">
        <is>
          <t>Differs from upstream baseline</t>
        </is>
      </c>
      <c r="G4737" s="77" t="inlineStr">
        <is>
          <t>species_info/gen_*_families.h</t>
        </is>
      </c>
    </row>
    <row r="4738">
      <c r="A4738" s="32" t="inlineStr">
        <is>
          <t>2026-10-04</t>
        </is>
      </c>
      <c r="B4738" s="32" t="inlineStr">
        <is>
          <t>Pokemon Stats</t>
        </is>
      </c>
      <c r="C4738" s="32" t="inlineStr">
        <is>
          <t>Hypno baseAttack</t>
        </is>
      </c>
      <c r="D4738" s="32" t="n">
        <v>73</v>
      </c>
      <c r="E4738" s="32" t="n">
        <v>93</v>
      </c>
      <c r="F4738" s="32" t="inlineStr">
        <is>
          <t>Differs from upstream baseline</t>
        </is>
      </c>
      <c r="G4738" s="32" t="inlineStr">
        <is>
          <t>species_info/gen_*_families.h</t>
        </is>
      </c>
    </row>
    <row r="4739">
      <c r="A4739" s="77" t="inlineStr">
        <is>
          <t>2026-10-04</t>
        </is>
      </c>
      <c r="B4739" s="77" t="inlineStr">
        <is>
          <t>Pokemon Stats</t>
        </is>
      </c>
      <c r="C4739" s="77" t="inlineStr">
        <is>
          <t>Hypno baseSpAttack</t>
        </is>
      </c>
      <c r="D4739" s="77" t="n">
        <v>73</v>
      </c>
      <c r="E4739" s="77" t="n">
        <v>93</v>
      </c>
      <c r="F4739" s="77" t="inlineStr">
        <is>
          <t>Differs from upstream baseline</t>
        </is>
      </c>
      <c r="G4739" s="77" t="inlineStr">
        <is>
          <t>species_info/gen_*_families.h</t>
        </is>
      </c>
    </row>
    <row r="4740">
      <c r="A4740" s="32" t="inlineStr">
        <is>
          <t>2026-10-04</t>
        </is>
      </c>
      <c r="B4740" s="32" t="inlineStr">
        <is>
          <t>Abilities</t>
        </is>
      </c>
      <c r="C4740" s="32" t="inlineStr">
        <is>
          <t>Hypno abilities</t>
        </is>
      </c>
      <c r="D4740" s="32" t="inlineStr">
        <is>
          <t>Insomnia / Forewarn / Inner Focus</t>
        </is>
      </c>
      <c r="E4740" s="32" t="inlineStr">
        <is>
          <t>Bad Dreams / Bad Dreams / Inner Focus</t>
        </is>
      </c>
      <c r="F4740" s="32" t="inlineStr">
        <is>
          <t>Differs from upstream baseline</t>
        </is>
      </c>
      <c r="G4740" s="32" t="inlineStr">
        <is>
          <t>species_info/gen_*_families.h</t>
        </is>
      </c>
    </row>
    <row r="4741">
      <c r="A4741" s="77" t="inlineStr">
        <is>
          <t>2026-10-04</t>
        </is>
      </c>
      <c r="B4741" s="77" t="inlineStr">
        <is>
          <t>Pokemon Stats</t>
        </is>
      </c>
      <c r="C4741" s="77" t="inlineStr">
        <is>
          <t>Igglybuff baseAttack</t>
        </is>
      </c>
      <c r="D4741" s="77" t="n">
        <v>30</v>
      </c>
      <c r="E4741" s="77" t="n">
        <v>45</v>
      </c>
      <c r="F4741" s="77" t="inlineStr">
        <is>
          <t>Differs from upstream baseline</t>
        </is>
      </c>
      <c r="G4741" s="77" t="inlineStr">
        <is>
          <t>species_info/gen_*_families.h</t>
        </is>
      </c>
    </row>
    <row r="4742">
      <c r="A4742" s="32" t="inlineStr">
        <is>
          <t>2026-10-04</t>
        </is>
      </c>
      <c r="B4742" s="32" t="inlineStr">
        <is>
          <t>Pokemon Stats</t>
        </is>
      </c>
      <c r="C4742" s="32" t="inlineStr">
        <is>
          <t>Igglybuff baseDefense</t>
        </is>
      </c>
      <c r="D4742" s="32" t="n">
        <v>15</v>
      </c>
      <c r="E4742" s="32" t="n">
        <v>20</v>
      </c>
      <c r="F4742" s="32" t="inlineStr">
        <is>
          <t>Differs from upstream baseline</t>
        </is>
      </c>
      <c r="G4742" s="32" t="inlineStr">
        <is>
          <t>species_info/gen_*_families.h</t>
        </is>
      </c>
    </row>
    <row r="4743">
      <c r="A4743" s="77" t="inlineStr">
        <is>
          <t>2026-10-04</t>
        </is>
      </c>
      <c r="B4743" s="77" t="inlineStr">
        <is>
          <t>Pokemon Stats</t>
        </is>
      </c>
      <c r="C4743" s="77" t="inlineStr">
        <is>
          <t>Igglybuff baseSpAttack</t>
        </is>
      </c>
      <c r="D4743" s="77" t="n">
        <v>40</v>
      </c>
      <c r="E4743" s="77" t="n">
        <v>45</v>
      </c>
      <c r="F4743" s="77" t="inlineStr">
        <is>
          <t>Differs from upstream baseline</t>
        </is>
      </c>
      <c r="G4743" s="77" t="inlineStr">
        <is>
          <t>species_info/gen_*_families.h</t>
        </is>
      </c>
    </row>
    <row r="4744">
      <c r="A4744" s="32" t="inlineStr">
        <is>
          <t>2026-10-04</t>
        </is>
      </c>
      <c r="B4744" s="32" t="inlineStr">
        <is>
          <t>Pokemon Stats</t>
        </is>
      </c>
      <c r="C4744" s="32" t="inlineStr">
        <is>
          <t>Igglybuff baseSpDefense</t>
        </is>
      </c>
      <c r="D4744" s="32" t="n">
        <v>20</v>
      </c>
      <c r="E4744" s="32" t="n">
        <v>25</v>
      </c>
      <c r="F4744" s="32" t="inlineStr">
        <is>
          <t>Differs from upstream baseline</t>
        </is>
      </c>
      <c r="G4744" s="32" t="inlineStr">
        <is>
          <t>species_info/gen_*_families.h</t>
        </is>
      </c>
    </row>
    <row r="4745">
      <c r="A4745" s="77" t="inlineStr">
        <is>
          <t>2026-10-04</t>
        </is>
      </c>
      <c r="B4745" s="77" t="inlineStr">
        <is>
          <t>Pokemon Stats</t>
        </is>
      </c>
      <c r="C4745" s="77" t="inlineStr">
        <is>
          <t>Igglybuff baseSpeed</t>
        </is>
      </c>
      <c r="D4745" s="77" t="n">
        <v>15</v>
      </c>
      <c r="E4745" s="77" t="n">
        <v>20</v>
      </c>
      <c r="F4745" s="77" t="inlineStr">
        <is>
          <t>Differs from upstream baseline</t>
        </is>
      </c>
      <c r="G4745" s="77" t="inlineStr">
        <is>
          <t>species_info/gen_*_families.h</t>
        </is>
      </c>
    </row>
    <row r="4746">
      <c r="A4746" s="32" t="inlineStr">
        <is>
          <t>2026-10-04</t>
        </is>
      </c>
      <c r="B4746" s="32" t="inlineStr">
        <is>
          <t>Abilities</t>
        </is>
      </c>
      <c r="C4746" s="32" t="inlineStr">
        <is>
          <t>Igglybuff abilities</t>
        </is>
      </c>
      <c r="D4746" s="32" t="inlineStr">
        <is>
          <t>Cute Charm / Competitive / Friend Guard</t>
        </is>
      </c>
      <c r="E4746" s="32" t="inlineStr">
        <is>
          <t>Cute Charm / Friend Guard</t>
        </is>
      </c>
      <c r="F4746" s="32" t="inlineStr">
        <is>
          <t>Differs from upstream baseline</t>
        </is>
      </c>
      <c r="G4746" s="32" t="inlineStr">
        <is>
          <t>species_info/gen_*_families.h</t>
        </is>
      </c>
    </row>
    <row r="4747">
      <c r="A4747" s="77" t="inlineStr">
        <is>
          <t>2026-10-04</t>
        </is>
      </c>
      <c r="B4747" s="77" t="inlineStr">
        <is>
          <t>Evolutions</t>
        </is>
      </c>
      <c r="C4747" s="77" t="inlineStr">
        <is>
          <t>Igglybuff evolution</t>
        </is>
      </c>
      <c r="D4747" s="77" t="inlineStr">
        <is>
          <t>Friendship -&gt; Jigglypuff</t>
        </is>
      </c>
      <c r="E4747" s="77" t="inlineStr">
        <is>
          <t>Lv 15 -&gt; Jigglypuff</t>
        </is>
      </c>
      <c r="F4747" s="77" t="inlineStr">
        <is>
          <t>Differs from upstream baseline</t>
        </is>
      </c>
      <c r="G4747" s="77" t="inlineStr">
        <is>
          <t>species_info/gen_*_families.h</t>
        </is>
      </c>
    </row>
    <row r="4748">
      <c r="A4748" s="32" t="inlineStr">
        <is>
          <t>2026-10-04</t>
        </is>
      </c>
      <c r="B4748" s="32" t="inlineStr">
        <is>
          <t>Pokemon Stats</t>
        </is>
      </c>
      <c r="C4748" s="32" t="inlineStr">
        <is>
          <t>Illumise baseAttack</t>
        </is>
      </c>
      <c r="D4748" s="32" t="n">
        <v>47</v>
      </c>
      <c r="E4748" s="32" t="n">
        <v>77</v>
      </c>
      <c r="F4748" s="32" t="inlineStr">
        <is>
          <t>Differs from upstream baseline</t>
        </is>
      </c>
      <c r="G4748" s="32" t="inlineStr">
        <is>
          <t>species_info/gen_*_families.h</t>
        </is>
      </c>
    </row>
    <row r="4749">
      <c r="A4749" s="77" t="inlineStr">
        <is>
          <t>2026-10-04</t>
        </is>
      </c>
      <c r="B4749" s="77" t="inlineStr">
        <is>
          <t>Pokemon Stats</t>
        </is>
      </c>
      <c r="C4749" s="77" t="inlineStr">
        <is>
          <t>Illumise baseDefense</t>
        </is>
      </c>
      <c r="D4749" s="77" t="n">
        <v>75</v>
      </c>
      <c r="E4749" s="77" t="n">
        <v>55</v>
      </c>
      <c r="F4749" s="77" t="inlineStr">
        <is>
          <t>Differs from upstream baseline</t>
        </is>
      </c>
      <c r="G4749" s="77" t="inlineStr">
        <is>
          <t>species_info/gen_*_families.h</t>
        </is>
      </c>
    </row>
    <row r="4750">
      <c r="A4750" s="32" t="inlineStr">
        <is>
          <t>2026-10-04</t>
        </is>
      </c>
      <c r="B4750" s="32" t="inlineStr">
        <is>
          <t>Pokemon Stats</t>
        </is>
      </c>
      <c r="C4750" s="32" t="inlineStr">
        <is>
          <t>Illumise baseSpDefense</t>
        </is>
      </c>
      <c r="D4750" s="32" t="n">
        <v>85</v>
      </c>
      <c r="E4750" s="32" t="n">
        <v>75</v>
      </c>
      <c r="F4750" s="32" t="inlineStr">
        <is>
          <t>Differs from upstream baseline</t>
        </is>
      </c>
      <c r="G4750" s="32" t="inlineStr">
        <is>
          <t>species_info/gen_*_families.h</t>
        </is>
      </c>
    </row>
    <row r="4751">
      <c r="A4751" s="77" t="inlineStr">
        <is>
          <t>2026-10-04</t>
        </is>
      </c>
      <c r="B4751" s="77" t="inlineStr">
        <is>
          <t>Abilities</t>
        </is>
      </c>
      <c r="C4751" s="77" t="inlineStr">
        <is>
          <t>Illumise abilities</t>
        </is>
      </c>
      <c r="D4751" s="77" t="inlineStr">
        <is>
          <t>Oblivious / Tinted Lens / Prankster</t>
        </is>
      </c>
      <c r="E4751" s="77" t="inlineStr">
        <is>
          <t>Tinted Lens / Tinted Lens / Prankster</t>
        </is>
      </c>
      <c r="F4751" s="77" t="inlineStr">
        <is>
          <t>Differs from upstream baseline</t>
        </is>
      </c>
      <c r="G4751" s="77" t="inlineStr">
        <is>
          <t>species_info/gen_*_families.h</t>
        </is>
      </c>
    </row>
    <row r="4752">
      <c r="A4752" s="32" t="inlineStr">
        <is>
          <t>2026-10-04</t>
        </is>
      </c>
      <c r="B4752" s="32" t="inlineStr">
        <is>
          <t>Pokemon Stats</t>
        </is>
      </c>
      <c r="C4752" s="32" t="inlineStr">
        <is>
          <t>Infernape baseHP</t>
        </is>
      </c>
      <c r="D4752" s="32" t="n">
        <v>76</v>
      </c>
      <c r="E4752" s="32" t="n">
        <v>77</v>
      </c>
      <c r="F4752" s="32" t="inlineStr">
        <is>
          <t>Differs from upstream baseline</t>
        </is>
      </c>
      <c r="G4752" s="32" t="inlineStr">
        <is>
          <t>species_info/gen_*_families.h</t>
        </is>
      </c>
    </row>
    <row r="4753">
      <c r="A4753" s="77" t="inlineStr">
        <is>
          <t>2026-10-04</t>
        </is>
      </c>
      <c r="B4753" s="77" t="inlineStr">
        <is>
          <t>Abilities</t>
        </is>
      </c>
      <c r="C4753" s="77" t="inlineStr">
        <is>
          <t>Infernape abilities</t>
        </is>
      </c>
      <c r="D4753" s="77" t="inlineStr">
        <is>
          <t>Blaze / Iron Fist</t>
        </is>
      </c>
      <c r="E4753" s="77" t="inlineStr">
        <is>
          <t>Iron Fist / Blaze / Iron Fist</t>
        </is>
      </c>
      <c r="F4753" s="77" t="inlineStr">
        <is>
          <t>Differs from upstream baseline</t>
        </is>
      </c>
      <c r="G4753" s="77" t="inlineStr">
        <is>
          <t>species_info/gen_*_families.h</t>
        </is>
      </c>
    </row>
    <row r="4754">
      <c r="A4754" s="32" t="inlineStr">
        <is>
          <t>2026-10-04</t>
        </is>
      </c>
      <c r="B4754" s="32" t="inlineStr">
        <is>
          <t>Pokemon Stats</t>
        </is>
      </c>
      <c r="C4754" s="32" t="inlineStr">
        <is>
          <t>Inkay baseAttack</t>
        </is>
      </c>
      <c r="D4754" s="32" t="n">
        <v>54</v>
      </c>
      <c r="E4754" s="32" t="n">
        <v>55</v>
      </c>
      <c r="F4754" s="32" t="inlineStr">
        <is>
          <t>Differs from upstream baseline</t>
        </is>
      </c>
      <c r="G4754" s="32" t="inlineStr">
        <is>
          <t>species_info/gen_*_families.h</t>
        </is>
      </c>
    </row>
    <row r="4755">
      <c r="A4755" s="77" t="inlineStr">
        <is>
          <t>2026-10-04</t>
        </is>
      </c>
      <c r="B4755" s="77" t="inlineStr">
        <is>
          <t>Pokemon Stats</t>
        </is>
      </c>
      <c r="C4755" s="77" t="inlineStr">
        <is>
          <t>Inkay baseSpAttack</t>
        </is>
      </c>
      <c r="D4755" s="77" t="n">
        <v>37</v>
      </c>
      <c r="E4755" s="77" t="n">
        <v>39</v>
      </c>
      <c r="F4755" s="77" t="inlineStr">
        <is>
          <t>Differs from upstream baseline</t>
        </is>
      </c>
      <c r="G4755" s="77" t="inlineStr">
        <is>
          <t>species_info/gen_*_families.h</t>
        </is>
      </c>
    </row>
    <row r="4756">
      <c r="A4756" s="32" t="inlineStr">
        <is>
          <t>2026-10-04</t>
        </is>
      </c>
      <c r="B4756" s="32" t="inlineStr">
        <is>
          <t>Pokemon Stats</t>
        </is>
      </c>
      <c r="C4756" s="32" t="inlineStr">
        <is>
          <t>Inkay baseSpDefense</t>
        </is>
      </c>
      <c r="D4756" s="32" t="n">
        <v>46</v>
      </c>
      <c r="E4756" s="32" t="n">
        <v>50</v>
      </c>
      <c r="F4756" s="32" t="inlineStr">
        <is>
          <t>Differs from upstream baseline</t>
        </is>
      </c>
      <c r="G4756" s="32" t="inlineStr">
        <is>
          <t>species_info/gen_*_families.h</t>
        </is>
      </c>
    </row>
    <row r="4757">
      <c r="A4757" s="77" t="inlineStr">
        <is>
          <t>2026-10-04</t>
        </is>
      </c>
      <c r="B4757" s="77" t="inlineStr">
        <is>
          <t>Pokemon Stats</t>
        </is>
      </c>
      <c r="C4757" s="77" t="inlineStr">
        <is>
          <t>Inkay baseSpeed</t>
        </is>
      </c>
      <c r="D4757" s="77" t="n">
        <v>45</v>
      </c>
      <c r="E4757" s="77" t="n">
        <v>55</v>
      </c>
      <c r="F4757" s="77" t="inlineStr">
        <is>
          <t>Differs from upstream baseline</t>
        </is>
      </c>
      <c r="G4757" s="77" t="inlineStr">
        <is>
          <t>species_info/gen_*_families.h</t>
        </is>
      </c>
    </row>
    <row r="4758">
      <c r="A4758" s="32" t="inlineStr">
        <is>
          <t>2026-10-04</t>
        </is>
      </c>
      <c r="B4758" s="32" t="inlineStr">
        <is>
          <t>Abilities</t>
        </is>
      </c>
      <c r="C4758" s="32" t="inlineStr">
        <is>
          <t>Ivysaur abilities</t>
        </is>
      </c>
      <c r="D4758" s="32" t="inlineStr">
        <is>
          <t>Overgrow / Chlorophyll</t>
        </is>
      </c>
      <c r="E4758" s="32" t="inlineStr">
        <is>
          <t>Overgrow / Overgrow / Chlorophyll</t>
        </is>
      </c>
      <c r="F4758" s="32" t="inlineStr">
        <is>
          <t>Differs from upstream baseline</t>
        </is>
      </c>
      <c r="G4758" s="32" t="inlineStr">
        <is>
          <t>species_info/gen_*_families.h</t>
        </is>
      </c>
    </row>
    <row r="4759">
      <c r="A4759" s="77" t="inlineStr">
        <is>
          <t>2026-10-04</t>
        </is>
      </c>
      <c r="B4759" s="77" t="inlineStr">
        <is>
          <t>Pokemon Stats</t>
        </is>
      </c>
      <c r="C4759" s="77" t="inlineStr">
        <is>
          <t>Jellicent baseSpAttack</t>
        </is>
      </c>
      <c r="D4759" s="77" t="n">
        <v>85</v>
      </c>
      <c r="E4759" s="77" t="n">
        <v>95</v>
      </c>
      <c r="F4759" s="77" t="inlineStr">
        <is>
          <t>Differs from upstream baseline</t>
        </is>
      </c>
      <c r="G4759" s="77" t="inlineStr">
        <is>
          <t>species_info/gen_*_families.h</t>
        </is>
      </c>
    </row>
    <row r="4760">
      <c r="A4760" s="32" t="inlineStr">
        <is>
          <t>2026-10-04</t>
        </is>
      </c>
      <c r="B4760" s="32" t="inlineStr">
        <is>
          <t>Pokemon Stats</t>
        </is>
      </c>
      <c r="C4760" s="32" t="inlineStr">
        <is>
          <t>Jigglypuff baseDefense</t>
        </is>
      </c>
      <c r="D4760" s="32" t="n">
        <v>20</v>
      </c>
      <c r="E4760" s="32" t="n">
        <v>38</v>
      </c>
      <c r="F4760" s="32" t="inlineStr">
        <is>
          <t>Differs from upstream baseline</t>
        </is>
      </c>
      <c r="G4760" s="32" t="inlineStr">
        <is>
          <t>species_info/gen_*_families.h</t>
        </is>
      </c>
    </row>
    <row r="4761">
      <c r="A4761" s="77" t="inlineStr">
        <is>
          <t>2026-10-04</t>
        </is>
      </c>
      <c r="B4761" s="77" t="inlineStr">
        <is>
          <t>Pokemon Stats</t>
        </is>
      </c>
      <c r="C4761" s="77" t="inlineStr">
        <is>
          <t>Jigglypuff baseSpAttack</t>
        </is>
      </c>
      <c r="D4761" s="77" t="n">
        <v>45</v>
      </c>
      <c r="E4761" s="77" t="n">
        <v>60</v>
      </c>
      <c r="F4761" s="77" t="inlineStr">
        <is>
          <t>Differs from upstream baseline</t>
        </is>
      </c>
      <c r="G4761" s="77" t="inlineStr">
        <is>
          <t>species_info/gen_*_families.h</t>
        </is>
      </c>
    </row>
    <row r="4762">
      <c r="A4762" s="32" t="inlineStr">
        <is>
          <t>2026-10-04</t>
        </is>
      </c>
      <c r="B4762" s="32" t="inlineStr">
        <is>
          <t>Pokemon Stats</t>
        </is>
      </c>
      <c r="C4762" s="32" t="inlineStr">
        <is>
          <t>Jigglypuff baseSpDefense</t>
        </is>
      </c>
      <c r="D4762" s="32" t="n">
        <v>25</v>
      </c>
      <c r="E4762" s="32" t="n">
        <v>55</v>
      </c>
      <c r="F4762" s="32" t="inlineStr">
        <is>
          <t>Differs from upstream baseline</t>
        </is>
      </c>
      <c r="G4762" s="32" t="inlineStr">
        <is>
          <t>species_info/gen_*_families.h</t>
        </is>
      </c>
    </row>
    <row r="4763">
      <c r="A4763" s="77" t="inlineStr">
        <is>
          <t>2026-10-04</t>
        </is>
      </c>
      <c r="B4763" s="77" t="inlineStr">
        <is>
          <t>Abilities</t>
        </is>
      </c>
      <c r="C4763" s="77" t="inlineStr">
        <is>
          <t>Jigglypuff abilities</t>
        </is>
      </c>
      <c r="D4763" s="77" t="inlineStr">
        <is>
          <t>Cute Charm / Competitive / Friend Guard</t>
        </is>
      </c>
      <c r="E4763" s="77" t="inlineStr">
        <is>
          <t>Aftermath / Friend Guard</t>
        </is>
      </c>
      <c r="F4763" s="77" t="inlineStr">
        <is>
          <t>Differs from upstream baseline</t>
        </is>
      </c>
      <c r="G4763" s="77" t="inlineStr">
        <is>
          <t>species_info/gen_*_families.h</t>
        </is>
      </c>
    </row>
    <row r="4764">
      <c r="A4764" s="32" t="inlineStr">
        <is>
          <t>2026-10-04</t>
        </is>
      </c>
      <c r="B4764" s="32" t="inlineStr">
        <is>
          <t>Abilities</t>
        </is>
      </c>
      <c r="C4764" s="32" t="inlineStr">
        <is>
          <t>Jolteon abilities</t>
        </is>
      </c>
      <c r="D4764" s="32" t="inlineStr">
        <is>
          <t>Volt Absorb / Volt Absorb / Quick Feet</t>
        </is>
      </c>
      <c r="E4764" s="32" t="inlineStr">
        <is>
          <t>Static / Rough Skin / Quick Feet</t>
        </is>
      </c>
      <c r="F4764" s="32" t="inlineStr">
        <is>
          <t>Differs from upstream baseline</t>
        </is>
      </c>
      <c r="G4764" s="32" t="inlineStr">
        <is>
          <t>species_info/gen_*_families.h</t>
        </is>
      </c>
    </row>
    <row r="4765">
      <c r="A4765" s="77" t="inlineStr">
        <is>
          <t>2026-10-04</t>
        </is>
      </c>
      <c r="B4765" s="77" t="inlineStr">
        <is>
          <t>Pokemon Stats</t>
        </is>
      </c>
      <c r="C4765" s="77" t="inlineStr">
        <is>
          <t>Jumpluff baseSpDefense</t>
        </is>
      </c>
      <c r="D4765" s="77" t="n">
        <v>95</v>
      </c>
      <c r="E4765" s="77" t="n">
        <v>85</v>
      </c>
      <c r="F4765" s="77" t="inlineStr">
        <is>
          <t>Differs from upstream baseline</t>
        </is>
      </c>
      <c r="G4765" s="77" t="inlineStr">
        <is>
          <t>species_info/gen_*_families.h</t>
        </is>
      </c>
    </row>
    <row r="4766">
      <c r="A4766" s="32" t="inlineStr">
        <is>
          <t>2026-10-04</t>
        </is>
      </c>
      <c r="B4766" s="32" t="inlineStr">
        <is>
          <t>Abilities</t>
        </is>
      </c>
      <c r="C4766" s="32" t="inlineStr">
        <is>
          <t>Jumpluff abilities</t>
        </is>
      </c>
      <c r="D4766" s="32" t="inlineStr">
        <is>
          <t>Chlorophyll / Leaf Guard / Infiltrator</t>
        </is>
      </c>
      <c r="E4766" s="32" t="inlineStr">
        <is>
          <t>Chlorophyll / Chlorophyll / Infiltrator</t>
        </is>
      </c>
      <c r="F4766" s="32" t="inlineStr">
        <is>
          <t>Differs from upstream baseline</t>
        </is>
      </c>
      <c r="G4766" s="32" t="inlineStr">
        <is>
          <t>species_info/gen_*_families.h</t>
        </is>
      </c>
    </row>
    <row r="4767">
      <c r="A4767" s="77" t="inlineStr">
        <is>
          <t>2026-10-04</t>
        </is>
      </c>
      <c r="B4767" s="77" t="inlineStr">
        <is>
          <t>Pokemon Stats</t>
        </is>
      </c>
      <c r="C4767" s="77" t="inlineStr">
        <is>
          <t>Jynx baseDefense</t>
        </is>
      </c>
      <c r="D4767" s="77" t="n">
        <v>35</v>
      </c>
      <c r="E4767" s="77" t="n">
        <v>57</v>
      </c>
      <c r="F4767" s="77" t="inlineStr">
        <is>
          <t>Differs from upstream baseline</t>
        </is>
      </c>
      <c r="G4767" s="77" t="inlineStr">
        <is>
          <t>species_info/gen_*_families.h</t>
        </is>
      </c>
    </row>
    <row r="4768">
      <c r="A4768" s="32" t="inlineStr">
        <is>
          <t>2026-10-04</t>
        </is>
      </c>
      <c r="B4768" s="32" t="inlineStr">
        <is>
          <t>Pokemon Stats</t>
        </is>
      </c>
      <c r="C4768" s="32" t="inlineStr">
        <is>
          <t>Jynx baseSpDefense</t>
        </is>
      </c>
      <c r="D4768" s="32" t="n">
        <v>95</v>
      </c>
      <c r="E4768" s="32" t="n">
        <v>113</v>
      </c>
      <c r="F4768" s="32" t="inlineStr">
        <is>
          <t>Differs from upstream baseline</t>
        </is>
      </c>
      <c r="G4768" s="32" t="inlineStr">
        <is>
          <t>species_info/gen_*_families.h</t>
        </is>
      </c>
    </row>
    <row r="4769">
      <c r="A4769" s="77" t="inlineStr">
        <is>
          <t>2026-10-04</t>
        </is>
      </c>
      <c r="B4769" s="77" t="inlineStr">
        <is>
          <t>Abilities</t>
        </is>
      </c>
      <c r="C4769" s="77" t="inlineStr">
        <is>
          <t>Jynx abilities</t>
        </is>
      </c>
      <c r="D4769" s="77" t="inlineStr">
        <is>
          <t>Oblivious / Forewarn / Dry Skin</t>
        </is>
      </c>
      <c r="E4769" s="77" t="inlineStr">
        <is>
          <t>Snow Cloak / Snow Cloak / Dry Skin</t>
        </is>
      </c>
      <c r="F4769" s="77" t="inlineStr">
        <is>
          <t>Differs from upstream baseline</t>
        </is>
      </c>
      <c r="G4769" s="77" t="inlineStr">
        <is>
          <t>species_info/gen_*_families.h</t>
        </is>
      </c>
    </row>
    <row r="4770">
      <c r="A4770" s="32" t="inlineStr">
        <is>
          <t>2026-10-04</t>
        </is>
      </c>
      <c r="B4770" s="32" t="inlineStr">
        <is>
          <t>Pokemon Stats</t>
        </is>
      </c>
      <c r="C4770" s="32" t="inlineStr">
        <is>
          <t>Kadabra baseHP</t>
        </is>
      </c>
      <c r="D4770" s="32" t="n">
        <v>40</v>
      </c>
      <c r="E4770" s="32" t="n">
        <v>55</v>
      </c>
      <c r="F4770" s="32" t="inlineStr">
        <is>
          <t>Differs from upstream baseline</t>
        </is>
      </c>
      <c r="G4770" s="32" t="inlineStr">
        <is>
          <t>species_info/gen_*_families.h</t>
        </is>
      </c>
    </row>
    <row r="4771">
      <c r="A4771" s="77" t="inlineStr">
        <is>
          <t>2026-10-04</t>
        </is>
      </c>
      <c r="B4771" s="77" t="inlineStr">
        <is>
          <t>Pokemon Stats</t>
        </is>
      </c>
      <c r="C4771" s="77" t="inlineStr">
        <is>
          <t>Kadabra baseDefense</t>
        </is>
      </c>
      <c r="D4771" s="77" t="n">
        <v>30</v>
      </c>
      <c r="E4771" s="77" t="n">
        <v>45</v>
      </c>
      <c r="F4771" s="77" t="inlineStr">
        <is>
          <t>Differs from upstream baseline</t>
        </is>
      </c>
      <c r="G4771" s="77" t="inlineStr">
        <is>
          <t>species_info/gen_*_families.h</t>
        </is>
      </c>
    </row>
    <row r="4772">
      <c r="A4772" s="32" t="inlineStr">
        <is>
          <t>2026-10-04</t>
        </is>
      </c>
      <c r="B4772" s="32" t="inlineStr">
        <is>
          <t>Pokemon Stats</t>
        </is>
      </c>
      <c r="C4772" s="32" t="inlineStr">
        <is>
          <t>Kadabra baseSpDefense</t>
        </is>
      </c>
      <c r="D4772" s="32" t="n">
        <v>70</v>
      </c>
      <c r="E4772" s="32" t="n">
        <v>85</v>
      </c>
      <c r="F4772" s="32" t="inlineStr">
        <is>
          <t>Differs from upstream baseline</t>
        </is>
      </c>
      <c r="G4772" s="32" t="inlineStr">
        <is>
          <t>species_info/gen_*_families.h</t>
        </is>
      </c>
    </row>
    <row r="4773">
      <c r="A4773" s="77" t="inlineStr">
        <is>
          <t>2026-10-04</t>
        </is>
      </c>
      <c r="B4773" s="77" t="inlineStr">
        <is>
          <t>Pokemon Stats</t>
        </is>
      </c>
      <c r="C4773" s="77" t="inlineStr">
        <is>
          <t>Kadabra baseSpeed</t>
        </is>
      </c>
      <c r="D4773" s="77" t="n">
        <v>105</v>
      </c>
      <c r="E4773" s="77" t="n">
        <v>120</v>
      </c>
      <c r="F4773" s="77" t="inlineStr">
        <is>
          <t>Differs from upstream baseline</t>
        </is>
      </c>
      <c r="G4773" s="77" t="inlineStr">
        <is>
          <t>species_info/gen_*_families.h</t>
        </is>
      </c>
    </row>
    <row r="4774">
      <c r="A4774" s="32" t="inlineStr">
        <is>
          <t>2026-10-04</t>
        </is>
      </c>
      <c r="B4774" s="32" t="inlineStr">
        <is>
          <t>Abilities</t>
        </is>
      </c>
      <c r="C4774" s="32" t="inlineStr">
        <is>
          <t>Kadabra abilities</t>
        </is>
      </c>
      <c r="D4774" s="32" t="inlineStr">
        <is>
          <t>Synchronize / Inner Focus / Magic Guard</t>
        </is>
      </c>
      <c r="E4774" s="32" t="inlineStr">
        <is>
          <t>Magic Guard / Inner Focus / Magic Guard</t>
        </is>
      </c>
      <c r="F4774" s="32" t="inlineStr">
        <is>
          <t>Differs from upstream baseline</t>
        </is>
      </c>
      <c r="G4774" s="32" t="inlineStr">
        <is>
          <t>species_info/gen_*_families.h</t>
        </is>
      </c>
    </row>
    <row r="4775">
      <c r="A4775" s="77" t="inlineStr">
        <is>
          <t>2026-10-04</t>
        </is>
      </c>
      <c r="B4775" s="77" t="inlineStr">
        <is>
          <t>Pokemon Stats</t>
        </is>
      </c>
      <c r="C4775" s="77" t="inlineStr">
        <is>
          <t>Kakuna baseSpDefense</t>
        </is>
      </c>
      <c r="D4775" s="77" t="n">
        <v>25</v>
      </c>
      <c r="E4775" s="77" t="n">
        <v>55</v>
      </c>
      <c r="F4775" s="77" t="inlineStr">
        <is>
          <t>Differs from upstream baseline</t>
        </is>
      </c>
      <c r="G4775" s="77" t="inlineStr">
        <is>
          <t>species_info/gen_*_families.h</t>
        </is>
      </c>
    </row>
    <row r="4776">
      <c r="A4776" s="32" t="inlineStr">
        <is>
          <t>2026-10-04</t>
        </is>
      </c>
      <c r="B4776" s="32" t="inlineStr">
        <is>
          <t>Abilities</t>
        </is>
      </c>
      <c r="C4776" s="32" t="inlineStr">
        <is>
          <t>Kangaskhan abilities</t>
        </is>
      </c>
      <c r="D4776" s="32" t="inlineStr">
        <is>
          <t>Early Bird / Scrappy / Inner Focus</t>
        </is>
      </c>
      <c r="E4776" s="32" t="inlineStr">
        <is>
          <t>Scrappy / Scrappy / Inner Focus</t>
        </is>
      </c>
      <c r="F4776" s="32" t="inlineStr">
        <is>
          <t>Differs from upstream baseline</t>
        </is>
      </c>
      <c r="G4776" s="32" t="inlineStr">
        <is>
          <t>species_info/gen_*_families.h</t>
        </is>
      </c>
    </row>
    <row r="4777">
      <c r="A4777" s="77" t="inlineStr">
        <is>
          <t>2026-10-04</t>
        </is>
      </c>
      <c r="B4777" s="77" t="inlineStr">
        <is>
          <t>Pokemon Stats</t>
        </is>
      </c>
      <c r="C4777" s="77" t="inlineStr">
        <is>
          <t>Karrablast baseHP</t>
        </is>
      </c>
      <c r="D4777" s="77" t="n">
        <v>50</v>
      </c>
      <c r="E4777" s="77" t="n">
        <v>66</v>
      </c>
      <c r="F4777" s="77" t="inlineStr">
        <is>
          <t>Differs from upstream baseline</t>
        </is>
      </c>
      <c r="G4777" s="77" t="inlineStr">
        <is>
          <t>species_info/gen_*_families.h</t>
        </is>
      </c>
    </row>
    <row r="4778">
      <c r="A4778" s="32" t="inlineStr">
        <is>
          <t>2026-10-04</t>
        </is>
      </c>
      <c r="B4778" s="32" t="inlineStr">
        <is>
          <t>Pokemon Stats</t>
        </is>
      </c>
      <c r="C4778" s="32" t="inlineStr">
        <is>
          <t>Karrablast baseAttack</t>
        </is>
      </c>
      <c r="D4778" s="32" t="n">
        <v>75</v>
      </c>
      <c r="E4778" s="32" t="n">
        <v>84</v>
      </c>
      <c r="F4778" s="32" t="inlineStr">
        <is>
          <t>Differs from upstream baseline</t>
        </is>
      </c>
      <c r="G4778" s="32" t="inlineStr">
        <is>
          <t>species_info/gen_*_families.h</t>
        </is>
      </c>
    </row>
    <row r="4779">
      <c r="A4779" s="77" t="inlineStr">
        <is>
          <t>2026-10-04</t>
        </is>
      </c>
      <c r="B4779" s="77" t="inlineStr">
        <is>
          <t>Pokemon Stats</t>
        </is>
      </c>
      <c r="C4779" s="77" t="inlineStr">
        <is>
          <t>Karrablast baseDefense</t>
        </is>
      </c>
      <c r="D4779" s="77" t="n">
        <v>45</v>
      </c>
      <c r="E4779" s="77" t="n">
        <v>63</v>
      </c>
      <c r="F4779" s="77" t="inlineStr">
        <is>
          <t>Differs from upstream baseline</t>
        </is>
      </c>
      <c r="G4779" s="77" t="inlineStr">
        <is>
          <t>species_info/gen_*_families.h</t>
        </is>
      </c>
    </row>
    <row r="4780">
      <c r="A4780" s="32" t="inlineStr">
        <is>
          <t>2026-10-04</t>
        </is>
      </c>
      <c r="B4780" s="32" t="inlineStr">
        <is>
          <t>Pokemon Stats</t>
        </is>
      </c>
      <c r="C4780" s="32" t="inlineStr">
        <is>
          <t>Karrablast baseSpAttack</t>
        </is>
      </c>
      <c r="D4780" s="32" t="n">
        <v>40</v>
      </c>
      <c r="E4780" s="32" t="n">
        <v>30</v>
      </c>
      <c r="F4780" s="32" t="inlineStr">
        <is>
          <t>Differs from upstream baseline</t>
        </is>
      </c>
      <c r="G4780" s="32" t="inlineStr">
        <is>
          <t>species_info/gen_*_families.h</t>
        </is>
      </c>
    </row>
    <row r="4781">
      <c r="A4781" s="77" t="inlineStr">
        <is>
          <t>2026-10-04</t>
        </is>
      </c>
      <c r="B4781" s="77" t="inlineStr">
        <is>
          <t>Pokemon Stats</t>
        </is>
      </c>
      <c r="C4781" s="77" t="inlineStr">
        <is>
          <t>Karrablast baseSpDefense</t>
        </is>
      </c>
      <c r="D4781" s="77" t="n">
        <v>45</v>
      </c>
      <c r="E4781" s="77" t="n">
        <v>68</v>
      </c>
      <c r="F4781" s="77" t="inlineStr">
        <is>
          <t>Differs from upstream baseline</t>
        </is>
      </c>
      <c r="G4781" s="77" t="inlineStr">
        <is>
          <t>species_info/gen_*_families.h</t>
        </is>
      </c>
    </row>
    <row r="4782">
      <c r="A4782" s="32" t="inlineStr">
        <is>
          <t>2026-10-04</t>
        </is>
      </c>
      <c r="B4782" s="32" t="inlineStr">
        <is>
          <t>Pokemon Stats</t>
        </is>
      </c>
      <c r="C4782" s="32" t="inlineStr">
        <is>
          <t>Karrablast baseSpeed</t>
        </is>
      </c>
      <c r="D4782" s="32" t="n">
        <v>60</v>
      </c>
      <c r="E4782" s="32" t="n">
        <v>67</v>
      </c>
      <c r="F4782" s="32" t="inlineStr">
        <is>
          <t>Differs from upstream baseline</t>
        </is>
      </c>
      <c r="G4782" s="32" t="inlineStr">
        <is>
          <t>species_info/gen_*_families.h</t>
        </is>
      </c>
    </row>
    <row r="4783">
      <c r="A4783" s="77" t="inlineStr">
        <is>
          <t>2026-10-04</t>
        </is>
      </c>
      <c r="B4783" s="77" t="inlineStr">
        <is>
          <t>Evolutions</t>
        </is>
      </c>
      <c r="C4783" s="77" t="inlineStr">
        <is>
          <t>Karrablast evolution</t>
        </is>
      </c>
      <c r="D4783" s="77" t="inlineStr">
        <is>
          <t>Trade Specific Mon SPECIES_SHELMET -&gt; Escavalier</t>
        </is>
      </c>
      <c r="E4783" s="77" t="inlineStr">
        <is>
          <t>Lv 34 -&gt; Escavalier</t>
        </is>
      </c>
      <c r="F4783" s="77" t="inlineStr">
        <is>
          <t>Differs from upstream baseline</t>
        </is>
      </c>
      <c r="G4783" s="77" t="inlineStr">
        <is>
          <t>species_info/gen_*_families.h</t>
        </is>
      </c>
    </row>
    <row r="4784">
      <c r="A4784" s="32" t="inlineStr">
        <is>
          <t>2026-10-04</t>
        </is>
      </c>
      <c r="B4784" s="32" t="inlineStr">
        <is>
          <t>Pokemon Stats</t>
        </is>
      </c>
      <c r="C4784" s="32" t="inlineStr">
        <is>
          <t>Kecleon baseHP</t>
        </is>
      </c>
      <c r="D4784" s="32" t="n">
        <v>60</v>
      </c>
      <c r="E4784" s="32" t="n">
        <v>65</v>
      </c>
      <c r="F4784" s="32" t="inlineStr">
        <is>
          <t>Differs from upstream baseline</t>
        </is>
      </c>
      <c r="G4784" s="32" t="inlineStr">
        <is>
          <t>species_info/gen_*_families.h</t>
        </is>
      </c>
    </row>
    <row r="4785">
      <c r="A4785" s="77" t="inlineStr">
        <is>
          <t>2026-10-04</t>
        </is>
      </c>
      <c r="B4785" s="77" t="inlineStr">
        <is>
          <t>Pokemon Stats</t>
        </is>
      </c>
      <c r="C4785" s="77" t="inlineStr">
        <is>
          <t>Kecleon baseDefense</t>
        </is>
      </c>
      <c r="D4785" s="77" t="n">
        <v>70</v>
      </c>
      <c r="E4785" s="77" t="n">
        <v>135</v>
      </c>
      <c r="F4785" s="77" t="inlineStr">
        <is>
          <t>Differs from upstream baseline</t>
        </is>
      </c>
      <c r="G4785" s="77" t="inlineStr">
        <is>
          <t>species_info/gen_*_families.h</t>
        </is>
      </c>
    </row>
    <row r="4786">
      <c r="A4786" s="32" t="inlineStr">
        <is>
          <t>2026-10-04</t>
        </is>
      </c>
      <c r="B4786" s="32" t="inlineStr">
        <is>
          <t>Pokemon Stats</t>
        </is>
      </c>
      <c r="C4786" s="32" t="inlineStr">
        <is>
          <t>Kecleon baseSpDefense</t>
        </is>
      </c>
      <c r="D4786" s="32" t="n">
        <v>120</v>
      </c>
      <c r="E4786" s="32" t="n">
        <v>135</v>
      </c>
      <c r="F4786" s="32" t="inlineStr">
        <is>
          <t>Differs from upstream baseline</t>
        </is>
      </c>
      <c r="G4786" s="32" t="inlineStr">
        <is>
          <t>species_info/gen_*_families.h</t>
        </is>
      </c>
    </row>
    <row r="4787">
      <c r="A4787" s="77" t="inlineStr">
        <is>
          <t>2026-10-04</t>
        </is>
      </c>
      <c r="B4787" s="77" t="inlineStr">
        <is>
          <t>Abilities</t>
        </is>
      </c>
      <c r="C4787" s="77" t="inlineStr">
        <is>
          <t>Kecleon abilities</t>
        </is>
      </c>
      <c r="D4787" s="77" t="inlineStr">
        <is>
          <t>Color Change / Protean</t>
        </is>
      </c>
      <c r="E4787" s="77" t="inlineStr">
        <is>
          <t>Adaptability / Color Change / Protean</t>
        </is>
      </c>
      <c r="F4787" s="77" t="inlineStr">
        <is>
          <t>Differs from upstream baseline</t>
        </is>
      </c>
      <c r="G4787" s="77" t="inlineStr">
        <is>
          <t>species_info/gen_*_families.h</t>
        </is>
      </c>
    </row>
    <row r="4788">
      <c r="A4788" s="32" t="inlineStr">
        <is>
          <t>2026-10-04</t>
        </is>
      </c>
      <c r="B4788" s="32" t="inlineStr">
        <is>
          <t>Pokemon Stats</t>
        </is>
      </c>
      <c r="C4788" s="32" t="inlineStr">
        <is>
          <t>Keldeo baseAttack</t>
        </is>
      </c>
      <c r="D4788" s="32" t="n">
        <v>72</v>
      </c>
      <c r="E4788" s="32" t="n">
        <v>32</v>
      </c>
      <c r="F4788" s="32" t="inlineStr">
        <is>
          <t>Differs from upstream baseline</t>
        </is>
      </c>
      <c r="G4788" s="32" t="inlineStr">
        <is>
          <t>species_info/gen_*_families.h</t>
        </is>
      </c>
    </row>
    <row r="4789">
      <c r="A4789" s="77" t="inlineStr">
        <is>
          <t>2026-10-04</t>
        </is>
      </c>
      <c r="B4789" s="77" t="inlineStr">
        <is>
          <t>Pokemon Stats</t>
        </is>
      </c>
      <c r="C4789" s="77" t="inlineStr">
        <is>
          <t>Keldeo baseSpAttack</t>
        </is>
      </c>
      <c r="D4789" s="77" t="n">
        <v>129</v>
      </c>
      <c r="E4789" s="77" t="n">
        <v>151</v>
      </c>
      <c r="F4789" s="77" t="inlineStr">
        <is>
          <t>Differs from upstream baseline</t>
        </is>
      </c>
      <c r="G4789" s="77" t="inlineStr">
        <is>
          <t>species_info/gen_*_families.h</t>
        </is>
      </c>
    </row>
    <row r="4790">
      <c r="A4790" s="32" t="inlineStr">
        <is>
          <t>2026-10-04</t>
        </is>
      </c>
      <c r="B4790" s="32" t="inlineStr">
        <is>
          <t>Pokemon Stats</t>
        </is>
      </c>
      <c r="C4790" s="32" t="inlineStr">
        <is>
          <t>Keldeo baseSpeed</t>
        </is>
      </c>
      <c r="D4790" s="32" t="n">
        <v>108</v>
      </c>
      <c r="E4790" s="32" t="n">
        <v>126</v>
      </c>
      <c r="F4790" s="32" t="inlineStr">
        <is>
          <t>Differs from upstream baseline</t>
        </is>
      </c>
      <c r="G4790" s="32" t="inlineStr">
        <is>
          <t>species_info/gen_*_families.h</t>
        </is>
      </c>
    </row>
    <row r="4791">
      <c r="A4791" s="77" t="inlineStr">
        <is>
          <t>2026-10-04</t>
        </is>
      </c>
      <c r="B4791" s="77" t="inlineStr">
        <is>
          <t>Pokemon Stats</t>
        </is>
      </c>
      <c r="C4791" s="77" t="inlineStr">
        <is>
          <t>Kingambit baseAttack</t>
        </is>
      </c>
      <c r="D4791" s="77" t="n">
        <v>135</v>
      </c>
      <c r="E4791" s="77" t="n">
        <v>151</v>
      </c>
      <c r="F4791" s="77" t="inlineStr">
        <is>
          <t>Differs from upstream baseline</t>
        </is>
      </c>
      <c r="G4791" s="77" t="inlineStr">
        <is>
          <t>species_info/gen_*_families.h</t>
        </is>
      </c>
    </row>
    <row r="4792">
      <c r="A4792" s="32" t="inlineStr">
        <is>
          <t>2026-10-04</t>
        </is>
      </c>
      <c r="B4792" s="32" t="inlineStr">
        <is>
          <t>Pokemon Stats</t>
        </is>
      </c>
      <c r="C4792" s="32" t="inlineStr">
        <is>
          <t>Kingambit baseSpAttack</t>
        </is>
      </c>
      <c r="D4792" s="32" t="n">
        <v>60</v>
      </c>
      <c r="E4792" s="32" t="n">
        <v>30</v>
      </c>
      <c r="F4792" s="32" t="inlineStr">
        <is>
          <t>Differs from upstream baseline</t>
        </is>
      </c>
      <c r="G4792" s="32" t="inlineStr">
        <is>
          <t>species_info/gen_*_families.h</t>
        </is>
      </c>
    </row>
    <row r="4793">
      <c r="A4793" s="77" t="inlineStr">
        <is>
          <t>2026-10-04</t>
        </is>
      </c>
      <c r="B4793" s="77" t="inlineStr">
        <is>
          <t>Pokemon Stats</t>
        </is>
      </c>
      <c r="C4793" s="77" t="inlineStr">
        <is>
          <t>Kingambit baseSpeed</t>
        </is>
      </c>
      <c r="D4793" s="77" t="n">
        <v>50</v>
      </c>
      <c r="E4793" s="77" t="n">
        <v>64</v>
      </c>
      <c r="F4793" s="77" t="inlineStr">
        <is>
          <t>Differs from upstream baseline</t>
        </is>
      </c>
      <c r="G4793" s="77" t="inlineStr">
        <is>
          <t>species_info/gen_*_families.h</t>
        </is>
      </c>
    </row>
    <row r="4794">
      <c r="A4794" s="32" t="inlineStr">
        <is>
          <t>2026-10-04</t>
        </is>
      </c>
      <c r="B4794" s="32" t="inlineStr">
        <is>
          <t>Abilities</t>
        </is>
      </c>
      <c r="C4794" s="32" t="inlineStr">
        <is>
          <t>Kingdra abilities</t>
        </is>
      </c>
      <c r="D4794" s="32" t="inlineStr">
        <is>
          <t>Swift Swim / Sniper / Damp</t>
        </is>
      </c>
      <c r="E4794" s="32" t="inlineStr">
        <is>
          <t>Swift Swim / Swift Swim / Damp</t>
        </is>
      </c>
      <c r="F4794" s="32" t="inlineStr">
        <is>
          <t>Differs from upstream baseline</t>
        </is>
      </c>
      <c r="G4794" s="32" t="inlineStr">
        <is>
          <t>species_info/gen_*_families.h</t>
        </is>
      </c>
    </row>
    <row r="4795">
      <c r="A4795" s="77" t="inlineStr">
        <is>
          <t>2026-10-04</t>
        </is>
      </c>
      <c r="B4795" s="77" t="inlineStr">
        <is>
          <t>Abilities</t>
        </is>
      </c>
      <c r="C4795" s="77" t="inlineStr">
        <is>
          <t>Kingler abilities</t>
        </is>
      </c>
      <c r="D4795" s="77" t="inlineStr">
        <is>
          <t>Hyper Cutter / Shell Armor / Sheer Force</t>
        </is>
      </c>
      <c r="E4795" s="77" t="inlineStr">
        <is>
          <t>Swift Swim / Hyper Cutter / Sheer Force</t>
        </is>
      </c>
      <c r="F4795" s="77" t="inlineStr">
        <is>
          <t>Differs from upstream baseline</t>
        </is>
      </c>
      <c r="G4795" s="77" t="inlineStr">
        <is>
          <t>species_info/gen_*_families.h</t>
        </is>
      </c>
    </row>
    <row r="4796">
      <c r="A4796" s="32" t="inlineStr">
        <is>
          <t>2026-10-04</t>
        </is>
      </c>
      <c r="B4796" s="32" t="inlineStr">
        <is>
          <t>Abilities</t>
        </is>
      </c>
      <c r="C4796" s="32" t="inlineStr">
        <is>
          <t>Kirlia abilities</t>
        </is>
      </c>
      <c r="D4796" s="32" t="inlineStr">
        <is>
          <t>Synchronize / Trace / Telepathy</t>
        </is>
      </c>
      <c r="E4796" s="32" t="inlineStr">
        <is>
          <t>Trace / Trace / Telepathy</t>
        </is>
      </c>
      <c r="F4796" s="32" t="inlineStr">
        <is>
          <t>Differs from upstream baseline</t>
        </is>
      </c>
      <c r="G4796" s="32" t="inlineStr">
        <is>
          <t>species_info/gen_*_families.h</t>
        </is>
      </c>
    </row>
    <row r="4797">
      <c r="A4797" s="77" t="inlineStr">
        <is>
          <t>2026-10-04</t>
        </is>
      </c>
      <c r="B4797" s="77" t="inlineStr">
        <is>
          <t>Evolutions</t>
        </is>
      </c>
      <c r="C4797" s="77" t="inlineStr">
        <is>
          <t>Klang evolution</t>
        </is>
      </c>
      <c r="D4797" s="77" t="inlineStr">
        <is>
          <t>Lv 49 -&gt; Klinklang</t>
        </is>
      </c>
      <c r="E4797" s="77" t="inlineStr">
        <is>
          <t>Lv 45 -&gt; Klinklang</t>
        </is>
      </c>
      <c r="F4797" s="77" t="inlineStr">
        <is>
          <t>Differs from upstream baseline</t>
        </is>
      </c>
      <c r="G4797" s="77" t="inlineStr">
        <is>
          <t>species_info/gen_*_families.h</t>
        </is>
      </c>
    </row>
    <row r="4798">
      <c r="A4798" s="32" t="inlineStr">
        <is>
          <t>2026-10-04</t>
        </is>
      </c>
      <c r="B4798" s="32" t="inlineStr">
        <is>
          <t>Pokemon Stats</t>
        </is>
      </c>
      <c r="C4798" s="32" t="inlineStr">
        <is>
          <t>Kleavor baseAttack</t>
        </is>
      </c>
      <c r="D4798" s="32" t="n">
        <v>135</v>
      </c>
      <c r="E4798" s="32" t="n">
        <v>143</v>
      </c>
      <c r="F4798" s="32" t="inlineStr">
        <is>
          <t>Differs from upstream baseline</t>
        </is>
      </c>
      <c r="G4798" s="32" t="inlineStr">
        <is>
          <t>species_info/gen_*_families.h</t>
        </is>
      </c>
    </row>
    <row r="4799">
      <c r="A4799" s="77" t="inlineStr">
        <is>
          <t>2026-10-04</t>
        </is>
      </c>
      <c r="B4799" s="77" t="inlineStr">
        <is>
          <t>Pokemon Stats</t>
        </is>
      </c>
      <c r="C4799" s="77" t="inlineStr">
        <is>
          <t>Kleavor baseSpAttack</t>
        </is>
      </c>
      <c r="D4799" s="77" t="n">
        <v>45</v>
      </c>
      <c r="E4799" s="77" t="n">
        <v>30</v>
      </c>
      <c r="F4799" s="77" t="inlineStr">
        <is>
          <t>Differs from upstream baseline</t>
        </is>
      </c>
      <c r="G4799" s="77" t="inlineStr">
        <is>
          <t>species_info/gen_*_families.h</t>
        </is>
      </c>
    </row>
    <row r="4800">
      <c r="A4800" s="32" t="inlineStr">
        <is>
          <t>2026-10-04</t>
        </is>
      </c>
      <c r="B4800" s="32" t="inlineStr">
        <is>
          <t>Pokemon Stats</t>
        </is>
      </c>
      <c r="C4800" s="32" t="inlineStr">
        <is>
          <t>Kleavor baseSpeed</t>
        </is>
      </c>
      <c r="D4800" s="32" t="n">
        <v>85</v>
      </c>
      <c r="E4800" s="32" t="n">
        <v>92</v>
      </c>
      <c r="F4800" s="32" t="inlineStr">
        <is>
          <t>Differs from upstream baseline</t>
        </is>
      </c>
      <c r="G4800" s="32" t="inlineStr">
        <is>
          <t>species_info/gen_*_families.h</t>
        </is>
      </c>
    </row>
    <row r="4801">
      <c r="A4801" s="77" t="inlineStr">
        <is>
          <t>2026-10-04</t>
        </is>
      </c>
      <c r="B4801" s="77" t="inlineStr">
        <is>
          <t>Pokemon Stats</t>
        </is>
      </c>
      <c r="C4801" s="77" t="inlineStr">
        <is>
          <t>Klefki baseHP</t>
        </is>
      </c>
      <c r="D4801" s="77" t="n">
        <v>57</v>
      </c>
      <c r="E4801" s="77" t="n">
        <v>65</v>
      </c>
      <c r="F4801" s="77" t="inlineStr">
        <is>
          <t>Differs from upstream baseline</t>
        </is>
      </c>
      <c r="G4801" s="77" t="inlineStr">
        <is>
          <t>species_info/gen_*_families.h</t>
        </is>
      </c>
    </row>
    <row r="4802">
      <c r="A4802" s="32" t="inlineStr">
        <is>
          <t>2026-10-04</t>
        </is>
      </c>
      <c r="B4802" s="32" t="inlineStr">
        <is>
          <t>Pokemon Stats</t>
        </is>
      </c>
      <c r="C4802" s="32" t="inlineStr">
        <is>
          <t>Klefki baseAttack</t>
        </is>
      </c>
      <c r="D4802" s="32" t="n">
        <v>80</v>
      </c>
      <c r="E4802" s="32" t="n">
        <v>87</v>
      </c>
      <c r="F4802" s="32" t="inlineStr">
        <is>
          <t>Differs from upstream baseline</t>
        </is>
      </c>
      <c r="G4802" s="32" t="inlineStr">
        <is>
          <t>species_info/gen_*_families.h</t>
        </is>
      </c>
    </row>
    <row r="4803">
      <c r="A4803" s="77" t="inlineStr">
        <is>
          <t>2026-10-04</t>
        </is>
      </c>
      <c r="B4803" s="77" t="inlineStr">
        <is>
          <t>Pokemon Stats</t>
        </is>
      </c>
      <c r="C4803" s="77" t="inlineStr">
        <is>
          <t>Klefki baseSpeed</t>
        </is>
      </c>
      <c r="D4803" s="77" t="n">
        <v>75</v>
      </c>
      <c r="E4803" s="77" t="n">
        <v>85</v>
      </c>
      <c r="F4803" s="77" t="inlineStr">
        <is>
          <t>Differs from upstream baseline</t>
        </is>
      </c>
      <c r="G4803" s="77" t="inlineStr">
        <is>
          <t>species_info/gen_*_families.h</t>
        </is>
      </c>
    </row>
    <row r="4804">
      <c r="A4804" s="32" t="inlineStr">
        <is>
          <t>2026-10-04</t>
        </is>
      </c>
      <c r="B4804" s="32" t="inlineStr">
        <is>
          <t>Pokemon Stats</t>
        </is>
      </c>
      <c r="C4804" s="32" t="inlineStr">
        <is>
          <t>Klinklang baseHP</t>
        </is>
      </c>
      <c r="D4804" s="32" t="n">
        <v>60</v>
      </c>
      <c r="E4804" s="32" t="n">
        <v>70</v>
      </c>
      <c r="F4804" s="32" t="inlineStr">
        <is>
          <t>Differs from upstream baseline</t>
        </is>
      </c>
      <c r="G4804" s="32" t="inlineStr">
        <is>
          <t>species_info/gen_*_families.h</t>
        </is>
      </c>
    </row>
    <row r="4805">
      <c r="A4805" s="77" t="inlineStr">
        <is>
          <t>2026-10-04</t>
        </is>
      </c>
      <c r="B4805" s="77" t="inlineStr">
        <is>
          <t>Pokemon Stats</t>
        </is>
      </c>
      <c r="C4805" s="77" t="inlineStr">
        <is>
          <t>Klinklang baseSpAttack</t>
        </is>
      </c>
      <c r="D4805" s="77" t="n">
        <v>70</v>
      </c>
      <c r="E4805" s="77" t="n">
        <v>80</v>
      </c>
      <c r="F4805" s="77" t="inlineStr">
        <is>
          <t>Differs from upstream baseline</t>
        </is>
      </c>
      <c r="G4805" s="77" t="inlineStr">
        <is>
          <t>species_info/gen_*_families.h</t>
        </is>
      </c>
    </row>
    <row r="4806">
      <c r="A4806" s="32" t="inlineStr">
        <is>
          <t>2026-10-04</t>
        </is>
      </c>
      <c r="B4806" s="32" t="inlineStr">
        <is>
          <t>Abilities</t>
        </is>
      </c>
      <c r="C4806" s="32" t="inlineStr">
        <is>
          <t>Koffing abilities</t>
        </is>
      </c>
      <c r="D4806" s="32" t="inlineStr">
        <is>
          <t>Levitate / Neutralizing Gas / Stench</t>
        </is>
      </c>
      <c r="E4806" s="32" t="inlineStr">
        <is>
          <t>Levitate / Stench</t>
        </is>
      </c>
      <c r="F4806" s="32" t="inlineStr">
        <is>
          <t>Differs from upstream baseline</t>
        </is>
      </c>
      <c r="G4806" s="32" t="inlineStr">
        <is>
          <t>species_info/gen_*_families.h</t>
        </is>
      </c>
    </row>
    <row r="4807">
      <c r="A4807" s="77" t="inlineStr">
        <is>
          <t>2026-10-04</t>
        </is>
      </c>
      <c r="B4807" s="77" t="inlineStr">
        <is>
          <t>Abilities</t>
        </is>
      </c>
      <c r="C4807" s="77" t="inlineStr">
        <is>
          <t>Koraidon abilities</t>
        </is>
      </c>
      <c r="D4807" s="77" t="inlineStr">
        <is>
          <t>Orichalcum Pulse</t>
        </is>
      </c>
      <c r="E4807" s="77" t="inlineStr">
        <is>
          <t>Pressure</t>
        </is>
      </c>
      <c r="F4807" s="77" t="inlineStr">
        <is>
          <t>Differs from upstream baseline</t>
        </is>
      </c>
      <c r="G4807" s="77" t="inlineStr">
        <is>
          <t>species_info/gen_*_families.h</t>
        </is>
      </c>
    </row>
    <row r="4808">
      <c r="A4808" s="32" t="inlineStr">
        <is>
          <t>2026-10-04</t>
        </is>
      </c>
      <c r="B4808" s="32" t="inlineStr">
        <is>
          <t>Abilities</t>
        </is>
      </c>
      <c r="C4808" s="32" t="inlineStr">
        <is>
          <t>Krabby abilities</t>
        </is>
      </c>
      <c r="D4808" s="32" t="inlineStr">
        <is>
          <t>Hyper Cutter / Shell Armor / Sheer Force</t>
        </is>
      </c>
      <c r="E4808" s="32" t="inlineStr">
        <is>
          <t>Hyper Cutter / Hyper Cutter / Sheer Force</t>
        </is>
      </c>
      <c r="F4808" s="32" t="inlineStr">
        <is>
          <t>Differs from upstream baseline</t>
        </is>
      </c>
      <c r="G4808" s="32" t="inlineStr">
        <is>
          <t>species_info/gen_*_families.h</t>
        </is>
      </c>
    </row>
    <row r="4809">
      <c r="A4809" s="77" t="inlineStr">
        <is>
          <t>2026-10-04</t>
        </is>
      </c>
      <c r="B4809" s="77" t="inlineStr">
        <is>
          <t>Abilities</t>
        </is>
      </c>
      <c r="C4809" s="77" t="inlineStr">
        <is>
          <t>Kricketune abilities</t>
        </is>
      </c>
      <c r="D4809" s="77" t="inlineStr">
        <is>
          <t>Swarm / Technician</t>
        </is>
      </c>
      <c r="E4809" s="77" t="inlineStr">
        <is>
          <t>Hyper Cutter / Technician</t>
        </is>
      </c>
      <c r="F4809" s="77" t="inlineStr">
        <is>
          <t>Differs from upstream baseline</t>
        </is>
      </c>
      <c r="G4809" s="77" t="inlineStr">
        <is>
          <t>species_info/gen_*_families.h</t>
        </is>
      </c>
    </row>
    <row r="4810">
      <c r="A4810" s="32" t="inlineStr">
        <is>
          <t>2026-10-04</t>
        </is>
      </c>
      <c r="B4810" s="32" t="inlineStr">
        <is>
          <t>Pokemon Stats</t>
        </is>
      </c>
      <c r="C4810" s="32" t="inlineStr">
        <is>
          <t>Krokorok baseHP</t>
        </is>
      </c>
      <c r="D4810" s="32" t="n">
        <v>60</v>
      </c>
      <c r="E4810" s="32" t="n">
        <v>63</v>
      </c>
      <c r="F4810" s="32" t="inlineStr">
        <is>
          <t>Differs from upstream baseline</t>
        </is>
      </c>
      <c r="G4810" s="32" t="inlineStr">
        <is>
          <t>species_info/gen_*_families.h</t>
        </is>
      </c>
    </row>
    <row r="4811">
      <c r="A4811" s="77" t="inlineStr">
        <is>
          <t>2026-10-04</t>
        </is>
      </c>
      <c r="B4811" s="77" t="inlineStr">
        <is>
          <t>Pokemon Stats</t>
        </is>
      </c>
      <c r="C4811" s="77" t="inlineStr">
        <is>
          <t>Krokorok baseAttack</t>
        </is>
      </c>
      <c r="D4811" s="77" t="n">
        <v>82</v>
      </c>
      <c r="E4811" s="77" t="n">
        <v>91</v>
      </c>
      <c r="F4811" s="77" t="inlineStr">
        <is>
          <t>Differs from upstream baseline</t>
        </is>
      </c>
      <c r="G4811" s="77" t="inlineStr">
        <is>
          <t>species_info/gen_*_families.h</t>
        </is>
      </c>
    </row>
    <row r="4812">
      <c r="A4812" s="32" t="inlineStr">
        <is>
          <t>2026-10-04</t>
        </is>
      </c>
      <c r="B4812" s="32" t="inlineStr">
        <is>
          <t>Pokemon Stats</t>
        </is>
      </c>
      <c r="C4812" s="32" t="inlineStr">
        <is>
          <t>Krokorok baseDefense</t>
        </is>
      </c>
      <c r="D4812" s="32" t="n">
        <v>45</v>
      </c>
      <c r="E4812" s="32" t="n">
        <v>55</v>
      </c>
      <c r="F4812" s="32" t="inlineStr">
        <is>
          <t>Differs from upstream baseline</t>
        </is>
      </c>
      <c r="G4812" s="32" t="inlineStr">
        <is>
          <t>species_info/gen_*_families.h</t>
        </is>
      </c>
    </row>
    <row r="4813">
      <c r="A4813" s="77" t="inlineStr">
        <is>
          <t>2026-10-04</t>
        </is>
      </c>
      <c r="B4813" s="77" t="inlineStr">
        <is>
          <t>Pokemon Stats</t>
        </is>
      </c>
      <c r="C4813" s="77" t="inlineStr">
        <is>
          <t>Krokorok baseSpAttack</t>
        </is>
      </c>
      <c r="D4813" s="77" t="n">
        <v>45</v>
      </c>
      <c r="E4813" s="77" t="n">
        <v>30</v>
      </c>
      <c r="F4813" s="77" t="inlineStr">
        <is>
          <t>Differs from upstream baseline</t>
        </is>
      </c>
      <c r="G4813" s="77" t="inlineStr">
        <is>
          <t>species_info/gen_*_families.h</t>
        </is>
      </c>
    </row>
    <row r="4814">
      <c r="A4814" s="32" t="inlineStr">
        <is>
          <t>2026-10-04</t>
        </is>
      </c>
      <c r="B4814" s="32" t="inlineStr">
        <is>
          <t>Pokemon Stats</t>
        </is>
      </c>
      <c r="C4814" s="32" t="inlineStr">
        <is>
          <t>Krokorok baseSpDefense</t>
        </is>
      </c>
      <c r="D4814" s="32" t="n">
        <v>45</v>
      </c>
      <c r="E4814" s="32" t="n">
        <v>57</v>
      </c>
      <c r="F4814" s="32" t="inlineStr">
        <is>
          <t>Differs from upstream baseline</t>
        </is>
      </c>
      <c r="G4814" s="32" t="inlineStr">
        <is>
          <t>species_info/gen_*_families.h</t>
        </is>
      </c>
    </row>
    <row r="4815">
      <c r="A4815" s="77" t="inlineStr">
        <is>
          <t>2026-10-04</t>
        </is>
      </c>
      <c r="B4815" s="77" t="inlineStr">
        <is>
          <t>Pokemon Stats</t>
        </is>
      </c>
      <c r="C4815" s="77" t="inlineStr">
        <is>
          <t>Krokorok baseSpeed</t>
        </is>
      </c>
      <c r="D4815" s="77" t="n">
        <v>74</v>
      </c>
      <c r="E4815" s="77" t="n">
        <v>82</v>
      </c>
      <c r="F4815" s="77" t="inlineStr">
        <is>
          <t>Differs from upstream baseline</t>
        </is>
      </c>
      <c r="G4815" s="77" t="inlineStr">
        <is>
          <t>species_info/gen_*_families.h</t>
        </is>
      </c>
    </row>
    <row r="4816">
      <c r="A4816" s="32" t="inlineStr">
        <is>
          <t>2026-10-04</t>
        </is>
      </c>
      <c r="B4816" s="32" t="inlineStr">
        <is>
          <t>Pokemon Stats</t>
        </is>
      </c>
      <c r="C4816" s="32" t="inlineStr">
        <is>
          <t>Krookodile baseAttack</t>
        </is>
      </c>
      <c r="D4816" s="32" t="n">
        <v>117</v>
      </c>
      <c r="E4816" s="32" t="n">
        <v>136</v>
      </c>
      <c r="F4816" s="32" t="inlineStr">
        <is>
          <t>Differs from upstream baseline</t>
        </is>
      </c>
      <c r="G4816" s="32" t="inlineStr">
        <is>
          <t>species_info/gen_*_families.h</t>
        </is>
      </c>
    </row>
    <row r="4817">
      <c r="A4817" s="77" t="inlineStr">
        <is>
          <t>2026-10-04</t>
        </is>
      </c>
      <c r="B4817" s="77" t="inlineStr">
        <is>
          <t>Pokemon Stats</t>
        </is>
      </c>
      <c r="C4817" s="77" t="inlineStr">
        <is>
          <t>Krookodile baseSpAttack</t>
        </is>
      </c>
      <c r="D4817" s="77" t="n">
        <v>65</v>
      </c>
      <c r="E4817" s="77" t="n">
        <v>30</v>
      </c>
      <c r="F4817" s="77" t="inlineStr">
        <is>
          <t>Differs from upstream baseline</t>
        </is>
      </c>
      <c r="G4817" s="77" t="inlineStr">
        <is>
          <t>species_info/gen_*_families.h</t>
        </is>
      </c>
    </row>
    <row r="4818">
      <c r="A4818" s="32" t="inlineStr">
        <is>
          <t>2026-10-04</t>
        </is>
      </c>
      <c r="B4818" s="32" t="inlineStr">
        <is>
          <t>Pokemon Stats</t>
        </is>
      </c>
      <c r="C4818" s="32" t="inlineStr">
        <is>
          <t>Krookodile baseSpeed</t>
        </is>
      </c>
      <c r="D4818" s="32" t="n">
        <v>92</v>
      </c>
      <c r="E4818" s="32" t="n">
        <v>108</v>
      </c>
      <c r="F4818" s="32" t="inlineStr">
        <is>
          <t>Differs from upstream baseline</t>
        </is>
      </c>
      <c r="G4818" s="32" t="inlineStr">
        <is>
          <t>species_info/gen_*_families.h</t>
        </is>
      </c>
    </row>
    <row r="4819">
      <c r="A4819" s="77" t="inlineStr">
        <is>
          <t>2026-10-04</t>
        </is>
      </c>
      <c r="B4819" s="77" t="inlineStr">
        <is>
          <t>Abilities</t>
        </is>
      </c>
      <c r="C4819" s="77" t="inlineStr">
        <is>
          <t>Kyogre abilities</t>
        </is>
      </c>
      <c r="D4819" s="77" t="inlineStr">
        <is>
          <t>Drizzle</t>
        </is>
      </c>
      <c r="E4819" s="77" t="inlineStr">
        <is>
          <t>Pressure</t>
        </is>
      </c>
      <c r="F4819" s="77" t="inlineStr">
        <is>
          <t>Differs from upstream baseline</t>
        </is>
      </c>
      <c r="G4819" s="77" t="inlineStr">
        <is>
          <t>species_info/gen_*_families.h</t>
        </is>
      </c>
    </row>
    <row r="4820">
      <c r="A4820" s="32" t="inlineStr">
        <is>
          <t>2026-10-04</t>
        </is>
      </c>
      <c r="B4820" s="32" t="inlineStr">
        <is>
          <t>Abilities</t>
        </is>
      </c>
      <c r="C4820" s="32" t="inlineStr">
        <is>
          <t>Kyogre abilities</t>
        </is>
      </c>
      <c r="D4820" s="32" t="inlineStr">
        <is>
          <t>Primordial Sea / Primordial Sea</t>
        </is>
      </c>
      <c r="E4820" s="32" t="inlineStr">
        <is>
          <t>Water Bubble / Water Bubble</t>
        </is>
      </c>
      <c r="F4820" s="32" t="inlineStr">
        <is>
          <t>Differs from upstream baseline</t>
        </is>
      </c>
      <c r="G4820" s="32" t="inlineStr">
        <is>
          <t>species_info/gen_*_families.h</t>
        </is>
      </c>
    </row>
    <row r="4821">
      <c r="A4821" s="77" t="inlineStr">
        <is>
          <t>2026-10-04</t>
        </is>
      </c>
      <c r="B4821" s="77" t="inlineStr">
        <is>
          <t>Abilities</t>
        </is>
      </c>
      <c r="C4821" s="77" t="inlineStr">
        <is>
          <t>Lairon abilities</t>
        </is>
      </c>
      <c r="D4821" s="77" t="inlineStr">
        <is>
          <t>Sturdy / Rock Head / Heavy Metal</t>
        </is>
      </c>
      <c r="E4821" s="77" t="inlineStr">
        <is>
          <t>Rock Head / Rock Head / Heavy Metal</t>
        </is>
      </c>
      <c r="F4821" s="77" t="inlineStr">
        <is>
          <t>Differs from upstream baseline</t>
        </is>
      </c>
      <c r="G4821" s="77" t="inlineStr">
        <is>
          <t>species_info/gen_*_families.h</t>
        </is>
      </c>
    </row>
    <row r="4822">
      <c r="A4822" s="32" t="inlineStr">
        <is>
          <t>2026-10-04</t>
        </is>
      </c>
      <c r="B4822" s="32" t="inlineStr">
        <is>
          <t>Pokemon Stats</t>
        </is>
      </c>
      <c r="C4822" s="32" t="inlineStr">
        <is>
          <t>Lampent baseHP</t>
        </is>
      </c>
      <c r="D4822" s="32" t="n">
        <v>60</v>
      </c>
      <c r="E4822" s="32" t="n">
        <v>62</v>
      </c>
      <c r="F4822" s="32" t="inlineStr">
        <is>
          <t>Differs from upstream baseline</t>
        </is>
      </c>
      <c r="G4822" s="32" t="inlineStr">
        <is>
          <t>species_info/gen_*_families.h</t>
        </is>
      </c>
    </row>
    <row r="4823">
      <c r="A4823" s="77" t="inlineStr">
        <is>
          <t>2026-10-04</t>
        </is>
      </c>
      <c r="B4823" s="77" t="inlineStr">
        <is>
          <t>Pokemon Stats</t>
        </is>
      </c>
      <c r="C4823" s="77" t="inlineStr">
        <is>
          <t>Lampent baseAttack</t>
        </is>
      </c>
      <c r="D4823" s="77" t="n">
        <v>40</v>
      </c>
      <c r="E4823" s="77" t="n">
        <v>30</v>
      </c>
      <c r="F4823" s="77" t="inlineStr">
        <is>
          <t>Differs from upstream baseline</t>
        </is>
      </c>
      <c r="G4823" s="77" t="inlineStr">
        <is>
          <t>species_info/gen_*_families.h</t>
        </is>
      </c>
    </row>
    <row r="4824">
      <c r="A4824" s="32" t="inlineStr">
        <is>
          <t>2026-10-04</t>
        </is>
      </c>
      <c r="B4824" s="32" t="inlineStr">
        <is>
          <t>Pokemon Stats</t>
        </is>
      </c>
      <c r="C4824" s="32" t="inlineStr">
        <is>
          <t>Lampent baseSpAttack</t>
        </is>
      </c>
      <c r="D4824" s="32" t="n">
        <v>95</v>
      </c>
      <c r="E4824" s="32" t="n">
        <v>102</v>
      </c>
      <c r="F4824" s="32" t="inlineStr">
        <is>
          <t>Differs from upstream baseline</t>
        </is>
      </c>
      <c r="G4824" s="32" t="inlineStr">
        <is>
          <t>species_info/gen_*_families.h</t>
        </is>
      </c>
    </row>
    <row r="4825">
      <c r="A4825" s="77" t="inlineStr">
        <is>
          <t>2026-10-04</t>
        </is>
      </c>
      <c r="B4825" s="77" t="inlineStr">
        <is>
          <t>Pokemon Stats</t>
        </is>
      </c>
      <c r="C4825" s="77" t="inlineStr">
        <is>
          <t>Lampent baseSpDefense</t>
        </is>
      </c>
      <c r="D4825" s="77" t="n">
        <v>60</v>
      </c>
      <c r="E4825" s="77" t="n">
        <v>62</v>
      </c>
      <c r="F4825" s="77" t="inlineStr">
        <is>
          <t>Differs from upstream baseline</t>
        </is>
      </c>
      <c r="G4825" s="77" t="inlineStr">
        <is>
          <t>species_info/gen_*_families.h</t>
        </is>
      </c>
    </row>
    <row r="4826">
      <c r="A4826" s="32" t="inlineStr">
        <is>
          <t>2026-10-04</t>
        </is>
      </c>
      <c r="B4826" s="32" t="inlineStr">
        <is>
          <t>Pokemon Stats</t>
        </is>
      </c>
      <c r="C4826" s="32" t="inlineStr">
        <is>
          <t>Lampent baseSpeed</t>
        </is>
      </c>
      <c r="D4826" s="32" t="n">
        <v>55</v>
      </c>
      <c r="E4826" s="32" t="n">
        <v>62</v>
      </c>
      <c r="F4826" s="32" t="inlineStr">
        <is>
          <t>Differs from upstream baseline</t>
        </is>
      </c>
      <c r="G4826" s="32" t="inlineStr">
        <is>
          <t>species_info/gen_*_families.h</t>
        </is>
      </c>
    </row>
    <row r="4827">
      <c r="A4827" s="77" t="inlineStr">
        <is>
          <t>2026-10-04</t>
        </is>
      </c>
      <c r="B4827" s="77" t="inlineStr">
        <is>
          <t>Abilities</t>
        </is>
      </c>
      <c r="C4827" s="77" t="inlineStr">
        <is>
          <t>Lanturn abilities</t>
        </is>
      </c>
      <c r="D4827" s="77" t="inlineStr">
        <is>
          <t>Volt Absorb / Illuminate / Water Absorb</t>
        </is>
      </c>
      <c r="E4827" s="77" t="inlineStr">
        <is>
          <t>Volt Absorb / Volt Absorb / Water Absorb</t>
        </is>
      </c>
      <c r="F4827" s="77" t="inlineStr">
        <is>
          <t>Differs from upstream baseline</t>
        </is>
      </c>
      <c r="G4827" s="77" t="inlineStr">
        <is>
          <t>species_info/gen_*_families.h</t>
        </is>
      </c>
    </row>
    <row r="4828">
      <c r="A4828" s="32" t="inlineStr">
        <is>
          <t>2026-10-04</t>
        </is>
      </c>
      <c r="B4828" s="32" t="inlineStr">
        <is>
          <t>Pokemon Stats</t>
        </is>
      </c>
      <c r="C4828" s="32" t="inlineStr">
        <is>
          <t>Lapras baseAttack</t>
        </is>
      </c>
      <c r="D4828" s="32" t="n">
        <v>85</v>
      </c>
      <c r="E4828" s="32" t="n">
        <v>95</v>
      </c>
      <c r="F4828" s="32" t="inlineStr">
        <is>
          <t>Differs from upstream baseline</t>
        </is>
      </c>
      <c r="G4828" s="32" t="inlineStr">
        <is>
          <t>species_info/gen_*_families.h</t>
        </is>
      </c>
    </row>
    <row r="4829">
      <c r="A4829" s="77" t="inlineStr">
        <is>
          <t>2026-10-04</t>
        </is>
      </c>
      <c r="B4829" s="77" t="inlineStr">
        <is>
          <t>Pokemon Stats</t>
        </is>
      </c>
      <c r="C4829" s="77" t="inlineStr">
        <is>
          <t>Lapras baseSpAttack</t>
        </is>
      </c>
      <c r="D4829" s="77" t="n">
        <v>85</v>
      </c>
      <c r="E4829" s="77" t="n">
        <v>95</v>
      </c>
      <c r="F4829" s="77" t="inlineStr">
        <is>
          <t>Differs from upstream baseline</t>
        </is>
      </c>
      <c r="G4829" s="77" t="inlineStr">
        <is>
          <t>species_info/gen_*_families.h</t>
        </is>
      </c>
    </row>
    <row r="4830">
      <c r="A4830" s="32" t="inlineStr">
        <is>
          <t>2026-10-04</t>
        </is>
      </c>
      <c r="B4830" s="32" t="inlineStr">
        <is>
          <t>Abilities</t>
        </is>
      </c>
      <c r="C4830" s="32" t="inlineStr">
        <is>
          <t>Lapras abilities</t>
        </is>
      </c>
      <c r="D4830" s="32" t="inlineStr">
        <is>
          <t>Water Absorb / Shell Armor / Hydration</t>
        </is>
      </c>
      <c r="E4830" s="32" t="inlineStr">
        <is>
          <t>Serene Grace / Shell Armor / Hydration</t>
        </is>
      </c>
      <c r="F4830" s="32" t="inlineStr">
        <is>
          <t>Differs from upstream baseline</t>
        </is>
      </c>
      <c r="G4830" s="32" t="inlineStr">
        <is>
          <t>species_info/gen_*_families.h</t>
        </is>
      </c>
    </row>
    <row r="4831">
      <c r="A4831" s="77" t="inlineStr">
        <is>
          <t>2026-10-04</t>
        </is>
      </c>
      <c r="B4831" s="77" t="inlineStr">
        <is>
          <t>Pokemon Stats</t>
        </is>
      </c>
      <c r="C4831" s="77" t="inlineStr">
        <is>
          <t>Larvesta baseAttack</t>
        </is>
      </c>
      <c r="D4831" s="77" t="n">
        <v>85</v>
      </c>
      <c r="E4831" s="77" t="n">
        <v>96</v>
      </c>
      <c r="F4831" s="77" t="inlineStr">
        <is>
          <t>Differs from upstream baseline</t>
        </is>
      </c>
      <c r="G4831" s="77" t="inlineStr">
        <is>
          <t>species_info/gen_*_families.h</t>
        </is>
      </c>
    </row>
    <row r="4832">
      <c r="A4832" s="32" t="inlineStr">
        <is>
          <t>2026-10-04</t>
        </is>
      </c>
      <c r="B4832" s="32" t="inlineStr">
        <is>
          <t>Pokemon Stats</t>
        </is>
      </c>
      <c r="C4832" s="32" t="inlineStr">
        <is>
          <t>Larvesta baseSpAttack</t>
        </is>
      </c>
      <c r="D4832" s="32" t="n">
        <v>50</v>
      </c>
      <c r="E4832" s="32" t="n">
        <v>30</v>
      </c>
      <c r="F4832" s="32" t="inlineStr">
        <is>
          <t>Differs from upstream baseline</t>
        </is>
      </c>
      <c r="G4832" s="32" t="inlineStr">
        <is>
          <t>species_info/gen_*_families.h</t>
        </is>
      </c>
    </row>
    <row r="4833">
      <c r="A4833" s="77" t="inlineStr">
        <is>
          <t>2026-10-04</t>
        </is>
      </c>
      <c r="B4833" s="77" t="inlineStr">
        <is>
          <t>Pokemon Stats</t>
        </is>
      </c>
      <c r="C4833" s="77" t="inlineStr">
        <is>
          <t>Larvesta baseSpeed</t>
        </is>
      </c>
      <c r="D4833" s="77" t="n">
        <v>60</v>
      </c>
      <c r="E4833" s="77" t="n">
        <v>69</v>
      </c>
      <c r="F4833" s="77" t="inlineStr">
        <is>
          <t>Differs from upstream baseline</t>
        </is>
      </c>
      <c r="G4833" s="77" t="inlineStr">
        <is>
          <t>species_info/gen_*_families.h</t>
        </is>
      </c>
    </row>
    <row r="4834">
      <c r="A4834" s="32" t="inlineStr">
        <is>
          <t>2026-10-04</t>
        </is>
      </c>
      <c r="B4834" s="32" t="inlineStr">
        <is>
          <t>Evolutions</t>
        </is>
      </c>
      <c r="C4834" s="32" t="inlineStr">
        <is>
          <t>Larvesta evolution</t>
        </is>
      </c>
      <c r="D4834" s="32" t="inlineStr">
        <is>
          <t>Lv 59 -&gt; Volcarona</t>
        </is>
      </c>
      <c r="E4834" s="32" t="inlineStr">
        <is>
          <t>Lv 48 -&gt; Volcarona</t>
        </is>
      </c>
      <c r="F4834" s="32" t="inlineStr">
        <is>
          <t>Differs from upstream baseline</t>
        </is>
      </c>
      <c r="G4834" s="32" t="inlineStr">
        <is>
          <t>species_info/gen_*_families.h</t>
        </is>
      </c>
    </row>
    <row r="4835">
      <c r="A4835" s="77" t="inlineStr">
        <is>
          <t>2026-10-04</t>
        </is>
      </c>
      <c r="B4835" s="77" t="inlineStr">
        <is>
          <t>Abilities</t>
        </is>
      </c>
      <c r="C4835" s="77" t="inlineStr">
        <is>
          <t>Larvitar abilities</t>
        </is>
      </c>
      <c r="D4835" s="77" t="inlineStr">
        <is>
          <t>Guts / Sand Veil</t>
        </is>
      </c>
      <c r="E4835" s="77" t="inlineStr">
        <is>
          <t>Guts / Guts / Sand Veil</t>
        </is>
      </c>
      <c r="F4835" s="77" t="inlineStr">
        <is>
          <t>Differs from upstream baseline</t>
        </is>
      </c>
      <c r="G4835" s="77" t="inlineStr">
        <is>
          <t>species_info/gen_*_families.h</t>
        </is>
      </c>
    </row>
    <row r="4836">
      <c r="A4836" s="32" t="inlineStr">
        <is>
          <t>2026-10-04</t>
        </is>
      </c>
      <c r="B4836" s="32" t="inlineStr">
        <is>
          <t>Abilities</t>
        </is>
      </c>
      <c r="C4836" s="32" t="inlineStr">
        <is>
          <t>Leafeon abilities</t>
        </is>
      </c>
      <c r="D4836" s="32" t="inlineStr">
        <is>
          <t>Leaf Guard / Leaf Guard / Chlorophyll</t>
        </is>
      </c>
      <c r="E4836" s="32" t="inlineStr">
        <is>
          <t>Magic Guard / Natural Cure / Chlorophyll</t>
        </is>
      </c>
      <c r="F4836" s="32" t="inlineStr">
        <is>
          <t>Differs from upstream baseline</t>
        </is>
      </c>
      <c r="G4836" s="32" t="inlineStr">
        <is>
          <t>species_info/gen_*_families.h</t>
        </is>
      </c>
    </row>
    <row r="4837">
      <c r="A4837" s="77" t="inlineStr">
        <is>
          <t>2026-10-04</t>
        </is>
      </c>
      <c r="B4837" s="77" t="inlineStr">
        <is>
          <t>Pokemon Stats</t>
        </is>
      </c>
      <c r="C4837" s="77" t="inlineStr">
        <is>
          <t>Leavanny baseHP</t>
        </is>
      </c>
      <c r="D4837" s="77" t="n">
        <v>75</v>
      </c>
      <c r="E4837" s="77" t="n">
        <v>82</v>
      </c>
      <c r="F4837" s="77" t="inlineStr">
        <is>
          <t>Differs from upstream baseline</t>
        </is>
      </c>
      <c r="G4837" s="77" t="inlineStr">
        <is>
          <t>species_info/gen_*_families.h</t>
        </is>
      </c>
    </row>
    <row r="4838">
      <c r="A4838" s="32" t="inlineStr">
        <is>
          <t>2026-10-04</t>
        </is>
      </c>
      <c r="B4838" s="32" t="inlineStr">
        <is>
          <t>Pokemon Stats</t>
        </is>
      </c>
      <c r="C4838" s="32" t="inlineStr">
        <is>
          <t>Leavanny baseAttack</t>
        </is>
      </c>
      <c r="D4838" s="32" t="n">
        <v>103</v>
      </c>
      <c r="E4838" s="32" t="n">
        <v>113</v>
      </c>
      <c r="F4838" s="32" t="inlineStr">
        <is>
          <t>Differs from upstream baseline</t>
        </is>
      </c>
      <c r="G4838" s="32" t="inlineStr">
        <is>
          <t>species_info/gen_*_families.h</t>
        </is>
      </c>
    </row>
    <row r="4839">
      <c r="A4839" s="77" t="inlineStr">
        <is>
          <t>2026-10-04</t>
        </is>
      </c>
      <c r="B4839" s="77" t="inlineStr">
        <is>
          <t>Pokemon Stats</t>
        </is>
      </c>
      <c r="C4839" s="77" t="inlineStr">
        <is>
          <t>Leavanny baseSpAttack</t>
        </is>
      </c>
      <c r="D4839" s="77" t="n">
        <v>70</v>
      </c>
      <c r="E4839" s="77" t="n">
        <v>76</v>
      </c>
      <c r="F4839" s="77" t="inlineStr">
        <is>
          <t>Differs from upstream baseline</t>
        </is>
      </c>
      <c r="G4839" s="77" t="inlineStr">
        <is>
          <t>species_info/gen_*_families.h</t>
        </is>
      </c>
    </row>
    <row r="4840">
      <c r="A4840" s="32" t="inlineStr">
        <is>
          <t>2026-10-04</t>
        </is>
      </c>
      <c r="B4840" s="32" t="inlineStr">
        <is>
          <t>Pokemon Stats</t>
        </is>
      </c>
      <c r="C4840" s="32" t="inlineStr">
        <is>
          <t>Leavanny baseSpDefense</t>
        </is>
      </c>
      <c r="D4840" s="32" t="n">
        <v>80</v>
      </c>
      <c r="E4840" s="32" t="n">
        <v>85</v>
      </c>
      <c r="F4840" s="32" t="inlineStr">
        <is>
          <t>Differs from upstream baseline</t>
        </is>
      </c>
      <c r="G4840" s="32" t="inlineStr">
        <is>
          <t>species_info/gen_*_families.h</t>
        </is>
      </c>
    </row>
    <row r="4841">
      <c r="A4841" s="77" t="inlineStr">
        <is>
          <t>2026-10-04</t>
        </is>
      </c>
      <c r="B4841" s="77" t="inlineStr">
        <is>
          <t>Pokemon Stats</t>
        </is>
      </c>
      <c r="C4841" s="77" t="inlineStr">
        <is>
          <t>Leavanny baseSpeed</t>
        </is>
      </c>
      <c r="D4841" s="77" t="n">
        <v>92</v>
      </c>
      <c r="E4841" s="77" t="n">
        <v>102</v>
      </c>
      <c r="F4841" s="77" t="inlineStr">
        <is>
          <t>Differs from upstream baseline</t>
        </is>
      </c>
      <c r="G4841" s="77" t="inlineStr">
        <is>
          <t>species_info/gen_*_families.h</t>
        </is>
      </c>
    </row>
    <row r="4842">
      <c r="A4842" s="32" t="inlineStr">
        <is>
          <t>2026-10-04</t>
        </is>
      </c>
      <c r="B4842" s="32" t="inlineStr">
        <is>
          <t>Abilities</t>
        </is>
      </c>
      <c r="C4842" s="32" t="inlineStr">
        <is>
          <t>Leavanny abilities</t>
        </is>
      </c>
      <c r="D4842" s="32" t="inlineStr">
        <is>
          <t>Swarm / Chlorophyll / Overcoat</t>
        </is>
      </c>
      <c r="E4842" s="32" t="inlineStr">
        <is>
          <t>Swarm / Chlorophyll / Sharpness</t>
        </is>
      </c>
      <c r="F4842" s="32" t="inlineStr">
        <is>
          <t>Differs from upstream baseline</t>
        </is>
      </c>
      <c r="G4842" s="32" t="inlineStr">
        <is>
          <t>species_info/gen_*_families.h</t>
        </is>
      </c>
    </row>
    <row r="4843">
      <c r="A4843" s="77" t="inlineStr">
        <is>
          <t>2026-10-04</t>
        </is>
      </c>
      <c r="B4843" s="77" t="inlineStr">
        <is>
          <t>Pokemon Stats</t>
        </is>
      </c>
      <c r="C4843" s="77" t="inlineStr">
        <is>
          <t>Ledian baseAttack</t>
        </is>
      </c>
      <c r="D4843" s="77" t="n">
        <v>35</v>
      </c>
      <c r="E4843" s="77" t="n">
        <v>85</v>
      </c>
      <c r="F4843" s="77" t="inlineStr">
        <is>
          <t>Differs from upstream baseline</t>
        </is>
      </c>
      <c r="G4843" s="77" t="inlineStr">
        <is>
          <t>species_info/gen_*_families.h</t>
        </is>
      </c>
    </row>
    <row r="4844">
      <c r="A4844" s="32" t="inlineStr">
        <is>
          <t>2026-10-04</t>
        </is>
      </c>
      <c r="B4844" s="32" t="inlineStr">
        <is>
          <t>Abilities</t>
        </is>
      </c>
      <c r="C4844" s="32" t="inlineStr">
        <is>
          <t>Ledian abilities</t>
        </is>
      </c>
      <c r="D4844" s="32" t="inlineStr">
        <is>
          <t>Swarm / Early Bird / Iron Fist</t>
        </is>
      </c>
      <c r="E4844" s="32" t="inlineStr">
        <is>
          <t>Iron Fist / Iron Fist / Iron Fist</t>
        </is>
      </c>
      <c r="F4844" s="32" t="inlineStr">
        <is>
          <t>Differs from upstream baseline</t>
        </is>
      </c>
      <c r="G4844" s="32" t="inlineStr">
        <is>
          <t>species_info/gen_*_families.h</t>
        </is>
      </c>
    </row>
    <row r="4845">
      <c r="A4845" s="77" t="inlineStr">
        <is>
          <t>2026-10-04</t>
        </is>
      </c>
      <c r="B4845" s="77" t="inlineStr">
        <is>
          <t>Pokemon Stats</t>
        </is>
      </c>
      <c r="C4845" s="77" t="inlineStr">
        <is>
          <t>Ledyba baseAttack</t>
        </is>
      </c>
      <c r="D4845" s="77" t="n">
        <v>20</v>
      </c>
      <c r="E4845" s="77" t="n">
        <v>50</v>
      </c>
      <c r="F4845" s="77" t="inlineStr">
        <is>
          <t>Differs from upstream baseline</t>
        </is>
      </c>
      <c r="G4845" s="77" t="inlineStr">
        <is>
          <t>species_info/gen_*_families.h</t>
        </is>
      </c>
    </row>
    <row r="4846">
      <c r="A4846" s="32" t="inlineStr">
        <is>
          <t>2026-10-04</t>
        </is>
      </c>
      <c r="B4846" s="32" t="inlineStr">
        <is>
          <t>Abilities</t>
        </is>
      </c>
      <c r="C4846" s="32" t="inlineStr">
        <is>
          <t>Ledyba abilities</t>
        </is>
      </c>
      <c r="D4846" s="32" t="inlineStr">
        <is>
          <t>Swarm / Early Bird / Rattled</t>
        </is>
      </c>
      <c r="E4846" s="32" t="inlineStr">
        <is>
          <t>Swarm / Swarm / Rattled</t>
        </is>
      </c>
      <c r="F4846" s="32" t="inlineStr">
        <is>
          <t>Differs from upstream baseline</t>
        </is>
      </c>
      <c r="G4846" s="32" t="inlineStr">
        <is>
          <t>species_info/gen_*_families.h</t>
        </is>
      </c>
    </row>
    <row r="4847">
      <c r="A4847" s="77" t="inlineStr">
        <is>
          <t>2026-10-04</t>
        </is>
      </c>
      <c r="B4847" s="77" t="inlineStr">
        <is>
          <t>Abilities</t>
        </is>
      </c>
      <c r="C4847" s="77" t="inlineStr">
        <is>
          <t>Lickilicky abilities</t>
        </is>
      </c>
      <c r="D4847" s="77" t="inlineStr">
        <is>
          <t>Own Tempo / Oblivious / Cloud Nine</t>
        </is>
      </c>
      <c r="E4847" s="77" t="inlineStr">
        <is>
          <t>Poison Heal / Guts / Cloud Nine</t>
        </is>
      </c>
      <c r="F4847" s="77" t="inlineStr">
        <is>
          <t>Differs from upstream baseline</t>
        </is>
      </c>
      <c r="G4847" s="77" t="inlineStr">
        <is>
          <t>species_info/gen_*_families.h</t>
        </is>
      </c>
    </row>
    <row r="4848">
      <c r="A4848" s="32" t="inlineStr">
        <is>
          <t>2026-10-04</t>
        </is>
      </c>
      <c r="B4848" s="32" t="inlineStr">
        <is>
          <t>Pokemon Stats</t>
        </is>
      </c>
      <c r="C4848" s="32" t="inlineStr">
        <is>
          <t>Lickitung baseAttack</t>
        </is>
      </c>
      <c r="D4848" s="32" t="n">
        <v>55</v>
      </c>
      <c r="E4848" s="32" t="n">
        <v>60</v>
      </c>
      <c r="F4848" s="32" t="inlineStr">
        <is>
          <t>Differs from upstream baseline</t>
        </is>
      </c>
      <c r="G4848" s="32" t="inlineStr">
        <is>
          <t>species_info/gen_*_families.h</t>
        </is>
      </c>
    </row>
    <row r="4849">
      <c r="A4849" s="77" t="inlineStr">
        <is>
          <t>2026-10-04</t>
        </is>
      </c>
      <c r="B4849" s="77" t="inlineStr">
        <is>
          <t>Abilities</t>
        </is>
      </c>
      <c r="C4849" s="77" t="inlineStr">
        <is>
          <t>Lickitung abilities</t>
        </is>
      </c>
      <c r="D4849" s="77" t="inlineStr">
        <is>
          <t>Own Tempo / Oblivious / Cloud Nine</t>
        </is>
      </c>
      <c r="E4849" s="77" t="inlineStr">
        <is>
          <t>Gluttony / Gluttony / Cloud Nine</t>
        </is>
      </c>
      <c r="F4849" s="77" t="inlineStr">
        <is>
          <t>Differs from upstream baseline</t>
        </is>
      </c>
      <c r="G4849" s="77" t="inlineStr">
        <is>
          <t>species_info/gen_*_families.h</t>
        </is>
      </c>
    </row>
    <row r="4850">
      <c r="A4850" s="32" t="inlineStr">
        <is>
          <t>2026-10-04</t>
        </is>
      </c>
      <c r="B4850" s="32" t="inlineStr">
        <is>
          <t>Pokemon Stats</t>
        </is>
      </c>
      <c r="C4850" s="32" t="inlineStr">
        <is>
          <t>Liepard baseHP</t>
        </is>
      </c>
      <c r="D4850" s="32" t="n">
        <v>64</v>
      </c>
      <c r="E4850" s="32" t="n">
        <v>66</v>
      </c>
      <c r="F4850" s="32" t="inlineStr">
        <is>
          <t>Differs from upstream baseline</t>
        </is>
      </c>
      <c r="G4850" s="32" t="inlineStr">
        <is>
          <t>species_info/gen_*_families.h</t>
        </is>
      </c>
    </row>
    <row r="4851">
      <c r="A4851" s="77" t="inlineStr">
        <is>
          <t>2026-10-04</t>
        </is>
      </c>
      <c r="B4851" s="77" t="inlineStr">
        <is>
          <t>Pokemon Stats</t>
        </is>
      </c>
      <c r="C4851" s="77" t="inlineStr">
        <is>
          <t>Liepard baseAttack</t>
        </is>
      </c>
      <c r="D4851" s="77" t="n">
        <v>88</v>
      </c>
      <c r="E4851" s="77" t="n">
        <v>98</v>
      </c>
      <c r="F4851" s="77" t="inlineStr">
        <is>
          <t>Differs from upstream baseline</t>
        </is>
      </c>
      <c r="G4851" s="77" t="inlineStr">
        <is>
          <t>species_info/gen_*_families.h</t>
        </is>
      </c>
    </row>
    <row r="4852">
      <c r="A4852" s="32" t="inlineStr">
        <is>
          <t>2026-10-04</t>
        </is>
      </c>
      <c r="B4852" s="32" t="inlineStr">
        <is>
          <t>Pokemon Stats</t>
        </is>
      </c>
      <c r="C4852" s="32" t="inlineStr">
        <is>
          <t>Liepard baseDefense</t>
        </is>
      </c>
      <c r="D4852" s="32" t="n">
        <v>50</v>
      </c>
      <c r="E4852" s="32" t="n">
        <v>59</v>
      </c>
      <c r="F4852" s="32" t="inlineStr">
        <is>
          <t>Differs from upstream baseline</t>
        </is>
      </c>
      <c r="G4852" s="32" t="inlineStr">
        <is>
          <t>species_info/gen_*_families.h</t>
        </is>
      </c>
    </row>
    <row r="4853">
      <c r="A4853" s="77" t="inlineStr">
        <is>
          <t>2026-10-04</t>
        </is>
      </c>
      <c r="B4853" s="77" t="inlineStr">
        <is>
          <t>Pokemon Stats</t>
        </is>
      </c>
      <c r="C4853" s="77" t="inlineStr">
        <is>
          <t>Liepard baseSpDefense</t>
        </is>
      </c>
      <c r="D4853" s="77" t="n">
        <v>50</v>
      </c>
      <c r="E4853" s="77" t="n">
        <v>60</v>
      </c>
      <c r="F4853" s="77" t="inlineStr">
        <is>
          <t>Differs from upstream baseline</t>
        </is>
      </c>
      <c r="G4853" s="77" t="inlineStr">
        <is>
          <t>species_info/gen_*_families.h</t>
        </is>
      </c>
    </row>
    <row r="4854">
      <c r="A4854" s="32" t="inlineStr">
        <is>
          <t>2026-10-04</t>
        </is>
      </c>
      <c r="B4854" s="32" t="inlineStr">
        <is>
          <t>Pokemon Stats</t>
        </is>
      </c>
      <c r="C4854" s="32" t="inlineStr">
        <is>
          <t>Liepard baseSpeed</t>
        </is>
      </c>
      <c r="D4854" s="32" t="n">
        <v>106</v>
      </c>
      <c r="E4854" s="32" t="n">
        <v>116</v>
      </c>
      <c r="F4854" s="32" t="inlineStr">
        <is>
          <t>Differs from upstream baseline</t>
        </is>
      </c>
      <c r="G4854" s="32" t="inlineStr">
        <is>
          <t>species_info/gen_*_families.h</t>
        </is>
      </c>
    </row>
    <row r="4855">
      <c r="A4855" s="77" t="inlineStr">
        <is>
          <t>2026-10-04</t>
        </is>
      </c>
      <c r="B4855" s="77" t="inlineStr">
        <is>
          <t>Abilities</t>
        </is>
      </c>
      <c r="C4855" s="77" t="inlineStr">
        <is>
          <t>Lileep abilities</t>
        </is>
      </c>
      <c r="D4855" s="77" t="inlineStr">
        <is>
          <t>Suction Cups / Storm Drain</t>
        </is>
      </c>
      <c r="E4855" s="77" t="inlineStr">
        <is>
          <t>Solid Rock / Storm Drain</t>
        </is>
      </c>
      <c r="F4855" s="77" t="inlineStr">
        <is>
          <t>Differs from upstream baseline</t>
        </is>
      </c>
      <c r="G4855" s="77" t="inlineStr">
        <is>
          <t>species_info/gen_*_families.h</t>
        </is>
      </c>
    </row>
    <row r="4856">
      <c r="A4856" s="32" t="inlineStr">
        <is>
          <t>2026-10-04</t>
        </is>
      </c>
      <c r="B4856" s="32" t="inlineStr">
        <is>
          <t>Pokemon Stats</t>
        </is>
      </c>
      <c r="C4856" s="32" t="inlineStr">
        <is>
          <t>Lilligant baseAttack</t>
        </is>
      </c>
      <c r="D4856" s="32" t="n">
        <v>60</v>
      </c>
      <c r="E4856" s="32" t="n">
        <v>30</v>
      </c>
      <c r="F4856" s="32" t="inlineStr">
        <is>
          <t>Differs from upstream baseline</t>
        </is>
      </c>
      <c r="G4856" s="32" t="inlineStr">
        <is>
          <t>species_info/gen_*_families.h</t>
        </is>
      </c>
    </row>
    <row r="4857">
      <c r="A4857" s="77" t="inlineStr">
        <is>
          <t>2026-10-04</t>
        </is>
      </c>
      <c r="B4857" s="77" t="inlineStr">
        <is>
          <t>Pokemon Stats</t>
        </is>
      </c>
      <c r="C4857" s="77" t="inlineStr">
        <is>
          <t>Lilligant baseSpAttack</t>
        </is>
      </c>
      <c r="D4857" s="77" t="n">
        <v>110</v>
      </c>
      <c r="E4857" s="77" t="n">
        <v>126</v>
      </c>
      <c r="F4857" s="77" t="inlineStr">
        <is>
          <t>Differs from upstream baseline</t>
        </is>
      </c>
      <c r="G4857" s="77" t="inlineStr">
        <is>
          <t>species_info/gen_*_families.h</t>
        </is>
      </c>
    </row>
    <row r="4858">
      <c r="A4858" s="32" t="inlineStr">
        <is>
          <t>2026-10-04</t>
        </is>
      </c>
      <c r="B4858" s="32" t="inlineStr">
        <is>
          <t>Pokemon Stats</t>
        </is>
      </c>
      <c r="C4858" s="32" t="inlineStr">
        <is>
          <t>Lilligant baseSpeed</t>
        </is>
      </c>
      <c r="D4858" s="32" t="n">
        <v>90</v>
      </c>
      <c r="E4858" s="32" t="n">
        <v>114</v>
      </c>
      <c r="F4858" s="32" t="inlineStr">
        <is>
          <t>Differs from upstream baseline</t>
        </is>
      </c>
      <c r="G4858" s="32" t="inlineStr">
        <is>
          <t>species_info/gen_*_families.h</t>
        </is>
      </c>
    </row>
    <row r="4859">
      <c r="A4859" s="77" t="inlineStr">
        <is>
          <t>2026-10-04</t>
        </is>
      </c>
      <c r="B4859" s="77" t="inlineStr">
        <is>
          <t>Pokemon Stats</t>
        </is>
      </c>
      <c r="C4859" s="77" t="inlineStr">
        <is>
          <t>Lilligant baseAttack</t>
        </is>
      </c>
      <c r="D4859" s="77" t="n">
        <v>105</v>
      </c>
      <c r="E4859" s="77" t="n">
        <v>116</v>
      </c>
      <c r="F4859" s="77" t="inlineStr">
        <is>
          <t>Differs from upstream baseline</t>
        </is>
      </c>
      <c r="G4859" s="77" t="inlineStr">
        <is>
          <t>species_info/gen_*_families.h</t>
        </is>
      </c>
    </row>
    <row r="4860">
      <c r="A4860" s="32" t="inlineStr">
        <is>
          <t>2026-10-04</t>
        </is>
      </c>
      <c r="B4860" s="32" t="inlineStr">
        <is>
          <t>Pokemon Stats</t>
        </is>
      </c>
      <c r="C4860" s="32" t="inlineStr">
        <is>
          <t>Lilligant baseSpAttack</t>
        </is>
      </c>
      <c r="D4860" s="32" t="n">
        <v>50</v>
      </c>
      <c r="E4860" s="32" t="n">
        <v>30</v>
      </c>
      <c r="F4860" s="32" t="inlineStr">
        <is>
          <t>Differs from upstream baseline</t>
        </is>
      </c>
      <c r="G4860" s="32" t="inlineStr">
        <is>
          <t>species_info/gen_*_families.h</t>
        </is>
      </c>
    </row>
    <row r="4861">
      <c r="A4861" s="77" t="inlineStr">
        <is>
          <t>2026-10-04</t>
        </is>
      </c>
      <c r="B4861" s="77" t="inlineStr">
        <is>
          <t>Pokemon Stats</t>
        </is>
      </c>
      <c r="C4861" s="77" t="inlineStr">
        <is>
          <t>Lilligant baseSpeed</t>
        </is>
      </c>
      <c r="D4861" s="77" t="n">
        <v>105</v>
      </c>
      <c r="E4861" s="77" t="n">
        <v>114</v>
      </c>
      <c r="F4861" s="77" t="inlineStr">
        <is>
          <t>Differs from upstream baseline</t>
        </is>
      </c>
      <c r="G4861" s="77" t="inlineStr">
        <is>
          <t>species_info/gen_*_families.h</t>
        </is>
      </c>
    </row>
    <row r="4862">
      <c r="A4862" s="32" t="inlineStr">
        <is>
          <t>2026-10-04</t>
        </is>
      </c>
      <c r="B4862" s="32" t="inlineStr">
        <is>
          <t>Abilities</t>
        </is>
      </c>
      <c r="C4862" s="32" t="inlineStr">
        <is>
          <t>Linoone abilities</t>
        </is>
      </c>
      <c r="D4862" s="32" t="inlineStr">
        <is>
          <t>Pickup / Gluttony / Quick Feet</t>
        </is>
      </c>
      <c r="E4862" s="32" t="inlineStr">
        <is>
          <t>Gluttony / Gluttony / Quick Feet</t>
        </is>
      </c>
      <c r="F4862" s="32" t="inlineStr">
        <is>
          <t>Differs from upstream baseline</t>
        </is>
      </c>
      <c r="G4862" s="32" t="inlineStr">
        <is>
          <t>species_info/gen_*_families.h</t>
        </is>
      </c>
    </row>
    <row r="4863">
      <c r="A4863" s="77" t="inlineStr">
        <is>
          <t>2026-10-04</t>
        </is>
      </c>
      <c r="B4863" s="77" t="inlineStr">
        <is>
          <t>Pokemon Stats</t>
        </is>
      </c>
      <c r="C4863" s="77" t="inlineStr">
        <is>
          <t>Lopunny baseAttack</t>
        </is>
      </c>
      <c r="D4863" s="77" t="n">
        <v>76</v>
      </c>
      <c r="E4863" s="77" t="n">
        <v>86</v>
      </c>
      <c r="F4863" s="77" t="inlineStr">
        <is>
          <t>Differs from upstream baseline</t>
        </is>
      </c>
      <c r="G4863" s="77" t="inlineStr">
        <is>
          <t>species_info/gen_*_families.h</t>
        </is>
      </c>
    </row>
    <row r="4864">
      <c r="A4864" s="32" t="inlineStr">
        <is>
          <t>2026-10-04</t>
        </is>
      </c>
      <c r="B4864" s="32" t="inlineStr">
        <is>
          <t>Pokemon Stats</t>
        </is>
      </c>
      <c r="C4864" s="32" t="inlineStr">
        <is>
          <t>Lopunny baseSpDefense</t>
        </is>
      </c>
      <c r="D4864" s="32" t="n">
        <v>96</v>
      </c>
      <c r="E4864" s="32" t="n">
        <v>116</v>
      </c>
      <c r="F4864" s="32" t="inlineStr">
        <is>
          <t>Differs from upstream baseline</t>
        </is>
      </c>
      <c r="G4864" s="32" t="inlineStr">
        <is>
          <t>species_info/gen_*_families.h</t>
        </is>
      </c>
    </row>
    <row r="4865">
      <c r="A4865" s="77" t="inlineStr">
        <is>
          <t>2026-10-04</t>
        </is>
      </c>
      <c r="B4865" s="77" t="inlineStr">
        <is>
          <t>Abilities</t>
        </is>
      </c>
      <c r="C4865" s="77" t="inlineStr">
        <is>
          <t>Lopunny abilities</t>
        </is>
      </c>
      <c r="D4865" s="77" t="inlineStr">
        <is>
          <t>Cute Charm / Klutz / Limber</t>
        </is>
      </c>
      <c r="E4865" s="77" t="inlineStr">
        <is>
          <t>Scrappy / Scrappy / Limber</t>
        </is>
      </c>
      <c r="F4865" s="77" t="inlineStr">
        <is>
          <t>Differs from upstream baseline</t>
        </is>
      </c>
      <c r="G4865" s="77" t="inlineStr">
        <is>
          <t>species_info/gen_*_families.h</t>
        </is>
      </c>
    </row>
    <row r="4866">
      <c r="A4866" s="32" t="inlineStr">
        <is>
          <t>2026-10-04</t>
        </is>
      </c>
      <c r="B4866" s="32" t="inlineStr">
        <is>
          <t>Pokemon Stats</t>
        </is>
      </c>
      <c r="C4866" s="32" t="inlineStr">
        <is>
          <t>Lopunny baseAttack</t>
        </is>
      </c>
      <c r="D4866" s="32" t="n">
        <v>136</v>
      </c>
      <c r="E4866" s="32" t="n">
        <v>146</v>
      </c>
      <c r="F4866" s="32" t="inlineStr">
        <is>
          <t>Differs from upstream baseline</t>
        </is>
      </c>
      <c r="G4866" s="32" t="inlineStr">
        <is>
          <t>species_info/gen_*_families.h</t>
        </is>
      </c>
    </row>
    <row r="4867">
      <c r="A4867" s="77" t="inlineStr">
        <is>
          <t>2026-10-04</t>
        </is>
      </c>
      <c r="B4867" s="77" t="inlineStr">
        <is>
          <t>Abilities</t>
        </is>
      </c>
      <c r="C4867" s="77" t="inlineStr">
        <is>
          <t>Loudred abilities</t>
        </is>
      </c>
      <c r="D4867" s="77" t="inlineStr">
        <is>
          <t>Soundproof / Scrappy</t>
        </is>
      </c>
      <c r="E4867" s="77" t="inlineStr">
        <is>
          <t>Scrappy / Soundproof / Scrappy</t>
        </is>
      </c>
      <c r="F4867" s="77" t="inlineStr">
        <is>
          <t>Differs from upstream baseline</t>
        </is>
      </c>
      <c r="G4867" s="77" t="inlineStr">
        <is>
          <t>species_info/gen_*_families.h</t>
        </is>
      </c>
    </row>
    <row r="4868">
      <c r="A4868" s="32" t="inlineStr">
        <is>
          <t>2026-10-04</t>
        </is>
      </c>
      <c r="B4868" s="32" t="inlineStr">
        <is>
          <t>Abilities</t>
        </is>
      </c>
      <c r="C4868" s="32" t="inlineStr">
        <is>
          <t>Lucario abilities</t>
        </is>
      </c>
      <c r="D4868" s="32" t="inlineStr">
        <is>
          <t>Steadfast / Inner Focus / Justified</t>
        </is>
      </c>
      <c r="E4868" s="32" t="inlineStr">
        <is>
          <t>Iron Fist / Adaptability / Justified</t>
        </is>
      </c>
      <c r="F4868" s="32" t="inlineStr">
        <is>
          <t>Differs from upstream baseline</t>
        </is>
      </c>
      <c r="G4868" s="32" t="inlineStr">
        <is>
          <t>species_info/gen_*_families.h</t>
        </is>
      </c>
    </row>
    <row r="4869">
      <c r="A4869" s="77" t="inlineStr">
        <is>
          <t>2026-10-04</t>
        </is>
      </c>
      <c r="B4869" s="77" t="inlineStr">
        <is>
          <t>Abilities</t>
        </is>
      </c>
      <c r="C4869" s="77" t="inlineStr">
        <is>
          <t>Lugia abilities</t>
        </is>
      </c>
      <c r="D4869" s="77" t="inlineStr">
        <is>
          <t>Pressure / Multiscale</t>
        </is>
      </c>
      <c r="E4869" s="77" t="inlineStr">
        <is>
          <t>Filter / Multiscale</t>
        </is>
      </c>
      <c r="F4869" s="77" t="inlineStr">
        <is>
          <t>Differs from upstream baseline</t>
        </is>
      </c>
      <c r="G4869" s="77" t="inlineStr">
        <is>
          <t>species_info/gen_*_families.h</t>
        </is>
      </c>
    </row>
    <row r="4870">
      <c r="A4870" s="32" t="inlineStr">
        <is>
          <t>2026-10-04</t>
        </is>
      </c>
      <c r="B4870" s="32" t="inlineStr">
        <is>
          <t>Pokemon Stats</t>
        </is>
      </c>
      <c r="C4870" s="32" t="inlineStr">
        <is>
          <t>Lumineon baseAttack</t>
        </is>
      </c>
      <c r="D4870" s="32" t="n">
        <v>69</v>
      </c>
      <c r="E4870" s="32" t="n">
        <v>85</v>
      </c>
      <c r="F4870" s="32" t="inlineStr">
        <is>
          <t>Differs from upstream baseline</t>
        </is>
      </c>
      <c r="G4870" s="32" t="inlineStr">
        <is>
          <t>species_info/gen_*_families.h</t>
        </is>
      </c>
    </row>
    <row r="4871">
      <c r="A4871" s="77" t="inlineStr">
        <is>
          <t>2026-10-04</t>
        </is>
      </c>
      <c r="B4871" s="77" t="inlineStr">
        <is>
          <t>Pokemon Stats</t>
        </is>
      </c>
      <c r="C4871" s="77" t="inlineStr">
        <is>
          <t>Lumineon baseSpAttack</t>
        </is>
      </c>
      <c r="D4871" s="77" t="n">
        <v>69</v>
      </c>
      <c r="E4871" s="77" t="n">
        <v>75</v>
      </c>
      <c r="F4871" s="77" t="inlineStr">
        <is>
          <t>Differs from upstream baseline</t>
        </is>
      </c>
      <c r="G4871" s="77" t="inlineStr">
        <is>
          <t>species_info/gen_*_families.h</t>
        </is>
      </c>
    </row>
    <row r="4872">
      <c r="A4872" s="32" t="inlineStr">
        <is>
          <t>2026-10-04</t>
        </is>
      </c>
      <c r="B4872" s="32" t="inlineStr">
        <is>
          <t>Abilities</t>
        </is>
      </c>
      <c r="C4872" s="32" t="inlineStr">
        <is>
          <t>Lumineon abilities</t>
        </is>
      </c>
      <c r="D4872" s="32" t="inlineStr">
        <is>
          <t>Swift Swim / Storm Drain / Water Veil</t>
        </is>
      </c>
      <c r="E4872" s="32" t="inlineStr">
        <is>
          <t>Swift Swim / Chlorophyll / Water Veil</t>
        </is>
      </c>
      <c r="F4872" s="32" t="inlineStr">
        <is>
          <t>Differs from upstream baseline</t>
        </is>
      </c>
      <c r="G4872" s="32" t="inlineStr">
        <is>
          <t>species_info/gen_*_families.h</t>
        </is>
      </c>
    </row>
    <row r="4873">
      <c r="A4873" s="77" t="inlineStr">
        <is>
          <t>2026-10-04</t>
        </is>
      </c>
      <c r="B4873" s="77" t="inlineStr">
        <is>
          <t>Pokemon Stats</t>
        </is>
      </c>
      <c r="C4873" s="77" t="inlineStr">
        <is>
          <t>Lunatone baseDefense</t>
        </is>
      </c>
      <c r="D4873" s="77" t="n">
        <v>65</v>
      </c>
      <c r="E4873" s="77" t="n">
        <v>75</v>
      </c>
      <c r="F4873" s="77" t="inlineStr">
        <is>
          <t>Differs from upstream baseline</t>
        </is>
      </c>
      <c r="G4873" s="77" t="inlineStr">
        <is>
          <t>species_info/gen_*_families.h</t>
        </is>
      </c>
    </row>
    <row r="4874">
      <c r="A4874" s="32" t="inlineStr">
        <is>
          <t>2026-10-04</t>
        </is>
      </c>
      <c r="B4874" s="32" t="inlineStr">
        <is>
          <t>Abilities</t>
        </is>
      </c>
      <c r="C4874" s="32" t="inlineStr">
        <is>
          <t>Luxio abilities</t>
        </is>
      </c>
      <c r="D4874" s="32" t="inlineStr">
        <is>
          <t>Rivalry / Intimidate / Guts</t>
        </is>
      </c>
      <c r="E4874" s="32" t="inlineStr">
        <is>
          <t>Hyper Cutter / Hyper Cutter / Guts</t>
        </is>
      </c>
      <c r="F4874" s="32" t="inlineStr">
        <is>
          <t>Differs from upstream baseline</t>
        </is>
      </c>
      <c r="G4874" s="32" t="inlineStr">
        <is>
          <t>species_info/gen_*_families.h</t>
        </is>
      </c>
    </row>
    <row r="4875">
      <c r="A4875" s="77" t="inlineStr">
        <is>
          <t>2026-10-04</t>
        </is>
      </c>
      <c r="B4875" s="77" t="inlineStr">
        <is>
          <t>Pokemon Stats</t>
        </is>
      </c>
      <c r="C4875" s="77" t="inlineStr">
        <is>
          <t>Luxray baseSpAttack</t>
        </is>
      </c>
      <c r="D4875" s="77" t="n">
        <v>95</v>
      </c>
      <c r="E4875" s="77" t="n">
        <v>70</v>
      </c>
      <c r="F4875" s="77" t="inlineStr">
        <is>
          <t>Differs from upstream baseline</t>
        </is>
      </c>
      <c r="G4875" s="77" t="inlineStr">
        <is>
          <t>species_info/gen_*_families.h</t>
        </is>
      </c>
    </row>
    <row r="4876">
      <c r="A4876" s="32" t="inlineStr">
        <is>
          <t>2026-10-04</t>
        </is>
      </c>
      <c r="B4876" s="32" t="inlineStr">
        <is>
          <t>Pokemon Stats</t>
        </is>
      </c>
      <c r="C4876" s="32" t="inlineStr">
        <is>
          <t>Luxray baseSpeed</t>
        </is>
      </c>
      <c r="D4876" s="32" t="n">
        <v>70</v>
      </c>
      <c r="E4876" s="32" t="n">
        <v>95</v>
      </c>
      <c r="F4876" s="32" t="inlineStr">
        <is>
          <t>Differs from upstream baseline</t>
        </is>
      </c>
      <c r="G4876" s="32" t="inlineStr">
        <is>
          <t>species_info/gen_*_families.h</t>
        </is>
      </c>
    </row>
    <row r="4877">
      <c r="A4877" s="77" t="inlineStr">
        <is>
          <t>2026-10-04</t>
        </is>
      </c>
      <c r="B4877" s="77" t="inlineStr">
        <is>
          <t>Abilities</t>
        </is>
      </c>
      <c r="C4877" s="77" t="inlineStr">
        <is>
          <t>Luxray abilities</t>
        </is>
      </c>
      <c r="D4877" s="77" t="inlineStr">
        <is>
          <t>Rivalry / Intimidate / Guts</t>
        </is>
      </c>
      <c r="E4877" s="77" t="inlineStr">
        <is>
          <t>Tinted Lens / Reckless / Guts</t>
        </is>
      </c>
      <c r="F4877" s="77" t="inlineStr">
        <is>
          <t>Differs from upstream baseline</t>
        </is>
      </c>
      <c r="G4877" s="77" t="inlineStr">
        <is>
          <t>species_info/gen_*_families.h</t>
        </is>
      </c>
    </row>
    <row r="4878">
      <c r="A4878" s="32" t="inlineStr">
        <is>
          <t>2026-10-04</t>
        </is>
      </c>
      <c r="B4878" s="32" t="inlineStr">
        <is>
          <t>Pokemon Stats</t>
        </is>
      </c>
      <c r="C4878" s="32" t="inlineStr">
        <is>
          <t>Machamp baseAttack</t>
        </is>
      </c>
      <c r="D4878" s="32" t="n">
        <v>130</v>
      </c>
      <c r="E4878" s="32" t="n">
        <v>140</v>
      </c>
      <c r="F4878" s="32" t="inlineStr">
        <is>
          <t>Differs from upstream baseline</t>
        </is>
      </c>
      <c r="G4878" s="32" t="inlineStr">
        <is>
          <t>species_info/gen_*_families.h</t>
        </is>
      </c>
    </row>
    <row r="4879">
      <c r="A4879" s="77" t="inlineStr">
        <is>
          <t>2026-10-04</t>
        </is>
      </c>
      <c r="B4879" s="77" t="inlineStr">
        <is>
          <t>Abilities</t>
        </is>
      </c>
      <c r="C4879" s="77" t="inlineStr">
        <is>
          <t>Machamp abilities</t>
        </is>
      </c>
      <c r="D4879" s="77" t="inlineStr">
        <is>
          <t>Guts / No Guard / Steadfast</t>
        </is>
      </c>
      <c r="E4879" s="77" t="inlineStr">
        <is>
          <t>No Guard / No Guard / Steadfast</t>
        </is>
      </c>
      <c r="F4879" s="77" t="inlineStr">
        <is>
          <t>Differs from upstream baseline</t>
        </is>
      </c>
      <c r="G4879" s="77" t="inlineStr">
        <is>
          <t>species_info/gen_*_families.h</t>
        </is>
      </c>
    </row>
    <row r="4880">
      <c r="A4880" s="32" t="inlineStr">
        <is>
          <t>2026-10-04</t>
        </is>
      </c>
      <c r="B4880" s="32" t="inlineStr">
        <is>
          <t>Pokemon Stats</t>
        </is>
      </c>
      <c r="C4880" s="32" t="inlineStr">
        <is>
          <t>Machoke baseAttack</t>
        </is>
      </c>
      <c r="D4880" s="32" t="n">
        <v>100</v>
      </c>
      <c r="E4880" s="32" t="n">
        <v>55</v>
      </c>
      <c r="F4880" s="32" t="inlineStr">
        <is>
          <t>Differs from upstream baseline</t>
        </is>
      </c>
      <c r="G4880" s="32" t="inlineStr">
        <is>
          <t>species_info/gen_*_families.h</t>
        </is>
      </c>
    </row>
    <row r="4881">
      <c r="A4881" s="77" t="inlineStr">
        <is>
          <t>2026-10-04</t>
        </is>
      </c>
      <c r="B4881" s="77" t="inlineStr">
        <is>
          <t>Pokemon Stats</t>
        </is>
      </c>
      <c r="C4881" s="77" t="inlineStr">
        <is>
          <t>Machoke baseSpDefense</t>
        </is>
      </c>
      <c r="D4881" s="77" t="n">
        <v>60</v>
      </c>
      <c r="E4881" s="77" t="n">
        <v>70</v>
      </c>
      <c r="F4881" s="77" t="inlineStr">
        <is>
          <t>Differs from upstream baseline</t>
        </is>
      </c>
      <c r="G4881" s="77" t="inlineStr">
        <is>
          <t>species_info/gen_*_families.h</t>
        </is>
      </c>
    </row>
    <row r="4882">
      <c r="A4882" s="32" t="inlineStr">
        <is>
          <t>2026-10-04</t>
        </is>
      </c>
      <c r="B4882" s="32" t="inlineStr">
        <is>
          <t>Abilities</t>
        </is>
      </c>
      <c r="C4882" s="32" t="inlineStr">
        <is>
          <t>Machoke abilities</t>
        </is>
      </c>
      <c r="D4882" s="32" t="inlineStr">
        <is>
          <t>Guts / No Guard / Steadfast</t>
        </is>
      </c>
      <c r="E4882" s="32" t="inlineStr">
        <is>
          <t>Huge Power / Huge Power / Steadfast</t>
        </is>
      </c>
      <c r="F4882" s="32" t="inlineStr">
        <is>
          <t>Differs from upstream baseline</t>
        </is>
      </c>
      <c r="G4882" s="32" t="inlineStr">
        <is>
          <t>species_info/gen_*_families.h</t>
        </is>
      </c>
    </row>
    <row r="4883">
      <c r="A4883" s="77" t="inlineStr">
        <is>
          <t>2026-10-04</t>
        </is>
      </c>
      <c r="B4883" s="77" t="inlineStr">
        <is>
          <t>Pokemon Stats</t>
        </is>
      </c>
      <c r="C4883" s="77" t="inlineStr">
        <is>
          <t>Machop baseAttack</t>
        </is>
      </c>
      <c r="D4883" s="77" t="n">
        <v>80</v>
      </c>
      <c r="E4883" s="77" t="n">
        <v>75</v>
      </c>
      <c r="F4883" s="77" t="inlineStr">
        <is>
          <t>Differs from upstream baseline</t>
        </is>
      </c>
      <c r="G4883" s="77" t="inlineStr">
        <is>
          <t>species_info/gen_*_families.h</t>
        </is>
      </c>
    </row>
    <row r="4884">
      <c r="A4884" s="32" t="inlineStr">
        <is>
          <t>2026-10-04</t>
        </is>
      </c>
      <c r="B4884" s="32" t="inlineStr">
        <is>
          <t>Abilities</t>
        </is>
      </c>
      <c r="C4884" s="32" t="inlineStr">
        <is>
          <t>Machop abilities</t>
        </is>
      </c>
      <c r="D4884" s="32" t="inlineStr">
        <is>
          <t>Guts / No Guard / Steadfast</t>
        </is>
      </c>
      <c r="E4884" s="32" t="inlineStr">
        <is>
          <t>No Guard / No Guard / Steadfast</t>
        </is>
      </c>
      <c r="F4884" s="32" t="inlineStr">
        <is>
          <t>Differs from upstream baseline</t>
        </is>
      </c>
      <c r="G4884" s="32" t="inlineStr">
        <is>
          <t>species_info/gen_*_families.h</t>
        </is>
      </c>
    </row>
    <row r="4885">
      <c r="A4885" s="77" t="inlineStr">
        <is>
          <t>2026-10-04</t>
        </is>
      </c>
      <c r="B4885" s="77" t="inlineStr">
        <is>
          <t>Pokemon Stats</t>
        </is>
      </c>
      <c r="C4885" s="77" t="inlineStr">
        <is>
          <t>Magcargo baseHP</t>
        </is>
      </c>
      <c r="D4885" s="77" t="n">
        <v>60</v>
      </c>
      <c r="E4885" s="77" t="n">
        <v>70</v>
      </c>
      <c r="F4885" s="77" t="inlineStr">
        <is>
          <t>Differs from upstream baseline</t>
        </is>
      </c>
      <c r="G4885" s="77" t="inlineStr">
        <is>
          <t>species_info/gen_*_families.h</t>
        </is>
      </c>
    </row>
    <row r="4886">
      <c r="A4886" s="32" t="inlineStr">
        <is>
          <t>2026-10-04</t>
        </is>
      </c>
      <c r="B4886" s="32" t="inlineStr">
        <is>
          <t>Pokemon Stats</t>
        </is>
      </c>
      <c r="C4886" s="32" t="inlineStr">
        <is>
          <t>Magcargo baseAttack</t>
        </is>
      </c>
      <c r="D4886" s="32" t="n">
        <v>50</v>
      </c>
      <c r="E4886" s="32" t="n">
        <v>80</v>
      </c>
      <c r="F4886" s="32" t="inlineStr">
        <is>
          <t>Differs from upstream baseline</t>
        </is>
      </c>
      <c r="G4886" s="32" t="inlineStr">
        <is>
          <t>species_info/gen_*_families.h</t>
        </is>
      </c>
    </row>
    <row r="4887">
      <c r="A4887" s="77" t="inlineStr">
        <is>
          <t>2026-10-04</t>
        </is>
      </c>
      <c r="B4887" s="77" t="inlineStr">
        <is>
          <t>Pokemon Stats</t>
        </is>
      </c>
      <c r="C4887" s="77" t="inlineStr">
        <is>
          <t>Magcargo baseSpAttack</t>
        </is>
      </c>
      <c r="D4887" s="77" t="n">
        <v>90</v>
      </c>
      <c r="E4887" s="77" t="n">
        <v>109</v>
      </c>
      <c r="F4887" s="77" t="inlineStr">
        <is>
          <t>Differs from upstream baseline</t>
        </is>
      </c>
      <c r="G4887" s="77" t="inlineStr">
        <is>
          <t>species_info/gen_*_families.h</t>
        </is>
      </c>
    </row>
    <row r="4888">
      <c r="A4888" s="32" t="inlineStr">
        <is>
          <t>2026-10-04</t>
        </is>
      </c>
      <c r="B4888" s="32" t="inlineStr">
        <is>
          <t>Pokemon Stats</t>
        </is>
      </c>
      <c r="C4888" s="32" t="inlineStr">
        <is>
          <t>Magcargo baseSpDefense</t>
        </is>
      </c>
      <c r="D4888" s="32" t="n">
        <v>80</v>
      </c>
      <c r="E4888" s="32" t="n">
        <v>100</v>
      </c>
      <c r="F4888" s="32" t="inlineStr">
        <is>
          <t>Differs from upstream baseline</t>
        </is>
      </c>
      <c r="G4888" s="32" t="inlineStr">
        <is>
          <t>species_info/gen_*_families.h</t>
        </is>
      </c>
    </row>
    <row r="4889">
      <c r="A4889" s="77" t="inlineStr">
        <is>
          <t>2026-10-04</t>
        </is>
      </c>
      <c r="B4889" s="77" t="inlineStr">
        <is>
          <t>Abilities</t>
        </is>
      </c>
      <c r="C4889" s="77" t="inlineStr">
        <is>
          <t>Magcargo abilities</t>
        </is>
      </c>
      <c r="D4889" s="77" t="inlineStr">
        <is>
          <t>Magma Armor / Flame Body / Weak Armor</t>
        </is>
      </c>
      <c r="E4889" s="77" t="inlineStr">
        <is>
          <t>Magma Armor / Solid Rock / Weak Armor</t>
        </is>
      </c>
      <c r="F4889" s="77" t="inlineStr">
        <is>
          <t>Differs from upstream baseline</t>
        </is>
      </c>
      <c r="G4889" s="77" t="inlineStr">
        <is>
          <t>species_info/gen_*_families.h</t>
        </is>
      </c>
    </row>
    <row r="4890">
      <c r="A4890" s="32" t="inlineStr">
        <is>
          <t>2026-10-04</t>
        </is>
      </c>
      <c r="B4890" s="32" t="inlineStr">
        <is>
          <t>Abilities</t>
        </is>
      </c>
      <c r="C4890" s="32" t="inlineStr">
        <is>
          <t>Magmar abilities</t>
        </is>
      </c>
      <c r="D4890" s="32" t="inlineStr">
        <is>
          <t>Flame Body / Vital Spirit</t>
        </is>
      </c>
      <c r="E4890" s="32" t="inlineStr">
        <is>
          <t>Flame Body / Flame Body / Vital Spirit</t>
        </is>
      </c>
      <c r="F4890" s="32" t="inlineStr">
        <is>
          <t>Differs from upstream baseline</t>
        </is>
      </c>
      <c r="G4890" s="32" t="inlineStr">
        <is>
          <t>species_info/gen_*_families.h</t>
        </is>
      </c>
    </row>
    <row r="4891">
      <c r="A4891" s="77" t="inlineStr">
        <is>
          <t>2026-10-04</t>
        </is>
      </c>
      <c r="B4891" s="77" t="inlineStr">
        <is>
          <t>Pokemon Stats</t>
        </is>
      </c>
      <c r="C4891" s="77" t="inlineStr">
        <is>
          <t>Magmortar baseSpeed</t>
        </is>
      </c>
      <c r="D4891" s="77" t="n">
        <v>83</v>
      </c>
      <c r="E4891" s="77" t="n">
        <v>93</v>
      </c>
      <c r="F4891" s="77" t="inlineStr">
        <is>
          <t>Differs from upstream baseline</t>
        </is>
      </c>
      <c r="G4891" s="77" t="inlineStr">
        <is>
          <t>species_info/gen_*_families.h</t>
        </is>
      </c>
    </row>
    <row r="4892">
      <c r="A4892" s="32" t="inlineStr">
        <is>
          <t>2026-10-04</t>
        </is>
      </c>
      <c r="B4892" s="32" t="inlineStr">
        <is>
          <t>Abilities</t>
        </is>
      </c>
      <c r="C4892" s="32" t="inlineStr">
        <is>
          <t>Magmortar abilities</t>
        </is>
      </c>
      <c r="D4892" s="32" t="inlineStr">
        <is>
          <t>Flame Body / Vital Spirit</t>
        </is>
      </c>
      <c r="E4892" s="32" t="inlineStr">
        <is>
          <t>Flame Body / Flame Body / Vital Spirit</t>
        </is>
      </c>
      <c r="F4892" s="32" t="inlineStr">
        <is>
          <t>Differs from upstream baseline</t>
        </is>
      </c>
      <c r="G4892" s="32" t="inlineStr">
        <is>
          <t>species_info/gen_*_families.h</t>
        </is>
      </c>
    </row>
    <row r="4893">
      <c r="A4893" s="77" t="inlineStr">
        <is>
          <t>2026-10-04</t>
        </is>
      </c>
      <c r="B4893" s="77" t="inlineStr">
        <is>
          <t>Abilities</t>
        </is>
      </c>
      <c r="C4893" s="77" t="inlineStr">
        <is>
          <t>Magnemite abilities</t>
        </is>
      </c>
      <c r="D4893" s="77" t="inlineStr">
        <is>
          <t>Magnet Pull / Sturdy / Analytic</t>
        </is>
      </c>
      <c r="E4893" s="77" t="inlineStr">
        <is>
          <t>Magnet Pull / Magnet Pull / Analytic</t>
        </is>
      </c>
      <c r="F4893" s="77" t="inlineStr">
        <is>
          <t>Differs from upstream baseline</t>
        </is>
      </c>
      <c r="G4893" s="77" t="inlineStr">
        <is>
          <t>species_info/gen_*_families.h</t>
        </is>
      </c>
    </row>
    <row r="4894">
      <c r="A4894" s="32" t="inlineStr">
        <is>
          <t>2026-10-04</t>
        </is>
      </c>
      <c r="B4894" s="32" t="inlineStr">
        <is>
          <t>Abilities</t>
        </is>
      </c>
      <c r="C4894" s="32" t="inlineStr">
        <is>
          <t>Magneton abilities</t>
        </is>
      </c>
      <c r="D4894" s="32" t="inlineStr">
        <is>
          <t>Magnet Pull / Sturdy / Analytic</t>
        </is>
      </c>
      <c r="E4894" s="32" t="inlineStr">
        <is>
          <t>Magnet Pull / Magnet Pull / Analytic</t>
        </is>
      </c>
      <c r="F4894" s="32" t="inlineStr">
        <is>
          <t>Differs from upstream baseline</t>
        </is>
      </c>
      <c r="G4894" s="32" t="inlineStr">
        <is>
          <t>species_info/gen_*_families.h</t>
        </is>
      </c>
    </row>
    <row r="4895">
      <c r="A4895" s="77" t="inlineStr">
        <is>
          <t>2026-10-04</t>
        </is>
      </c>
      <c r="B4895" s="77" t="inlineStr">
        <is>
          <t>Abilities</t>
        </is>
      </c>
      <c r="C4895" s="77" t="inlineStr">
        <is>
          <t>Magnezone abilities</t>
        </is>
      </c>
      <c r="D4895" s="77" t="inlineStr">
        <is>
          <t>Magnet Pull / Sturdy / Analytic</t>
        </is>
      </c>
      <c r="E4895" s="77" t="inlineStr">
        <is>
          <t>Levitate / Magnet Pull / Analytic</t>
        </is>
      </c>
      <c r="F4895" s="77" t="inlineStr">
        <is>
          <t>Differs from upstream baseline</t>
        </is>
      </c>
      <c r="G4895" s="77" t="inlineStr">
        <is>
          <t>species_info/gen_*_families.h</t>
        </is>
      </c>
    </row>
    <row r="4896">
      <c r="A4896" s="32" t="inlineStr">
        <is>
          <t>2026-10-04</t>
        </is>
      </c>
      <c r="B4896" s="32" t="inlineStr">
        <is>
          <t>Abilities</t>
        </is>
      </c>
      <c r="C4896" s="32" t="inlineStr">
        <is>
          <t>Makuhita abilities</t>
        </is>
      </c>
      <c r="D4896" s="32" t="inlineStr">
        <is>
          <t>Thick Fat / Guts / Sheer Force</t>
        </is>
      </c>
      <c r="E4896" s="32" t="inlineStr">
        <is>
          <t>Guts / Guts / Sheer Force</t>
        </is>
      </c>
      <c r="F4896" s="32" t="inlineStr">
        <is>
          <t>Differs from upstream baseline</t>
        </is>
      </c>
      <c r="G4896" s="32" t="inlineStr">
        <is>
          <t>species_info/gen_*_families.h</t>
        </is>
      </c>
    </row>
    <row r="4897">
      <c r="A4897" s="77" t="inlineStr">
        <is>
          <t>2026-10-04</t>
        </is>
      </c>
      <c r="B4897" s="77" t="inlineStr">
        <is>
          <t>Pokemon Stats</t>
        </is>
      </c>
      <c r="C4897" s="77" t="inlineStr">
        <is>
          <t>Malamar baseHP</t>
        </is>
      </c>
      <c r="D4897" s="77" t="n">
        <v>86</v>
      </c>
      <c r="E4897" s="77" t="n">
        <v>96</v>
      </c>
      <c r="F4897" s="77" t="inlineStr">
        <is>
          <t>Differs from upstream baseline</t>
        </is>
      </c>
      <c r="G4897" s="77" t="inlineStr">
        <is>
          <t>species_info/gen_*_families.h</t>
        </is>
      </c>
    </row>
    <row r="4898">
      <c r="A4898" s="32" t="inlineStr">
        <is>
          <t>2026-10-04</t>
        </is>
      </c>
      <c r="B4898" s="32" t="inlineStr">
        <is>
          <t>Pokemon Stats</t>
        </is>
      </c>
      <c r="C4898" s="32" t="inlineStr">
        <is>
          <t>Malamar baseAttack</t>
        </is>
      </c>
      <c r="D4898" s="32" t="n">
        <v>92</v>
      </c>
      <c r="E4898" s="32" t="n">
        <v>102</v>
      </c>
      <c r="F4898" s="32" t="inlineStr">
        <is>
          <t>Differs from upstream baseline</t>
        </is>
      </c>
      <c r="G4898" s="32" t="inlineStr">
        <is>
          <t>species_info/gen_*_families.h</t>
        </is>
      </c>
    </row>
    <row r="4899">
      <c r="A4899" s="77" t="inlineStr">
        <is>
          <t>2026-10-04</t>
        </is>
      </c>
      <c r="B4899" s="77" t="inlineStr">
        <is>
          <t>Pokemon Stats</t>
        </is>
      </c>
      <c r="C4899" s="77" t="inlineStr">
        <is>
          <t>Mamoswine baseAttack</t>
        </is>
      </c>
      <c r="D4899" s="77" t="n">
        <v>130</v>
      </c>
      <c r="E4899" s="77" t="n">
        <v>135</v>
      </c>
      <c r="F4899" s="77" t="inlineStr">
        <is>
          <t>Differs from upstream baseline</t>
        </is>
      </c>
      <c r="G4899" s="77" t="inlineStr">
        <is>
          <t>species_info/gen_*_families.h</t>
        </is>
      </c>
    </row>
    <row r="4900">
      <c r="A4900" s="32" t="inlineStr">
        <is>
          <t>2026-10-04</t>
        </is>
      </c>
      <c r="B4900" s="32" t="inlineStr">
        <is>
          <t>Pokemon Stats</t>
        </is>
      </c>
      <c r="C4900" s="32" t="inlineStr">
        <is>
          <t>Mamoswine baseSpDefense</t>
        </is>
      </c>
      <c r="D4900" s="32" t="n">
        <v>60</v>
      </c>
      <c r="E4900" s="32" t="n">
        <v>80</v>
      </c>
      <c r="F4900" s="32" t="inlineStr">
        <is>
          <t>Differs from upstream baseline</t>
        </is>
      </c>
      <c r="G4900" s="32" t="inlineStr">
        <is>
          <t>species_info/gen_*_families.h</t>
        </is>
      </c>
    </row>
    <row r="4901">
      <c r="A4901" s="77" t="inlineStr">
        <is>
          <t>2026-10-04</t>
        </is>
      </c>
      <c r="B4901" s="77" t="inlineStr">
        <is>
          <t>Abilities</t>
        </is>
      </c>
      <c r="C4901" s="77" t="inlineStr">
        <is>
          <t>Mamoswine abilities</t>
        </is>
      </c>
      <c r="D4901" s="77" t="inlineStr">
        <is>
          <t>Oblivious / Snow Cloak / Thick Fat</t>
        </is>
      </c>
      <c r="E4901" s="77" t="inlineStr">
        <is>
          <t>Thick Fat / Thick Fat / Thick Fat</t>
        </is>
      </c>
      <c r="F4901" s="77" t="inlineStr">
        <is>
          <t>Differs from upstream baseline</t>
        </is>
      </c>
      <c r="G4901" s="77" t="inlineStr">
        <is>
          <t>species_info/gen_*_families.h</t>
        </is>
      </c>
    </row>
    <row r="4902">
      <c r="A4902" s="32" t="inlineStr">
        <is>
          <t>2026-10-04</t>
        </is>
      </c>
      <c r="B4902" s="32" t="inlineStr">
        <is>
          <t>Abilities</t>
        </is>
      </c>
      <c r="C4902" s="32" t="inlineStr">
        <is>
          <t>Manectric abilities</t>
        </is>
      </c>
      <c r="D4902" s="32" t="inlineStr">
        <is>
          <t>Static / Lightning Rod / Minus</t>
        </is>
      </c>
      <c r="E4902" s="32" t="inlineStr">
        <is>
          <t>Lightning Rod / Lightning Rod / Minus</t>
        </is>
      </c>
      <c r="F4902" s="32" t="inlineStr">
        <is>
          <t>Differs from upstream baseline</t>
        </is>
      </c>
      <c r="G4902" s="32" t="inlineStr">
        <is>
          <t>species_info/gen_*_families.h</t>
        </is>
      </c>
    </row>
    <row r="4903">
      <c r="A4903" s="77" t="inlineStr">
        <is>
          <t>2026-10-04</t>
        </is>
      </c>
      <c r="B4903" s="77" t="inlineStr">
        <is>
          <t>Abilities</t>
        </is>
      </c>
      <c r="C4903" s="77" t="inlineStr">
        <is>
          <t>Mankey abilities</t>
        </is>
      </c>
      <c r="D4903" s="77" t="inlineStr">
        <is>
          <t>Vital Spirit / Anger Point / Defiant</t>
        </is>
      </c>
      <c r="E4903" s="77" t="inlineStr">
        <is>
          <t>Reckless / Reckless / Defiant</t>
        </is>
      </c>
      <c r="F4903" s="77" t="inlineStr">
        <is>
          <t>Differs from upstream baseline</t>
        </is>
      </c>
      <c r="G4903" s="77" t="inlineStr">
        <is>
          <t>species_info/gen_*_families.h</t>
        </is>
      </c>
    </row>
    <row r="4904">
      <c r="A4904" s="32" t="inlineStr">
        <is>
          <t>2026-10-04</t>
        </is>
      </c>
      <c r="B4904" s="32" t="inlineStr">
        <is>
          <t>Pokemon Stats</t>
        </is>
      </c>
      <c r="C4904" s="32" t="inlineStr">
        <is>
          <t>Mantine baseDefense</t>
        </is>
      </c>
      <c r="D4904" s="32" t="n">
        <v>70</v>
      </c>
      <c r="E4904" s="32" t="n">
        <v>80</v>
      </c>
      <c r="F4904" s="32" t="inlineStr">
        <is>
          <t>Differs from upstream baseline</t>
        </is>
      </c>
      <c r="G4904" s="32" t="inlineStr">
        <is>
          <t>species_info/gen_*_families.h</t>
        </is>
      </c>
    </row>
    <row r="4905">
      <c r="A4905" s="77" t="inlineStr">
        <is>
          <t>2026-10-04</t>
        </is>
      </c>
      <c r="B4905" s="77" t="inlineStr">
        <is>
          <t>Abilities</t>
        </is>
      </c>
      <c r="C4905" s="77" t="inlineStr">
        <is>
          <t>Mantine abilities</t>
        </is>
      </c>
      <c r="D4905" s="77" t="inlineStr">
        <is>
          <t>Swift Swim / Water Absorb / Water Veil</t>
        </is>
      </c>
      <c r="E4905" s="77" t="inlineStr">
        <is>
          <t>Swift Swim / Swift Swim / Water Veil</t>
        </is>
      </c>
      <c r="F4905" s="77" t="inlineStr">
        <is>
          <t>Differs from upstream baseline</t>
        </is>
      </c>
      <c r="G4905" s="77" t="inlineStr">
        <is>
          <t>species_info/gen_*_families.h</t>
        </is>
      </c>
    </row>
    <row r="4906">
      <c r="A4906" s="32" t="inlineStr">
        <is>
          <t>2026-10-04</t>
        </is>
      </c>
      <c r="B4906" s="32" t="inlineStr">
        <is>
          <t>Abilities</t>
        </is>
      </c>
      <c r="C4906" s="32" t="inlineStr">
        <is>
          <t>Mantyke abilities</t>
        </is>
      </c>
      <c r="D4906" s="32" t="inlineStr">
        <is>
          <t>Swift Swim / Water Absorb / Water Veil</t>
        </is>
      </c>
      <c r="E4906" s="32" t="inlineStr">
        <is>
          <t>Swift Swim / Swift Swim / Water Veil</t>
        </is>
      </c>
      <c r="F4906" s="32" t="inlineStr">
        <is>
          <t>Differs from upstream baseline</t>
        </is>
      </c>
      <c r="G4906" s="32" t="inlineStr">
        <is>
          <t>species_info/gen_*_families.h</t>
        </is>
      </c>
    </row>
    <row r="4907">
      <c r="A4907" s="77" t="inlineStr">
        <is>
          <t>2026-10-04</t>
        </is>
      </c>
      <c r="B4907" s="77" t="inlineStr">
        <is>
          <t>Evolutions</t>
        </is>
      </c>
      <c r="C4907" s="77" t="inlineStr">
        <is>
          <t>Mantyke evolution</t>
        </is>
      </c>
      <c r="D4907" s="77" t="inlineStr">
        <is>
          <t>Specific Mon In Party SPECIES_REMORAID -&gt; Mantine</t>
        </is>
      </c>
      <c r="E4907" s="77" t="inlineStr">
        <is>
          <t>Lv 32 -&gt; Mantine</t>
        </is>
      </c>
      <c r="F4907" s="77" t="inlineStr">
        <is>
          <t>Differs from upstream baseline</t>
        </is>
      </c>
      <c r="G4907" s="77" t="inlineStr">
        <is>
          <t>species_info/gen_*_families.h</t>
        </is>
      </c>
    </row>
    <row r="4908">
      <c r="A4908" s="32" t="inlineStr">
        <is>
          <t>2026-10-04</t>
        </is>
      </c>
      <c r="B4908" s="32" t="inlineStr">
        <is>
          <t>Pokemon Stats</t>
        </is>
      </c>
      <c r="C4908" s="32" t="inlineStr">
        <is>
          <t>Maractus baseHP</t>
        </is>
      </c>
      <c r="D4908" s="32" t="n">
        <v>75</v>
      </c>
      <c r="E4908" s="32" t="n">
        <v>90</v>
      </c>
      <c r="F4908" s="32" t="inlineStr">
        <is>
          <t>Differs from upstream baseline</t>
        </is>
      </c>
      <c r="G4908" s="32" t="inlineStr">
        <is>
          <t>species_info/gen_*_families.h</t>
        </is>
      </c>
    </row>
    <row r="4909">
      <c r="A4909" s="77" t="inlineStr">
        <is>
          <t>2026-10-04</t>
        </is>
      </c>
      <c r="B4909" s="77" t="inlineStr">
        <is>
          <t>Pokemon Stats</t>
        </is>
      </c>
      <c r="C4909" s="77" t="inlineStr">
        <is>
          <t>Maractus baseAttack</t>
        </is>
      </c>
      <c r="D4909" s="77" t="n">
        <v>86</v>
      </c>
      <c r="E4909" s="77" t="n">
        <v>87</v>
      </c>
      <c r="F4909" s="77" t="inlineStr">
        <is>
          <t>Differs from upstream baseline</t>
        </is>
      </c>
      <c r="G4909" s="77" t="inlineStr">
        <is>
          <t>species_info/gen_*_families.h</t>
        </is>
      </c>
    </row>
    <row r="4910">
      <c r="A4910" s="32" t="inlineStr">
        <is>
          <t>2026-10-04</t>
        </is>
      </c>
      <c r="B4910" s="32" t="inlineStr">
        <is>
          <t>Pokemon Stats</t>
        </is>
      </c>
      <c r="C4910" s="32" t="inlineStr">
        <is>
          <t>Maractus baseDefense</t>
        </is>
      </c>
      <c r="D4910" s="32" t="n">
        <v>67</v>
      </c>
      <c r="E4910" s="32" t="n">
        <v>92</v>
      </c>
      <c r="F4910" s="32" t="inlineStr">
        <is>
          <t>Differs from upstream baseline</t>
        </is>
      </c>
      <c r="G4910" s="32" t="inlineStr">
        <is>
          <t>species_info/gen_*_families.h</t>
        </is>
      </c>
    </row>
    <row r="4911">
      <c r="A4911" s="77" t="inlineStr">
        <is>
          <t>2026-10-04</t>
        </is>
      </c>
      <c r="B4911" s="77" t="inlineStr">
        <is>
          <t>Pokemon Stats</t>
        </is>
      </c>
      <c r="C4911" s="77" t="inlineStr">
        <is>
          <t>Maractus baseSpAttack</t>
        </is>
      </c>
      <c r="D4911" s="77" t="n">
        <v>106</v>
      </c>
      <c r="E4911" s="77" t="n">
        <v>116</v>
      </c>
      <c r="F4911" s="77" t="inlineStr">
        <is>
          <t>Differs from upstream baseline</t>
        </is>
      </c>
      <c r="G4911" s="77" t="inlineStr">
        <is>
          <t>species_info/gen_*_families.h</t>
        </is>
      </c>
    </row>
    <row r="4912">
      <c r="A4912" s="32" t="inlineStr">
        <is>
          <t>2026-10-04</t>
        </is>
      </c>
      <c r="B4912" s="32" t="inlineStr">
        <is>
          <t>Pokemon Stats</t>
        </is>
      </c>
      <c r="C4912" s="32" t="inlineStr">
        <is>
          <t>Maractus baseSpDefense</t>
        </is>
      </c>
      <c r="D4912" s="32" t="n">
        <v>67</v>
      </c>
      <c r="E4912" s="32" t="n">
        <v>74</v>
      </c>
      <c r="F4912" s="32" t="inlineStr">
        <is>
          <t>Differs from upstream baseline</t>
        </is>
      </c>
      <c r="G4912" s="32" t="inlineStr">
        <is>
          <t>species_info/gen_*_families.h</t>
        </is>
      </c>
    </row>
    <row r="4913">
      <c r="A4913" s="77" t="inlineStr">
        <is>
          <t>2026-10-04</t>
        </is>
      </c>
      <c r="B4913" s="77" t="inlineStr">
        <is>
          <t>Pokemon Stats</t>
        </is>
      </c>
      <c r="C4913" s="77" t="inlineStr">
        <is>
          <t>Maractus baseSpeed</t>
        </is>
      </c>
      <c r="D4913" s="77" t="n">
        <v>60</v>
      </c>
      <c r="E4913" s="77" t="n">
        <v>76</v>
      </c>
      <c r="F4913" s="77" t="inlineStr">
        <is>
          <t>Differs from upstream baseline</t>
        </is>
      </c>
      <c r="G4913" s="77" t="inlineStr">
        <is>
          <t>species_info/gen_*_families.h</t>
        </is>
      </c>
    </row>
    <row r="4914">
      <c r="A4914" s="32" t="inlineStr">
        <is>
          <t>2026-10-04</t>
        </is>
      </c>
      <c r="B4914" s="32" t="inlineStr">
        <is>
          <t>Abilities</t>
        </is>
      </c>
      <c r="C4914" s="32" t="inlineStr">
        <is>
          <t>Maractus abilities</t>
        </is>
      </c>
      <c r="D4914" s="32" t="inlineStr">
        <is>
          <t>Water Absorb / Chlorophyll / Storm Drain</t>
        </is>
      </c>
      <c r="E4914" s="32" t="inlineStr">
        <is>
          <t>Water Absorb / Storm Drain / Chlorophyll</t>
        </is>
      </c>
      <c r="F4914" s="32" t="inlineStr">
        <is>
          <t>Differs from upstream baseline</t>
        </is>
      </c>
      <c r="G4914" s="32" t="inlineStr">
        <is>
          <t>species_info/gen_*_families.h</t>
        </is>
      </c>
    </row>
    <row r="4915">
      <c r="A4915" s="77" t="inlineStr">
        <is>
          <t>2026-10-04</t>
        </is>
      </c>
      <c r="B4915" s="77" t="inlineStr">
        <is>
          <t>Pokemon Stats</t>
        </is>
      </c>
      <c r="C4915" s="77" t="inlineStr">
        <is>
          <t>Marill baseAttack</t>
        </is>
      </c>
      <c r="D4915" s="77" t="n">
        <v>20</v>
      </c>
      <c r="E4915" s="77" t="n">
        <v>40</v>
      </c>
      <c r="F4915" s="77" t="inlineStr">
        <is>
          <t>Differs from upstream baseline</t>
        </is>
      </c>
      <c r="G4915" s="77" t="inlineStr">
        <is>
          <t>species_info/gen_*_families.h</t>
        </is>
      </c>
    </row>
    <row r="4916">
      <c r="A4916" s="32" t="inlineStr">
        <is>
          <t>2026-10-04</t>
        </is>
      </c>
      <c r="B4916" s="32" t="inlineStr">
        <is>
          <t>Abilities</t>
        </is>
      </c>
      <c r="C4916" s="32" t="inlineStr">
        <is>
          <t>Marill abilities</t>
        </is>
      </c>
      <c r="D4916" s="32" t="inlineStr">
        <is>
          <t>Thick Fat / Huge Power / Sap Sipper</t>
        </is>
      </c>
      <c r="E4916" s="32" t="inlineStr">
        <is>
          <t>Huge Power / Huge Power / Sap Sipper</t>
        </is>
      </c>
      <c r="F4916" s="32" t="inlineStr">
        <is>
          <t>Differs from upstream baseline</t>
        </is>
      </c>
      <c r="G4916" s="32" t="inlineStr">
        <is>
          <t>species_info/gen_*_families.h</t>
        </is>
      </c>
    </row>
    <row r="4917">
      <c r="A4917" s="77" t="inlineStr">
        <is>
          <t>2026-10-04</t>
        </is>
      </c>
      <c r="B4917" s="77" t="inlineStr">
        <is>
          <t>Abilities</t>
        </is>
      </c>
      <c r="C4917" s="77" t="inlineStr">
        <is>
          <t>Marowak abilities</t>
        </is>
      </c>
      <c r="D4917" s="77" t="inlineStr">
        <is>
          <t>Rock Head / Lightning Rod / Battle Armor</t>
        </is>
      </c>
      <c r="E4917" s="77" t="inlineStr">
        <is>
          <t>Lightning Rod / Rock Head / Battle Armor</t>
        </is>
      </c>
      <c r="F4917" s="77" t="inlineStr">
        <is>
          <t>Differs from upstream baseline</t>
        </is>
      </c>
      <c r="G4917" s="77" t="inlineStr">
        <is>
          <t>species_info/gen_*_families.h</t>
        </is>
      </c>
    </row>
    <row r="4918">
      <c r="A4918" s="32" t="inlineStr">
        <is>
          <t>2026-10-04</t>
        </is>
      </c>
      <c r="B4918" s="32" t="inlineStr">
        <is>
          <t>Abilities</t>
        </is>
      </c>
      <c r="C4918" s="32" t="inlineStr">
        <is>
          <t>Marowak abilities</t>
        </is>
      </c>
      <c r="D4918" s="32" t="inlineStr">
        <is>
          <t>Cursed Body / Lightning Rod / Rock Head</t>
        </is>
      </c>
      <c r="E4918" s="32" t="inlineStr">
        <is>
          <t>Lightning Rod / Rock Head / Rock Head</t>
        </is>
      </c>
      <c r="F4918" s="32" t="inlineStr">
        <is>
          <t>Differs from upstream baseline</t>
        </is>
      </c>
      <c r="G4918" s="32" t="inlineStr">
        <is>
          <t>species_info/gen_*_families.h</t>
        </is>
      </c>
    </row>
    <row r="4919">
      <c r="A4919" s="77" t="inlineStr">
        <is>
          <t>2026-10-04</t>
        </is>
      </c>
      <c r="B4919" s="77" t="inlineStr">
        <is>
          <t>Abilities</t>
        </is>
      </c>
      <c r="C4919" s="77" t="inlineStr">
        <is>
          <t>Marowak abilities</t>
        </is>
      </c>
      <c r="D4919" s="77" t="inlineStr">
        <is>
          <t>Rock Head</t>
        </is>
      </c>
      <c r="E4919" s="77" t="inlineStr">
        <is>
          <t>Lightning Rod / Rock Head</t>
        </is>
      </c>
      <c r="F4919" s="77" t="inlineStr">
        <is>
          <t>Differs from upstream baseline</t>
        </is>
      </c>
      <c r="G4919" s="77" t="inlineStr">
        <is>
          <t>species_info/gen_*_families.h</t>
        </is>
      </c>
    </row>
    <row r="4920">
      <c r="A4920" s="32" t="inlineStr">
        <is>
          <t>2026-10-04</t>
        </is>
      </c>
      <c r="B4920" s="32" t="inlineStr">
        <is>
          <t>Abilities</t>
        </is>
      </c>
      <c r="C4920" s="32" t="inlineStr">
        <is>
          <t>Marshtomp abilities</t>
        </is>
      </c>
      <c r="D4920" s="32" t="inlineStr">
        <is>
          <t>Torrent / Damp</t>
        </is>
      </c>
      <c r="E4920" s="32" t="inlineStr">
        <is>
          <t>Torrent / Torrent / Damp</t>
        </is>
      </c>
      <c r="F4920" s="32" t="inlineStr">
        <is>
          <t>Differs from upstream baseline</t>
        </is>
      </c>
      <c r="G4920" s="32" t="inlineStr">
        <is>
          <t>species_info/gen_*_families.h</t>
        </is>
      </c>
    </row>
    <row r="4921">
      <c r="A4921" s="77" t="inlineStr">
        <is>
          <t>2026-10-04</t>
        </is>
      </c>
      <c r="B4921" s="77" t="inlineStr">
        <is>
          <t>Pokemon Stats</t>
        </is>
      </c>
      <c r="C4921" s="77" t="inlineStr">
        <is>
          <t>Masquerain baseAttack</t>
        </is>
      </c>
      <c r="D4921" s="77" t="n">
        <v>60</v>
      </c>
      <c r="E4921" s="77" t="n">
        <v>80</v>
      </c>
      <c r="F4921" s="77" t="inlineStr">
        <is>
          <t>Differs from upstream baseline</t>
        </is>
      </c>
      <c r="G4921" s="77" t="inlineStr">
        <is>
          <t>species_info/gen_*_families.h</t>
        </is>
      </c>
    </row>
    <row r="4922">
      <c r="A4922" s="32" t="inlineStr">
        <is>
          <t>2026-10-04</t>
        </is>
      </c>
      <c r="B4922" s="32" t="inlineStr">
        <is>
          <t>Pokemon Stats</t>
        </is>
      </c>
      <c r="C4922" s="32" t="inlineStr">
        <is>
          <t>Masquerain baseSpeed</t>
        </is>
      </c>
      <c r="D4922" s="32" t="n">
        <v>80</v>
      </c>
      <c r="E4922" s="32" t="n">
        <v>60</v>
      </c>
      <c r="F4922" s="32" t="inlineStr">
        <is>
          <t>Differs from upstream baseline</t>
        </is>
      </c>
      <c r="G4922" s="32" t="inlineStr">
        <is>
          <t>species_info/gen_*_families.h</t>
        </is>
      </c>
    </row>
    <row r="4923">
      <c r="A4923" s="77" t="inlineStr">
        <is>
          <t>2026-10-04</t>
        </is>
      </c>
      <c r="B4923" s="77" t="inlineStr">
        <is>
          <t>Pokemon Stats</t>
        </is>
      </c>
      <c r="C4923" s="77" t="inlineStr">
        <is>
          <t>Mawile baseAttack</t>
        </is>
      </c>
      <c r="D4923" s="77" t="n">
        <v>85</v>
      </c>
      <c r="E4923" s="77" t="n">
        <v>105</v>
      </c>
      <c r="F4923" s="77" t="inlineStr">
        <is>
          <t>Differs from upstream baseline</t>
        </is>
      </c>
      <c r="G4923" s="77" t="inlineStr">
        <is>
          <t>species_info/gen_*_families.h</t>
        </is>
      </c>
    </row>
    <row r="4924">
      <c r="A4924" s="32" t="inlineStr">
        <is>
          <t>2026-10-04</t>
        </is>
      </c>
      <c r="B4924" s="32" t="inlineStr">
        <is>
          <t>Abilities</t>
        </is>
      </c>
      <c r="C4924" s="32" t="inlineStr">
        <is>
          <t>Mawile abilities</t>
        </is>
      </c>
      <c r="D4924" s="32" t="inlineStr">
        <is>
          <t>Hyper Cutter / Intimidate / Sheer Force</t>
        </is>
      </c>
      <c r="E4924" s="32" t="inlineStr">
        <is>
          <t>Intimidate / Intimidate / Sheer Force</t>
        </is>
      </c>
      <c r="F4924" s="32" t="inlineStr">
        <is>
          <t>Differs from upstream baseline</t>
        </is>
      </c>
      <c r="G4924" s="32" t="inlineStr">
        <is>
          <t>species_info/gen_*_families.h</t>
        </is>
      </c>
    </row>
    <row r="4925">
      <c r="A4925" s="77" t="inlineStr">
        <is>
          <t>2026-10-04</t>
        </is>
      </c>
      <c r="B4925" s="77" t="inlineStr">
        <is>
          <t>Pokemon Stats</t>
        </is>
      </c>
      <c r="C4925" s="77" t="inlineStr">
        <is>
          <t>Mawile baseAttack</t>
        </is>
      </c>
      <c r="D4925" s="77" t="n">
        <v>105</v>
      </c>
      <c r="E4925" s="77" t="n">
        <v>125</v>
      </c>
      <c r="F4925" s="77" t="inlineStr">
        <is>
          <t>Differs from upstream baseline</t>
        </is>
      </c>
      <c r="G4925" s="77" t="inlineStr">
        <is>
          <t>species_info/gen_*_families.h</t>
        </is>
      </c>
    </row>
    <row r="4926">
      <c r="A4926" s="32" t="inlineStr">
        <is>
          <t>2026-10-04</t>
        </is>
      </c>
      <c r="B4926" s="32" t="inlineStr">
        <is>
          <t>Pokemon Stats</t>
        </is>
      </c>
      <c r="C4926" s="32" t="inlineStr">
        <is>
          <t>Medicham baseAttack</t>
        </is>
      </c>
      <c r="D4926" s="32" t="n">
        <v>60</v>
      </c>
      <c r="E4926" s="32" t="n">
        <v>75</v>
      </c>
      <c r="F4926" s="32" t="inlineStr">
        <is>
          <t>Differs from upstream baseline</t>
        </is>
      </c>
      <c r="G4926" s="32" t="inlineStr">
        <is>
          <t>species_info/gen_*_families.h</t>
        </is>
      </c>
    </row>
    <row r="4927">
      <c r="A4927" s="77" t="inlineStr">
        <is>
          <t>2026-10-04</t>
        </is>
      </c>
      <c r="B4927" s="77" t="inlineStr">
        <is>
          <t>Pokemon Stats</t>
        </is>
      </c>
      <c r="C4927" s="77" t="inlineStr">
        <is>
          <t>Medicham baseAttack</t>
        </is>
      </c>
      <c r="D4927" s="77" t="n">
        <v>100</v>
      </c>
      <c r="E4927" s="77" t="n">
        <v>115</v>
      </c>
      <c r="F4927" s="77" t="inlineStr">
        <is>
          <t>Differs from upstream baseline</t>
        </is>
      </c>
      <c r="G4927" s="77" t="inlineStr">
        <is>
          <t>species_info/gen_*_families.h</t>
        </is>
      </c>
    </row>
    <row r="4928">
      <c r="A4928" s="32" t="inlineStr">
        <is>
          <t>2026-10-04</t>
        </is>
      </c>
      <c r="B4928" s="32" t="inlineStr">
        <is>
          <t>Pokemon Stats</t>
        </is>
      </c>
      <c r="C4928" s="32" t="inlineStr">
        <is>
          <t>Meditite baseAttack</t>
        </is>
      </c>
      <c r="D4928" s="32" t="n">
        <v>40</v>
      </c>
      <c r="E4928" s="32" t="n">
        <v>45</v>
      </c>
      <c r="F4928" s="32" t="inlineStr">
        <is>
          <t>Differs from upstream baseline</t>
        </is>
      </c>
      <c r="G4928" s="32" t="inlineStr">
        <is>
          <t>species_info/gen_*_families.h</t>
        </is>
      </c>
    </row>
    <row r="4929">
      <c r="A4929" s="77" t="inlineStr">
        <is>
          <t>2026-10-04</t>
        </is>
      </c>
      <c r="B4929" s="77" t="inlineStr">
        <is>
          <t>Pokemon Stats</t>
        </is>
      </c>
      <c r="C4929" s="77" t="inlineStr">
        <is>
          <t>Meganium baseHP</t>
        </is>
      </c>
      <c r="D4929" s="77" t="n">
        <v>80</v>
      </c>
      <c r="E4929" s="77" t="n">
        <v>91</v>
      </c>
      <c r="F4929" s="77" t="inlineStr">
        <is>
          <t>Differs from upstream baseline</t>
        </is>
      </c>
      <c r="G4929" s="77" t="inlineStr">
        <is>
          <t>species_info/gen_*_families.h</t>
        </is>
      </c>
    </row>
    <row r="4930">
      <c r="A4930" s="32" t="inlineStr">
        <is>
          <t>2026-10-04</t>
        </is>
      </c>
      <c r="B4930" s="32" t="inlineStr">
        <is>
          <t>Pokemon Stats</t>
        </is>
      </c>
      <c r="C4930" s="32" t="inlineStr">
        <is>
          <t>Meganium baseAttack</t>
        </is>
      </c>
      <c r="D4930" s="32" t="n">
        <v>82</v>
      </c>
      <c r="E4930" s="32" t="n">
        <v>89</v>
      </c>
      <c r="F4930" s="32" t="inlineStr">
        <is>
          <t>Differs from upstream baseline</t>
        </is>
      </c>
      <c r="G4930" s="32" t="inlineStr">
        <is>
          <t>species_info/gen_*_families.h</t>
        </is>
      </c>
    </row>
    <row r="4931">
      <c r="A4931" s="77" t="inlineStr">
        <is>
          <t>2026-10-04</t>
        </is>
      </c>
      <c r="B4931" s="77" t="inlineStr">
        <is>
          <t>Pokemon Stats</t>
        </is>
      </c>
      <c r="C4931" s="77" t="inlineStr">
        <is>
          <t>Meganium baseDefense</t>
        </is>
      </c>
      <c r="D4931" s="77" t="n">
        <v>100</v>
      </c>
      <c r="E4931" s="77" t="n">
        <v>90</v>
      </c>
      <c r="F4931" s="77" t="inlineStr">
        <is>
          <t>Differs from upstream baseline</t>
        </is>
      </c>
      <c r="G4931" s="77" t="inlineStr">
        <is>
          <t>species_info/gen_*_families.h</t>
        </is>
      </c>
    </row>
    <row r="4932">
      <c r="A4932" s="32" t="inlineStr">
        <is>
          <t>2026-10-04</t>
        </is>
      </c>
      <c r="B4932" s="32" t="inlineStr">
        <is>
          <t>Pokemon Stats</t>
        </is>
      </c>
      <c r="C4932" s="32" t="inlineStr">
        <is>
          <t>Meganium baseSpAttack</t>
        </is>
      </c>
      <c r="D4932" s="32" t="n">
        <v>83</v>
      </c>
      <c r="E4932" s="32" t="n">
        <v>100</v>
      </c>
      <c r="F4932" s="32" t="inlineStr">
        <is>
          <t>Differs from upstream baseline</t>
        </is>
      </c>
      <c r="G4932" s="32" t="inlineStr">
        <is>
          <t>species_info/gen_*_families.h</t>
        </is>
      </c>
    </row>
    <row r="4933">
      <c r="A4933" s="77" t="inlineStr">
        <is>
          <t>2026-10-04</t>
        </is>
      </c>
      <c r="B4933" s="77" t="inlineStr">
        <is>
          <t>Pokemon Stats</t>
        </is>
      </c>
      <c r="C4933" s="77" t="inlineStr">
        <is>
          <t>Meganium baseSpDefense</t>
        </is>
      </c>
      <c r="D4933" s="77" t="n">
        <v>100</v>
      </c>
      <c r="E4933" s="77" t="n">
        <v>90</v>
      </c>
      <c r="F4933" s="77" t="inlineStr">
        <is>
          <t>Differs from upstream baseline</t>
        </is>
      </c>
      <c r="G4933" s="77" t="inlineStr">
        <is>
          <t>species_info/gen_*_families.h</t>
        </is>
      </c>
    </row>
    <row r="4934">
      <c r="A4934" s="32" t="inlineStr">
        <is>
          <t>2026-10-04</t>
        </is>
      </c>
      <c r="B4934" s="32" t="inlineStr">
        <is>
          <t>Abilities</t>
        </is>
      </c>
      <c r="C4934" s="32" t="inlineStr">
        <is>
          <t>Meganium abilities</t>
        </is>
      </c>
      <c r="D4934" s="32" t="inlineStr">
        <is>
          <t>Overgrow / Leaf Guard</t>
        </is>
      </c>
      <c r="E4934" s="32" t="inlineStr">
        <is>
          <t>Thick Fat / Leaf Guard</t>
        </is>
      </c>
      <c r="F4934" s="32" t="inlineStr">
        <is>
          <t>Differs from upstream baseline</t>
        </is>
      </c>
      <c r="G4934" s="32" t="inlineStr">
        <is>
          <t>species_info/gen_*_families.h</t>
        </is>
      </c>
    </row>
    <row r="4935">
      <c r="A4935" s="77" t="inlineStr">
        <is>
          <t>2026-10-04</t>
        </is>
      </c>
      <c r="B4935" s="77" t="inlineStr">
        <is>
          <t>Pokemon Stats</t>
        </is>
      </c>
      <c r="C4935" s="77" t="inlineStr">
        <is>
          <t>Meloetta baseAttack</t>
        </is>
      </c>
      <c r="D4935" s="77" t="n">
        <v>77</v>
      </c>
      <c r="E4935" s="77" t="n">
        <v>37</v>
      </c>
      <c r="F4935" s="77" t="inlineStr">
        <is>
          <t>Differs from upstream baseline</t>
        </is>
      </c>
      <c r="G4935" s="77" t="inlineStr">
        <is>
          <t>species_info/gen_*_families.h</t>
        </is>
      </c>
    </row>
    <row r="4936">
      <c r="A4936" s="32" t="inlineStr">
        <is>
          <t>2026-10-04</t>
        </is>
      </c>
      <c r="B4936" s="32" t="inlineStr">
        <is>
          <t>Pokemon Stats</t>
        </is>
      </c>
      <c r="C4936" s="32" t="inlineStr">
        <is>
          <t>Meloetta baseSpAttack</t>
        </is>
      </c>
      <c r="D4936" s="32" t="n">
        <v>128</v>
      </c>
      <c r="E4936" s="32" t="n">
        <v>150</v>
      </c>
      <c r="F4936" s="32" t="inlineStr">
        <is>
          <t>Differs from upstream baseline</t>
        </is>
      </c>
      <c r="G4936" s="32" t="inlineStr">
        <is>
          <t>species_info/gen_*_families.h</t>
        </is>
      </c>
    </row>
    <row r="4937">
      <c r="A4937" s="77" t="inlineStr">
        <is>
          <t>2026-10-04</t>
        </is>
      </c>
      <c r="B4937" s="77" t="inlineStr">
        <is>
          <t>Pokemon Stats</t>
        </is>
      </c>
      <c r="C4937" s="77" t="inlineStr">
        <is>
          <t>Meloetta baseSpeed</t>
        </is>
      </c>
      <c r="D4937" s="77" t="n">
        <v>90</v>
      </c>
      <c r="E4937" s="77" t="n">
        <v>108</v>
      </c>
      <c r="F4937" s="77" t="inlineStr">
        <is>
          <t>Differs from upstream baseline</t>
        </is>
      </c>
      <c r="G4937" s="77" t="inlineStr">
        <is>
          <t>species_info/gen_*_families.h</t>
        </is>
      </c>
    </row>
    <row r="4938">
      <c r="A4938" s="32" t="inlineStr">
        <is>
          <t>2026-10-04</t>
        </is>
      </c>
      <c r="B4938" s="32" t="inlineStr">
        <is>
          <t>Pokemon Stats</t>
        </is>
      </c>
      <c r="C4938" s="32" t="inlineStr">
        <is>
          <t>Meloetta baseAttack</t>
        </is>
      </c>
      <c r="D4938" s="32" t="n">
        <v>128</v>
      </c>
      <c r="E4938" s="32" t="n">
        <v>150</v>
      </c>
      <c r="F4938" s="32" t="inlineStr">
        <is>
          <t>Differs from upstream baseline</t>
        </is>
      </c>
      <c r="G4938" s="32" t="inlineStr">
        <is>
          <t>species_info/gen_*_families.h</t>
        </is>
      </c>
    </row>
    <row r="4939">
      <c r="A4939" s="77" t="inlineStr">
        <is>
          <t>2026-10-04</t>
        </is>
      </c>
      <c r="B4939" s="77" t="inlineStr">
        <is>
          <t>Pokemon Stats</t>
        </is>
      </c>
      <c r="C4939" s="77" t="inlineStr">
        <is>
          <t>Meloetta baseSpAttack</t>
        </is>
      </c>
      <c r="D4939" s="77" t="n">
        <v>77</v>
      </c>
      <c r="E4939" s="77" t="n">
        <v>37</v>
      </c>
      <c r="F4939" s="77" t="inlineStr">
        <is>
          <t>Differs from upstream baseline</t>
        </is>
      </c>
      <c r="G4939" s="77" t="inlineStr">
        <is>
          <t>species_info/gen_*_families.h</t>
        </is>
      </c>
    </row>
    <row r="4940">
      <c r="A4940" s="32" t="inlineStr">
        <is>
          <t>2026-10-04</t>
        </is>
      </c>
      <c r="B4940" s="32" t="inlineStr">
        <is>
          <t>Pokemon Stats</t>
        </is>
      </c>
      <c r="C4940" s="32" t="inlineStr">
        <is>
          <t>Meloetta baseSpeed</t>
        </is>
      </c>
      <c r="D4940" s="32" t="n">
        <v>128</v>
      </c>
      <c r="E4940" s="32" t="n">
        <v>146</v>
      </c>
      <c r="F4940" s="32" t="inlineStr">
        <is>
          <t>Differs from upstream baseline</t>
        </is>
      </c>
      <c r="G4940" s="32" t="inlineStr">
        <is>
          <t>species_info/gen_*_families.h</t>
        </is>
      </c>
    </row>
    <row r="4941">
      <c r="A4941" s="77" t="inlineStr">
        <is>
          <t>2026-10-04</t>
        </is>
      </c>
      <c r="B4941" s="77" t="inlineStr">
        <is>
          <t>Pokemon Stats</t>
        </is>
      </c>
      <c r="C4941" s="77" t="inlineStr">
        <is>
          <t>Meowstic baseAttack</t>
        </is>
      </c>
      <c r="D4941" s="77" t="n">
        <v>48</v>
      </c>
      <c r="E4941" s="77" t="n">
        <v>30</v>
      </c>
      <c r="F4941" s="77" t="inlineStr">
        <is>
          <t>Differs from upstream baseline</t>
        </is>
      </c>
      <c r="G4941" s="77" t="inlineStr">
        <is>
          <t>species_info/gen_*_families.h</t>
        </is>
      </c>
    </row>
    <row r="4942">
      <c r="A4942" s="32" t="inlineStr">
        <is>
          <t>2026-10-04</t>
        </is>
      </c>
      <c r="B4942" s="32" t="inlineStr">
        <is>
          <t>Pokemon Stats</t>
        </is>
      </c>
      <c r="C4942" s="32" t="inlineStr">
        <is>
          <t>Meowstic baseSpAttack</t>
        </is>
      </c>
      <c r="D4942" s="32" t="n">
        <v>83</v>
      </c>
      <c r="E4942" s="32" t="n">
        <v>103</v>
      </c>
      <c r="F4942" s="32" t="inlineStr">
        <is>
          <t>Differs from upstream baseline</t>
        </is>
      </c>
      <c r="G4942" s="32" t="inlineStr">
        <is>
          <t>species_info/gen_*_families.h</t>
        </is>
      </c>
    </row>
    <row r="4943">
      <c r="A4943" s="77" t="inlineStr">
        <is>
          <t>2026-10-04</t>
        </is>
      </c>
      <c r="B4943" s="77" t="inlineStr">
        <is>
          <t>Pokemon Stats</t>
        </is>
      </c>
      <c r="C4943" s="77" t="inlineStr">
        <is>
          <t>Meowstic baseSpeed</t>
        </is>
      </c>
      <c r="D4943" s="77" t="n">
        <v>104</v>
      </c>
      <c r="E4943" s="77" t="n">
        <v>113</v>
      </c>
      <c r="F4943" s="77" t="inlineStr">
        <is>
          <t>Differs from upstream baseline</t>
        </is>
      </c>
      <c r="G4943" s="77" t="inlineStr">
        <is>
          <t>species_info/gen_*_families.h</t>
        </is>
      </c>
    </row>
    <row r="4944">
      <c r="A4944" s="32" t="inlineStr">
        <is>
          <t>2026-10-04</t>
        </is>
      </c>
      <c r="B4944" s="32" t="inlineStr">
        <is>
          <t>Abilities</t>
        </is>
      </c>
      <c r="C4944" s="32" t="inlineStr">
        <is>
          <t>Meowth abilities</t>
        </is>
      </c>
      <c r="D4944" s="32" t="inlineStr">
        <is>
          <t>Pickup / Technician / Unnerve</t>
        </is>
      </c>
      <c r="E4944" s="32" t="inlineStr">
        <is>
          <t>Super Luck / Limber / Unnerve</t>
        </is>
      </c>
      <c r="F4944" s="32" t="inlineStr">
        <is>
          <t>Differs from upstream baseline</t>
        </is>
      </c>
      <c r="G4944" s="32" t="inlineStr">
        <is>
          <t>species_info/gen_*_families.h</t>
        </is>
      </c>
    </row>
    <row r="4945">
      <c r="A4945" s="77" t="inlineStr">
        <is>
          <t>2026-10-04</t>
        </is>
      </c>
      <c r="B4945" s="77" t="inlineStr">
        <is>
          <t>Pokemon Stats</t>
        </is>
      </c>
      <c r="C4945" s="77" t="inlineStr">
        <is>
          <t>Meowth baseHP</t>
        </is>
      </c>
      <c r="D4945" s="77" t="n">
        <v>40</v>
      </c>
      <c r="E4945" s="77" t="n">
        <v>44</v>
      </c>
      <c r="F4945" s="77" t="inlineStr">
        <is>
          <t>Differs from upstream baseline</t>
        </is>
      </c>
      <c r="G4945" s="77" t="inlineStr">
        <is>
          <t>species_info/gen_*_families.h</t>
        </is>
      </c>
    </row>
    <row r="4946">
      <c r="A4946" s="32" t="inlineStr">
        <is>
          <t>2026-10-04</t>
        </is>
      </c>
      <c r="B4946" s="32" t="inlineStr">
        <is>
          <t>Pokemon Stats</t>
        </is>
      </c>
      <c r="C4946" s="32" t="inlineStr">
        <is>
          <t>Meowth baseAttack</t>
        </is>
      </c>
      <c r="D4946" s="32" t="n">
        <v>35</v>
      </c>
      <c r="E4946" s="32" t="n">
        <v>37</v>
      </c>
      <c r="F4946" s="32" t="inlineStr">
        <is>
          <t>Differs from upstream baseline</t>
        </is>
      </c>
      <c r="G4946" s="32" t="inlineStr">
        <is>
          <t>species_info/gen_*_families.h</t>
        </is>
      </c>
    </row>
    <row r="4947">
      <c r="A4947" s="77" t="inlineStr">
        <is>
          <t>2026-10-04</t>
        </is>
      </c>
      <c r="B4947" s="77" t="inlineStr">
        <is>
          <t>Pokemon Stats</t>
        </is>
      </c>
      <c r="C4947" s="77" t="inlineStr">
        <is>
          <t>Meowth baseDefense</t>
        </is>
      </c>
      <c r="D4947" s="77" t="n">
        <v>35</v>
      </c>
      <c r="E4947" s="77" t="n">
        <v>40</v>
      </c>
      <c r="F4947" s="77" t="inlineStr">
        <is>
          <t>Differs from upstream baseline</t>
        </is>
      </c>
      <c r="G4947" s="77" t="inlineStr">
        <is>
          <t>species_info/gen_*_families.h</t>
        </is>
      </c>
    </row>
    <row r="4948">
      <c r="A4948" s="32" t="inlineStr">
        <is>
          <t>2026-10-04</t>
        </is>
      </c>
      <c r="B4948" s="32" t="inlineStr">
        <is>
          <t>Pokemon Stats</t>
        </is>
      </c>
      <c r="C4948" s="32" t="inlineStr">
        <is>
          <t>Meowth baseSpDefense</t>
        </is>
      </c>
      <c r="D4948" s="32" t="n">
        <v>40</v>
      </c>
      <c r="E4948" s="32" t="n">
        <v>44</v>
      </c>
      <c r="F4948" s="32" t="inlineStr">
        <is>
          <t>Differs from upstream baseline</t>
        </is>
      </c>
      <c r="G4948" s="32" t="inlineStr">
        <is>
          <t>species_info/gen_*_families.h</t>
        </is>
      </c>
    </row>
    <row r="4949">
      <c r="A4949" s="77" t="inlineStr">
        <is>
          <t>2026-10-04</t>
        </is>
      </c>
      <c r="B4949" s="77" t="inlineStr">
        <is>
          <t>Evolutions</t>
        </is>
      </c>
      <c r="C4949" s="77" t="inlineStr">
        <is>
          <t>Meowth evolution</t>
        </is>
      </c>
      <c r="D4949" s="77" t="inlineStr">
        <is>
          <t>Friendship -&gt; Persian Alola</t>
        </is>
      </c>
      <c r="E4949" s="77" t="inlineStr">
        <is>
          <t>Lv 28 -&gt; Persian Alola</t>
        </is>
      </c>
      <c r="F4949" s="77" t="inlineStr">
        <is>
          <t>Differs from upstream baseline</t>
        </is>
      </c>
      <c r="G4949" s="77" t="inlineStr">
        <is>
          <t>species_info/gen_*_families.h</t>
        </is>
      </c>
    </row>
    <row r="4950">
      <c r="A4950" s="32" t="inlineStr">
        <is>
          <t>2026-10-04</t>
        </is>
      </c>
      <c r="B4950" s="32" t="inlineStr">
        <is>
          <t>Pokemon Stats</t>
        </is>
      </c>
      <c r="C4950" s="32" t="inlineStr">
        <is>
          <t>Meowth baseSpAttack</t>
        </is>
      </c>
      <c r="D4950" s="32" t="n">
        <v>40</v>
      </c>
      <c r="E4950" s="32" t="n">
        <v>41</v>
      </c>
      <c r="F4950" s="32" t="inlineStr">
        <is>
          <t>Differs from upstream baseline</t>
        </is>
      </c>
      <c r="G4950" s="32" t="inlineStr">
        <is>
          <t>species_info/gen_*_families.h</t>
        </is>
      </c>
    </row>
    <row r="4951">
      <c r="A4951" s="77" t="inlineStr">
        <is>
          <t>2026-10-04</t>
        </is>
      </c>
      <c r="B4951" s="77" t="inlineStr">
        <is>
          <t>Pokemon Stats</t>
        </is>
      </c>
      <c r="C4951" s="77" t="inlineStr">
        <is>
          <t>Meowth baseSpDefense</t>
        </is>
      </c>
      <c r="D4951" s="77" t="n">
        <v>40</v>
      </c>
      <c r="E4951" s="77" t="n">
        <v>46</v>
      </c>
      <c r="F4951" s="77" t="inlineStr">
        <is>
          <t>Differs from upstream baseline</t>
        </is>
      </c>
      <c r="G4951" s="77" t="inlineStr">
        <is>
          <t>species_info/gen_*_families.h</t>
        </is>
      </c>
    </row>
    <row r="4952">
      <c r="A4952" s="32" t="inlineStr">
        <is>
          <t>2026-10-04</t>
        </is>
      </c>
      <c r="B4952" s="32" t="inlineStr">
        <is>
          <t>Pokemon Stats</t>
        </is>
      </c>
      <c r="C4952" s="32" t="inlineStr">
        <is>
          <t>Meowth baseSpeed</t>
        </is>
      </c>
      <c r="D4952" s="32" t="n">
        <v>40</v>
      </c>
      <c r="E4952" s="32" t="n">
        <v>48</v>
      </c>
      <c r="F4952" s="32" t="inlineStr">
        <is>
          <t>Differs from upstream baseline</t>
        </is>
      </c>
      <c r="G4952" s="32" t="inlineStr">
        <is>
          <t>species_info/gen_*_families.h</t>
        </is>
      </c>
    </row>
    <row r="4953">
      <c r="A4953" s="77" t="inlineStr">
        <is>
          <t>2026-10-04</t>
        </is>
      </c>
      <c r="B4953" s="77" t="inlineStr">
        <is>
          <t>Pokemon Stats</t>
        </is>
      </c>
      <c r="C4953" s="77" t="inlineStr">
        <is>
          <t>Mesprit baseAttack</t>
        </is>
      </c>
      <c r="D4953" s="77" t="n">
        <v>105</v>
      </c>
      <c r="E4953" s="77" t="n">
        <v>110</v>
      </c>
      <c r="F4953" s="77" t="inlineStr">
        <is>
          <t>Differs from upstream baseline</t>
        </is>
      </c>
      <c r="G4953" s="77" t="inlineStr">
        <is>
          <t>species_info/gen_*_families.h</t>
        </is>
      </c>
    </row>
    <row r="4954">
      <c r="A4954" s="32" t="inlineStr">
        <is>
          <t>2026-10-04</t>
        </is>
      </c>
      <c r="B4954" s="32" t="inlineStr">
        <is>
          <t>Pokemon Stats</t>
        </is>
      </c>
      <c r="C4954" s="32" t="inlineStr">
        <is>
          <t>Mesprit baseDefense</t>
        </is>
      </c>
      <c r="D4954" s="32" t="n">
        <v>105</v>
      </c>
      <c r="E4954" s="32" t="n">
        <v>110</v>
      </c>
      <c r="F4954" s="32" t="inlineStr">
        <is>
          <t>Differs from upstream baseline</t>
        </is>
      </c>
      <c r="G4954" s="32" t="inlineStr">
        <is>
          <t>species_info/gen_*_families.h</t>
        </is>
      </c>
    </row>
    <row r="4955">
      <c r="A4955" s="77" t="inlineStr">
        <is>
          <t>2026-10-04</t>
        </is>
      </c>
      <c r="B4955" s="77" t="inlineStr">
        <is>
          <t>Pokemon Stats</t>
        </is>
      </c>
      <c r="C4955" s="77" t="inlineStr">
        <is>
          <t>Mesprit baseSpAttack</t>
        </is>
      </c>
      <c r="D4955" s="77" t="n">
        <v>105</v>
      </c>
      <c r="E4955" s="77" t="n">
        <v>110</v>
      </c>
      <c r="F4955" s="77" t="inlineStr">
        <is>
          <t>Differs from upstream baseline</t>
        </is>
      </c>
      <c r="G4955" s="77" t="inlineStr">
        <is>
          <t>species_info/gen_*_families.h</t>
        </is>
      </c>
    </row>
    <row r="4956">
      <c r="A4956" s="32" t="inlineStr">
        <is>
          <t>2026-10-04</t>
        </is>
      </c>
      <c r="B4956" s="32" t="inlineStr">
        <is>
          <t>Pokemon Stats</t>
        </is>
      </c>
      <c r="C4956" s="32" t="inlineStr">
        <is>
          <t>Mesprit baseSpDefense</t>
        </is>
      </c>
      <c r="D4956" s="32" t="n">
        <v>105</v>
      </c>
      <c r="E4956" s="32" t="n">
        <v>110</v>
      </c>
      <c r="F4956" s="32" t="inlineStr">
        <is>
          <t>Differs from upstream baseline</t>
        </is>
      </c>
      <c r="G4956" s="32" t="inlineStr">
        <is>
          <t>species_info/gen_*_families.h</t>
        </is>
      </c>
    </row>
    <row r="4957">
      <c r="A4957" s="77" t="inlineStr">
        <is>
          <t>2026-10-04</t>
        </is>
      </c>
      <c r="B4957" s="77" t="inlineStr">
        <is>
          <t>Abilities</t>
        </is>
      </c>
      <c r="C4957" s="77" t="inlineStr">
        <is>
          <t>Mesprit abilities</t>
        </is>
      </c>
      <c r="D4957" s="77" t="inlineStr">
        <is>
          <t>Levitate</t>
        </is>
      </c>
      <c r="E4957" s="77" t="inlineStr">
        <is>
          <t>Magic Guard</t>
        </is>
      </c>
      <c r="F4957" s="77" t="inlineStr">
        <is>
          <t>Differs from upstream baseline</t>
        </is>
      </c>
      <c r="G4957" s="77" t="inlineStr">
        <is>
          <t>species_info/gen_*_families.h</t>
        </is>
      </c>
    </row>
    <row r="4958">
      <c r="A4958" s="32" t="inlineStr">
        <is>
          <t>2026-10-04</t>
        </is>
      </c>
      <c r="B4958" s="32" t="inlineStr">
        <is>
          <t>Pokemon Stats</t>
        </is>
      </c>
      <c r="C4958" s="32" t="inlineStr">
        <is>
          <t>Metagross baseSpAttack</t>
        </is>
      </c>
      <c r="D4958" s="32" t="n">
        <v>95</v>
      </c>
      <c r="E4958" s="32" t="n">
        <v>100</v>
      </c>
      <c r="F4958" s="32" t="inlineStr">
        <is>
          <t>Differs from upstream baseline</t>
        </is>
      </c>
      <c r="G4958" s="32" t="inlineStr">
        <is>
          <t>species_info/gen_*_families.h</t>
        </is>
      </c>
    </row>
    <row r="4959">
      <c r="A4959" s="77" t="inlineStr">
        <is>
          <t>2026-10-04</t>
        </is>
      </c>
      <c r="B4959" s="77" t="inlineStr">
        <is>
          <t>Pokemon Stats</t>
        </is>
      </c>
      <c r="C4959" s="77" t="inlineStr">
        <is>
          <t>Metagross baseSpAttack</t>
        </is>
      </c>
      <c r="D4959" s="77" t="n">
        <v>105</v>
      </c>
      <c r="E4959" s="77" t="n">
        <v>110</v>
      </c>
      <c r="F4959" s="77" t="inlineStr">
        <is>
          <t>Differs from upstream baseline</t>
        </is>
      </c>
      <c r="G4959" s="77" t="inlineStr">
        <is>
          <t>species_info/gen_*_families.h</t>
        </is>
      </c>
    </row>
    <row r="4960">
      <c r="A4960" s="32" t="inlineStr">
        <is>
          <t>2026-10-04</t>
        </is>
      </c>
      <c r="B4960" s="32" t="inlineStr">
        <is>
          <t>Pokemon Stats</t>
        </is>
      </c>
      <c r="C4960" s="32" t="inlineStr">
        <is>
          <t>Metang baseAttack</t>
        </is>
      </c>
      <c r="D4960" s="32" t="n">
        <v>75</v>
      </c>
      <c r="E4960" s="32" t="n">
        <v>85</v>
      </c>
      <c r="F4960" s="32" t="inlineStr">
        <is>
          <t>Differs from upstream baseline</t>
        </is>
      </c>
      <c r="G4960" s="32" t="inlineStr">
        <is>
          <t>species_info/gen_*_families.h</t>
        </is>
      </c>
    </row>
    <row r="4961">
      <c r="A4961" s="77" t="inlineStr">
        <is>
          <t>2026-10-04</t>
        </is>
      </c>
      <c r="B4961" s="77" t="inlineStr">
        <is>
          <t>Pokemon Stats</t>
        </is>
      </c>
      <c r="C4961" s="77" t="inlineStr">
        <is>
          <t>Metapod baseSpDefense</t>
        </is>
      </c>
      <c r="D4961" s="77" t="n">
        <v>25</v>
      </c>
      <c r="E4961" s="77" t="n">
        <v>55</v>
      </c>
      <c r="F4961" s="77" t="inlineStr">
        <is>
          <t>Differs from upstream baseline</t>
        </is>
      </c>
      <c r="G4961" s="77" t="inlineStr">
        <is>
          <t>species_info/gen_*_families.h</t>
        </is>
      </c>
    </row>
    <row r="4962">
      <c r="A4962" s="32" t="inlineStr">
        <is>
          <t>2026-10-04</t>
        </is>
      </c>
      <c r="B4962" s="32" t="inlineStr">
        <is>
          <t>Abilities</t>
        </is>
      </c>
      <c r="C4962" s="32" t="inlineStr">
        <is>
          <t>Mew abilities</t>
        </is>
      </c>
      <c r="D4962" s="32" t="inlineStr">
        <is>
          <t>Synchronize</t>
        </is>
      </c>
      <c r="E4962" s="32" t="inlineStr">
        <is>
          <t>Simple / Magic Guard</t>
        </is>
      </c>
      <c r="F4962" s="32" t="inlineStr">
        <is>
          <t>Differs from upstream baseline</t>
        </is>
      </c>
      <c r="G4962" s="32" t="inlineStr">
        <is>
          <t>species_info/gen_*_families.h</t>
        </is>
      </c>
    </row>
    <row r="4963">
      <c r="A4963" s="77" t="inlineStr">
        <is>
          <t>2026-10-04</t>
        </is>
      </c>
      <c r="B4963" s="77" t="inlineStr">
        <is>
          <t>Abilities</t>
        </is>
      </c>
      <c r="C4963" s="77" t="inlineStr">
        <is>
          <t>Mewtwo abilities</t>
        </is>
      </c>
      <c r="D4963" s="77" t="inlineStr">
        <is>
          <t>Pressure / Unnerve</t>
        </is>
      </c>
      <c r="E4963" s="77" t="inlineStr">
        <is>
          <t>Insomnia / Unnerve</t>
        </is>
      </c>
      <c r="F4963" s="77" t="inlineStr">
        <is>
          <t>Differs from upstream baseline</t>
        </is>
      </c>
      <c r="G4963" s="77" t="inlineStr">
        <is>
          <t>species_info/gen_*_families.h</t>
        </is>
      </c>
    </row>
    <row r="4964">
      <c r="A4964" s="32" t="inlineStr">
        <is>
          <t>2026-10-04</t>
        </is>
      </c>
      <c r="B4964" s="32" t="inlineStr">
        <is>
          <t>Evolutions</t>
        </is>
      </c>
      <c r="C4964" s="32" t="inlineStr">
        <is>
          <t>Mienfoo evolution</t>
        </is>
      </c>
      <c r="D4964" s="32" t="inlineStr">
        <is>
          <t>Lv 50 -&gt; Mienshao</t>
        </is>
      </c>
      <c r="E4964" s="32" t="inlineStr">
        <is>
          <t>Lv 46 -&gt; Mienshao</t>
        </is>
      </c>
      <c r="F4964" s="32" t="inlineStr">
        <is>
          <t>Differs from upstream baseline</t>
        </is>
      </c>
      <c r="G4964" s="32" t="inlineStr">
        <is>
          <t>species_info/gen_*_families.h</t>
        </is>
      </c>
    </row>
    <row r="4965">
      <c r="A4965" s="77" t="inlineStr">
        <is>
          <t>2026-10-04</t>
        </is>
      </c>
      <c r="B4965" s="77" t="inlineStr">
        <is>
          <t>Pokemon Stats</t>
        </is>
      </c>
      <c r="C4965" s="77" t="inlineStr">
        <is>
          <t>Mightyena baseAttack</t>
        </is>
      </c>
      <c r="D4965" s="77" t="n">
        <v>90</v>
      </c>
      <c r="E4965" s="77" t="n">
        <v>100</v>
      </c>
      <c r="F4965" s="77" t="inlineStr">
        <is>
          <t>Differs from upstream baseline</t>
        </is>
      </c>
      <c r="G4965" s="77" t="inlineStr">
        <is>
          <t>species_info/gen_*_families.h</t>
        </is>
      </c>
    </row>
    <row r="4966">
      <c r="A4966" s="32" t="inlineStr">
        <is>
          <t>2026-10-04</t>
        </is>
      </c>
      <c r="B4966" s="32" t="inlineStr">
        <is>
          <t>Pokemon Stats</t>
        </is>
      </c>
      <c r="C4966" s="32" t="inlineStr">
        <is>
          <t>Mightyena baseSpDefense</t>
        </is>
      </c>
      <c r="D4966" s="32" t="n">
        <v>60</v>
      </c>
      <c r="E4966" s="32" t="n">
        <v>70</v>
      </c>
      <c r="F4966" s="32" t="inlineStr">
        <is>
          <t>Differs from upstream baseline</t>
        </is>
      </c>
      <c r="G4966" s="32" t="inlineStr">
        <is>
          <t>species_info/gen_*_families.h</t>
        </is>
      </c>
    </row>
    <row r="4967">
      <c r="A4967" s="77" t="inlineStr">
        <is>
          <t>2026-10-04</t>
        </is>
      </c>
      <c r="B4967" s="77" t="inlineStr">
        <is>
          <t>Abilities</t>
        </is>
      </c>
      <c r="C4967" s="77" t="inlineStr">
        <is>
          <t>Mightyena abilities</t>
        </is>
      </c>
      <c r="D4967" s="77" t="inlineStr">
        <is>
          <t>Intimidate / Quick Feet / Moxie</t>
        </is>
      </c>
      <c r="E4967" s="77" t="inlineStr">
        <is>
          <t>Intimidate / Intimidate / Moxie</t>
        </is>
      </c>
      <c r="F4967" s="77" t="inlineStr">
        <is>
          <t>Differs from upstream baseline</t>
        </is>
      </c>
      <c r="G4967" s="77" t="inlineStr">
        <is>
          <t>species_info/gen_*_families.h</t>
        </is>
      </c>
    </row>
    <row r="4968">
      <c r="A4968" s="32" t="inlineStr">
        <is>
          <t>2026-10-04</t>
        </is>
      </c>
      <c r="B4968" s="32" t="inlineStr">
        <is>
          <t>Abilities</t>
        </is>
      </c>
      <c r="C4968" s="32" t="inlineStr">
        <is>
          <t>Milotic abilities</t>
        </is>
      </c>
      <c r="D4968" s="32" t="inlineStr">
        <is>
          <t>Marvel Scale / Competitive / Cute Charm</t>
        </is>
      </c>
      <c r="E4968" s="32" t="inlineStr">
        <is>
          <t>Filter / Marvel Scale / Cute Charm</t>
        </is>
      </c>
      <c r="F4968" s="32" t="inlineStr">
        <is>
          <t>Differs from upstream baseline</t>
        </is>
      </c>
      <c r="G4968" s="32" t="inlineStr">
        <is>
          <t>species_info/gen_*_families.h</t>
        </is>
      </c>
    </row>
    <row r="4969">
      <c r="A4969" s="77" t="inlineStr">
        <is>
          <t>2026-10-04</t>
        </is>
      </c>
      <c r="B4969" s="77" t="inlineStr">
        <is>
          <t>Pokemon Stats</t>
        </is>
      </c>
      <c r="C4969" s="77" t="inlineStr">
        <is>
          <t>Miltank baseAttack</t>
        </is>
      </c>
      <c r="D4969" s="77" t="n">
        <v>80</v>
      </c>
      <c r="E4969" s="77" t="n">
        <v>90</v>
      </c>
      <c r="F4969" s="77" t="inlineStr">
        <is>
          <t>Differs from upstream baseline</t>
        </is>
      </c>
      <c r="G4969" s="77" t="inlineStr">
        <is>
          <t>species_info/gen_*_families.h</t>
        </is>
      </c>
    </row>
    <row r="4970">
      <c r="A4970" s="32" t="inlineStr">
        <is>
          <t>2026-10-04</t>
        </is>
      </c>
      <c r="B4970" s="32" t="inlineStr">
        <is>
          <t>Abilities</t>
        </is>
      </c>
      <c r="C4970" s="32" t="inlineStr">
        <is>
          <t>Miltank abilities</t>
        </is>
      </c>
      <c r="D4970" s="32" t="inlineStr">
        <is>
          <t>Thick Fat / Scrappy / Sap Sipper</t>
        </is>
      </c>
      <c r="E4970" s="32" t="inlineStr">
        <is>
          <t>Scrappy / Scrappy / Sap Sipper</t>
        </is>
      </c>
      <c r="F4970" s="32" t="inlineStr">
        <is>
          <t>Differs from upstream baseline</t>
        </is>
      </c>
      <c r="G4970" s="32" t="inlineStr">
        <is>
          <t>species_info/gen_*_families.h</t>
        </is>
      </c>
    </row>
    <row r="4971">
      <c r="A4971" s="77" t="inlineStr">
        <is>
          <t>2026-10-04</t>
        </is>
      </c>
      <c r="B4971" s="77" t="inlineStr">
        <is>
          <t>Abilities</t>
        </is>
      </c>
      <c r="C4971" s="77" t="inlineStr">
        <is>
          <t>Mime Jr. abilities</t>
        </is>
      </c>
      <c r="D4971" s="77" t="inlineStr">
        <is>
          <t>Soundproof / Filter / Technician</t>
        </is>
      </c>
      <c r="E4971" s="77" t="inlineStr">
        <is>
          <t>Filter / Filter / Technician</t>
        </is>
      </c>
      <c r="F4971" s="77" t="inlineStr">
        <is>
          <t>Differs from upstream baseline</t>
        </is>
      </c>
      <c r="G4971" s="77" t="inlineStr">
        <is>
          <t>species_info/gen_*_families.h</t>
        </is>
      </c>
    </row>
    <row r="4972">
      <c r="A4972" s="32" t="inlineStr">
        <is>
          <t>2026-10-04</t>
        </is>
      </c>
      <c r="B4972" s="32" t="inlineStr">
        <is>
          <t>Pokemon Stats</t>
        </is>
      </c>
      <c r="C4972" s="32" t="inlineStr">
        <is>
          <t>Minccino baseAttack</t>
        </is>
      </c>
      <c r="D4972" s="32" t="n">
        <v>50</v>
      </c>
      <c r="E4972" s="32" t="n">
        <v>51</v>
      </c>
      <c r="F4972" s="32" t="inlineStr">
        <is>
          <t>Differs from upstream baseline</t>
        </is>
      </c>
      <c r="G4972" s="32" t="inlineStr">
        <is>
          <t>species_info/gen_*_families.h</t>
        </is>
      </c>
    </row>
    <row r="4973">
      <c r="A4973" s="77" t="inlineStr">
        <is>
          <t>2026-10-04</t>
        </is>
      </c>
      <c r="B4973" s="77" t="inlineStr">
        <is>
          <t>Pokemon Stats</t>
        </is>
      </c>
      <c r="C4973" s="77" t="inlineStr">
        <is>
          <t>Minccino baseDefense</t>
        </is>
      </c>
      <c r="D4973" s="77" t="n">
        <v>40</v>
      </c>
      <c r="E4973" s="77" t="n">
        <v>42</v>
      </c>
      <c r="F4973" s="77" t="inlineStr">
        <is>
          <t>Differs from upstream baseline</t>
        </is>
      </c>
      <c r="G4973" s="77" t="inlineStr">
        <is>
          <t>species_info/gen_*_families.h</t>
        </is>
      </c>
    </row>
    <row r="4974">
      <c r="A4974" s="32" t="inlineStr">
        <is>
          <t>2026-10-04</t>
        </is>
      </c>
      <c r="B4974" s="32" t="inlineStr">
        <is>
          <t>Pokemon Stats</t>
        </is>
      </c>
      <c r="C4974" s="32" t="inlineStr">
        <is>
          <t>Minccino baseSpDefense</t>
        </is>
      </c>
      <c r="D4974" s="32" t="n">
        <v>40</v>
      </c>
      <c r="E4974" s="32" t="n">
        <v>42</v>
      </c>
      <c r="F4974" s="32" t="inlineStr">
        <is>
          <t>Differs from upstream baseline</t>
        </is>
      </c>
      <c r="G4974" s="32" t="inlineStr">
        <is>
          <t>species_info/gen_*_families.h</t>
        </is>
      </c>
    </row>
    <row r="4975">
      <c r="A4975" s="77" t="inlineStr">
        <is>
          <t>2026-10-04</t>
        </is>
      </c>
      <c r="B4975" s="77" t="inlineStr">
        <is>
          <t>Pokemon Stats</t>
        </is>
      </c>
      <c r="C4975" s="77" t="inlineStr">
        <is>
          <t>Mismagius baseSpAttack</t>
        </is>
      </c>
      <c r="D4975" s="77" t="n">
        <v>105</v>
      </c>
      <c r="E4975" s="77" t="n">
        <v>115</v>
      </c>
      <c r="F4975" s="77" t="inlineStr">
        <is>
          <t>Differs from upstream baseline</t>
        </is>
      </c>
      <c r="G4975" s="77" t="inlineStr">
        <is>
          <t>species_info/gen_*_families.h</t>
        </is>
      </c>
    </row>
    <row r="4976">
      <c r="A4976" s="32" t="inlineStr">
        <is>
          <t>2026-10-04</t>
        </is>
      </c>
      <c r="B4976" s="32" t="inlineStr">
        <is>
          <t>Pokemon Stats</t>
        </is>
      </c>
      <c r="C4976" s="32" t="inlineStr">
        <is>
          <t>Moltres baseSpDefense</t>
        </is>
      </c>
      <c r="D4976" s="32" t="n">
        <v>85</v>
      </c>
      <c r="E4976" s="32" t="n">
        <v>105</v>
      </c>
      <c r="F4976" s="32" t="inlineStr">
        <is>
          <t>Differs from upstream baseline</t>
        </is>
      </c>
      <c r="G4976" s="32" t="inlineStr">
        <is>
          <t>species_info/gen_*_families.h</t>
        </is>
      </c>
    </row>
    <row r="4977">
      <c r="A4977" s="77" t="inlineStr">
        <is>
          <t>2026-10-04</t>
        </is>
      </c>
      <c r="B4977" s="77" t="inlineStr">
        <is>
          <t>Abilities</t>
        </is>
      </c>
      <c r="C4977" s="77" t="inlineStr">
        <is>
          <t>Moltres abilities</t>
        </is>
      </c>
      <c r="D4977" s="77" t="inlineStr">
        <is>
          <t>Pressure / Flame Body</t>
        </is>
      </c>
      <c r="E4977" s="77" t="inlineStr">
        <is>
          <t>Pressure / Pressure / Flame Body</t>
        </is>
      </c>
      <c r="F4977" s="77" t="inlineStr">
        <is>
          <t>Differs from upstream baseline</t>
        </is>
      </c>
      <c r="G4977" s="77" t="inlineStr">
        <is>
          <t>species_info/gen_*_families.h</t>
        </is>
      </c>
    </row>
    <row r="4978">
      <c r="A4978" s="32" t="inlineStr">
        <is>
          <t>2026-10-04</t>
        </is>
      </c>
      <c r="B4978" s="32" t="inlineStr">
        <is>
          <t>Abilities</t>
        </is>
      </c>
      <c r="C4978" s="32" t="inlineStr">
        <is>
          <t>Monferno abilities</t>
        </is>
      </c>
      <c r="D4978" s="32" t="inlineStr">
        <is>
          <t>Blaze / Iron Fist</t>
        </is>
      </c>
      <c r="E4978" s="32" t="inlineStr">
        <is>
          <t>Blaze / Blaze / Iron Fist</t>
        </is>
      </c>
      <c r="F4978" s="32" t="inlineStr">
        <is>
          <t>Differs from upstream baseline</t>
        </is>
      </c>
      <c r="G4978" s="32" t="inlineStr">
        <is>
          <t>species_info/gen_*_families.h</t>
        </is>
      </c>
    </row>
    <row r="4979">
      <c r="A4979" s="77" t="inlineStr">
        <is>
          <t>2026-10-04</t>
        </is>
      </c>
      <c r="B4979" s="77" t="inlineStr">
        <is>
          <t>Pokemon Stats</t>
        </is>
      </c>
      <c r="C4979" s="77" t="inlineStr">
        <is>
          <t>Mr. Mime baseHP</t>
        </is>
      </c>
      <c r="D4979" s="77" t="n">
        <v>40</v>
      </c>
      <c r="E4979" s="77" t="n">
        <v>65</v>
      </c>
      <c r="F4979" s="77" t="inlineStr">
        <is>
          <t>Differs from upstream baseline</t>
        </is>
      </c>
      <c r="G4979" s="77" t="inlineStr">
        <is>
          <t>species_info/gen_*_families.h</t>
        </is>
      </c>
    </row>
    <row r="4980">
      <c r="A4980" s="32" t="inlineStr">
        <is>
          <t>2026-10-04</t>
        </is>
      </c>
      <c r="B4980" s="32" t="inlineStr">
        <is>
          <t>Pokemon Stats</t>
        </is>
      </c>
      <c r="C4980" s="32" t="inlineStr">
        <is>
          <t>Mr. Mime baseAttack</t>
        </is>
      </c>
      <c r="D4980" s="32" t="n">
        <v>45</v>
      </c>
      <c r="E4980" s="32" t="n">
        <v>25</v>
      </c>
      <c r="F4980" s="32" t="inlineStr">
        <is>
          <t>Differs from upstream baseline</t>
        </is>
      </c>
      <c r="G4980" s="32" t="inlineStr">
        <is>
          <t>species_info/gen_*_families.h</t>
        </is>
      </c>
    </row>
    <row r="4981">
      <c r="A4981" s="77" t="inlineStr">
        <is>
          <t>2026-10-04</t>
        </is>
      </c>
      <c r="B4981" s="77" t="inlineStr">
        <is>
          <t>Pokemon Stats</t>
        </is>
      </c>
      <c r="C4981" s="77" t="inlineStr">
        <is>
          <t>Mr. Mime baseDefense</t>
        </is>
      </c>
      <c r="D4981" s="77" t="n">
        <v>65</v>
      </c>
      <c r="E4981" s="77" t="n">
        <v>95</v>
      </c>
      <c r="F4981" s="77" t="inlineStr">
        <is>
          <t>Differs from upstream baseline</t>
        </is>
      </c>
      <c r="G4981" s="77" t="inlineStr">
        <is>
          <t>species_info/gen_*_families.h</t>
        </is>
      </c>
    </row>
    <row r="4982">
      <c r="A4982" s="32" t="inlineStr">
        <is>
          <t>2026-10-04</t>
        </is>
      </c>
      <c r="B4982" s="32" t="inlineStr">
        <is>
          <t>Abilities</t>
        </is>
      </c>
      <c r="C4982" s="32" t="inlineStr">
        <is>
          <t>Mr. Mime abilities</t>
        </is>
      </c>
      <c r="D4982" s="32" t="inlineStr">
        <is>
          <t>Soundproof / Filter / Technician</t>
        </is>
      </c>
      <c r="E4982" s="32" t="inlineStr">
        <is>
          <t>Filter / Filter / Technician</t>
        </is>
      </c>
      <c r="F4982" s="32" t="inlineStr">
        <is>
          <t>Differs from upstream baseline</t>
        </is>
      </c>
      <c r="G4982" s="32" t="inlineStr">
        <is>
          <t>species_info/gen_*_families.h</t>
        </is>
      </c>
    </row>
    <row r="4983">
      <c r="A4983" s="77" t="inlineStr">
        <is>
          <t>2026-10-04</t>
        </is>
      </c>
      <c r="B4983" s="77" t="inlineStr">
        <is>
          <t>Pokemon Stats</t>
        </is>
      </c>
      <c r="C4983" s="77" t="inlineStr">
        <is>
          <t>Mudkip baseAttack</t>
        </is>
      </c>
      <c r="D4983" s="77" t="n">
        <v>70</v>
      </c>
      <c r="E4983" s="77" t="n">
        <v>55</v>
      </c>
      <c r="F4983" s="77" t="inlineStr">
        <is>
          <t>Differs from upstream baseline</t>
        </is>
      </c>
      <c r="G4983" s="77" t="inlineStr">
        <is>
          <t>species_info/gen_*_families.h</t>
        </is>
      </c>
    </row>
    <row r="4984">
      <c r="A4984" s="32" t="inlineStr">
        <is>
          <t>2026-10-04</t>
        </is>
      </c>
      <c r="B4984" s="32" t="inlineStr">
        <is>
          <t>Abilities</t>
        </is>
      </c>
      <c r="C4984" s="32" t="inlineStr">
        <is>
          <t>Mudkip abilities</t>
        </is>
      </c>
      <c r="D4984" s="32" t="inlineStr">
        <is>
          <t>Torrent / Damp</t>
        </is>
      </c>
      <c r="E4984" s="32" t="inlineStr">
        <is>
          <t>Huge Power / Huge Power / Damp</t>
        </is>
      </c>
      <c r="F4984" s="32" t="inlineStr">
        <is>
          <t>Differs from upstream baseline</t>
        </is>
      </c>
      <c r="G4984" s="32" t="inlineStr">
        <is>
          <t>species_info/gen_*_families.h</t>
        </is>
      </c>
    </row>
    <row r="4985">
      <c r="A4985" s="77" t="inlineStr">
        <is>
          <t>2026-10-04</t>
        </is>
      </c>
      <c r="B4985" s="77" t="inlineStr">
        <is>
          <t>Abilities</t>
        </is>
      </c>
      <c r="C4985" s="77" t="inlineStr">
        <is>
          <t>Muk abilities</t>
        </is>
      </c>
      <c r="D4985" s="77" t="inlineStr">
        <is>
          <t>Stench / Sticky Hold / Poison Touch</t>
        </is>
      </c>
      <c r="E4985" s="77" t="inlineStr">
        <is>
          <t>Aftermath / Aftermath / Poison Touch</t>
        </is>
      </c>
      <c r="F4985" s="77" t="inlineStr">
        <is>
          <t>Differs from upstream baseline</t>
        </is>
      </c>
      <c r="G4985" s="77" t="inlineStr">
        <is>
          <t>species_info/gen_*_families.h</t>
        </is>
      </c>
    </row>
    <row r="4986">
      <c r="A4986" s="32" t="inlineStr">
        <is>
          <t>2026-10-04</t>
        </is>
      </c>
      <c r="B4986" s="32" t="inlineStr">
        <is>
          <t>Abilities</t>
        </is>
      </c>
      <c r="C4986" s="32" t="inlineStr">
        <is>
          <t>Muk abilities</t>
        </is>
      </c>
      <c r="D4986" s="32" t="inlineStr">
        <is>
          <t>Poison Touch / Gluttony / Power Of Alchemy</t>
        </is>
      </c>
      <c r="E4986" s="32" t="inlineStr">
        <is>
          <t>Aftermath / Aftermath / Power Of Alchemy</t>
        </is>
      </c>
      <c r="F4986" s="32" t="inlineStr">
        <is>
          <t>Differs from upstream baseline</t>
        </is>
      </c>
      <c r="G4986" s="32" t="inlineStr">
        <is>
          <t>species_info/gen_*_families.h</t>
        </is>
      </c>
    </row>
    <row r="4987">
      <c r="A4987" s="77" t="inlineStr">
        <is>
          <t>2026-10-04</t>
        </is>
      </c>
      <c r="B4987" s="77" t="inlineStr">
        <is>
          <t>Abilities</t>
        </is>
      </c>
      <c r="C4987" s="77" t="inlineStr">
        <is>
          <t>Munchlax abilities</t>
        </is>
      </c>
      <c r="D4987" s="77" t="inlineStr">
        <is>
          <t>Pickup / Thick Fat / Gluttony</t>
        </is>
      </c>
      <c r="E4987" s="77" t="inlineStr">
        <is>
          <t>Guts / Gluttony / Gluttony</t>
        </is>
      </c>
      <c r="F4987" s="77" t="inlineStr">
        <is>
          <t>Differs from upstream baseline</t>
        </is>
      </c>
      <c r="G4987" s="77" t="inlineStr">
        <is>
          <t>species_info/gen_*_families.h</t>
        </is>
      </c>
    </row>
    <row r="4988">
      <c r="A4988" s="32" t="inlineStr">
        <is>
          <t>2026-10-04</t>
        </is>
      </c>
      <c r="B4988" s="32" t="inlineStr">
        <is>
          <t>Evolutions</t>
        </is>
      </c>
      <c r="C4988" s="32" t="inlineStr">
        <is>
          <t>Munchlax evolution</t>
        </is>
      </c>
      <c r="D4988" s="32" t="inlineStr">
        <is>
          <t>Friendship -&gt; Snorlax</t>
        </is>
      </c>
      <c r="E4988" s="32" t="inlineStr">
        <is>
          <t>Lv 70 -&gt; Snorlax</t>
        </is>
      </c>
      <c r="F4988" s="32" t="inlineStr">
        <is>
          <t>Differs from upstream baseline</t>
        </is>
      </c>
      <c r="G4988" s="32" t="inlineStr">
        <is>
          <t>species_info/gen_*_families.h</t>
        </is>
      </c>
    </row>
    <row r="4989">
      <c r="A4989" s="77" t="inlineStr">
        <is>
          <t>2026-10-04</t>
        </is>
      </c>
      <c r="B4989" s="77" t="inlineStr">
        <is>
          <t>Pokemon Stats</t>
        </is>
      </c>
      <c r="C4989" s="77" t="inlineStr">
        <is>
          <t>Munna baseAttack</t>
        </is>
      </c>
      <c r="D4989" s="77" t="n">
        <v>25</v>
      </c>
      <c r="E4989" s="77" t="n">
        <v>27</v>
      </c>
      <c r="F4989" s="77" t="inlineStr">
        <is>
          <t>Differs from upstream baseline</t>
        </is>
      </c>
      <c r="G4989" s="77" t="inlineStr">
        <is>
          <t>species_info/gen_*_families.h</t>
        </is>
      </c>
    </row>
    <row r="4990">
      <c r="A4990" s="32" t="inlineStr">
        <is>
          <t>2026-10-04</t>
        </is>
      </c>
      <c r="B4990" s="32" t="inlineStr">
        <is>
          <t>Pokemon Stats</t>
        </is>
      </c>
      <c r="C4990" s="32" t="inlineStr">
        <is>
          <t>Munna baseDefense</t>
        </is>
      </c>
      <c r="D4990" s="32" t="n">
        <v>45</v>
      </c>
      <c r="E4990" s="32" t="n">
        <v>47</v>
      </c>
      <c r="F4990" s="32" t="inlineStr">
        <is>
          <t>Differs from upstream baseline</t>
        </is>
      </c>
      <c r="G4990" s="32" t="inlineStr">
        <is>
          <t>species_info/gen_*_families.h</t>
        </is>
      </c>
    </row>
    <row r="4991">
      <c r="A4991" s="77" t="inlineStr">
        <is>
          <t>2026-10-04</t>
        </is>
      </c>
      <c r="B4991" s="77" t="inlineStr">
        <is>
          <t>Pokemon Stats</t>
        </is>
      </c>
      <c r="C4991" s="77" t="inlineStr">
        <is>
          <t>Munna baseSpeed</t>
        </is>
      </c>
      <c r="D4991" s="77" t="n">
        <v>24</v>
      </c>
      <c r="E4991" s="77" t="n">
        <v>33</v>
      </c>
      <c r="F4991" s="77" t="inlineStr">
        <is>
          <t>Differs from upstream baseline</t>
        </is>
      </c>
      <c r="G4991" s="77" t="inlineStr">
        <is>
          <t>species_info/gen_*_families.h</t>
        </is>
      </c>
    </row>
    <row r="4992">
      <c r="A4992" s="32" t="inlineStr">
        <is>
          <t>2026-10-04</t>
        </is>
      </c>
      <c r="B4992" s="32" t="inlineStr">
        <is>
          <t>Abilities</t>
        </is>
      </c>
      <c r="C4992" s="32" t="inlineStr">
        <is>
          <t>Murkrow abilities</t>
        </is>
      </c>
      <c r="D4992" s="32" t="inlineStr">
        <is>
          <t>Insomnia / Super Luck / Prankster</t>
        </is>
      </c>
      <c r="E4992" s="32" t="inlineStr">
        <is>
          <t>Super Luck / Super Luck / Prankster</t>
        </is>
      </c>
      <c r="F4992" s="32" t="inlineStr">
        <is>
          <t>Differs from upstream baseline</t>
        </is>
      </c>
      <c r="G4992" s="32" t="inlineStr">
        <is>
          <t>species_info/gen_*_families.h</t>
        </is>
      </c>
    </row>
    <row r="4993">
      <c r="A4993" s="77" t="inlineStr">
        <is>
          <t>2026-10-04</t>
        </is>
      </c>
      <c r="B4993" s="77" t="inlineStr">
        <is>
          <t>Pokemon Stats</t>
        </is>
      </c>
      <c r="C4993" s="77" t="inlineStr">
        <is>
          <t>Musharna baseHP</t>
        </is>
      </c>
      <c r="D4993" s="77" t="n">
        <v>116</v>
      </c>
      <c r="E4993" s="77" t="n">
        <v>126</v>
      </c>
      <c r="F4993" s="77" t="inlineStr">
        <is>
          <t>Differs from upstream baseline</t>
        </is>
      </c>
      <c r="G4993" s="77" t="inlineStr">
        <is>
          <t>species_info/gen_*_families.h</t>
        </is>
      </c>
    </row>
    <row r="4994">
      <c r="A4994" s="32" t="inlineStr">
        <is>
          <t>2026-10-04</t>
        </is>
      </c>
      <c r="B4994" s="32" t="inlineStr">
        <is>
          <t>Pokemon Stats</t>
        </is>
      </c>
      <c r="C4994" s="32" t="inlineStr">
        <is>
          <t>Musharna baseAttack</t>
        </is>
      </c>
      <c r="D4994" s="32" t="n">
        <v>55</v>
      </c>
      <c r="E4994" s="32" t="n">
        <v>30</v>
      </c>
      <c r="F4994" s="32" t="inlineStr">
        <is>
          <t>Differs from upstream baseline</t>
        </is>
      </c>
      <c r="G4994" s="32" t="inlineStr">
        <is>
          <t>species_info/gen_*_families.h</t>
        </is>
      </c>
    </row>
    <row r="4995">
      <c r="A4995" s="77" t="inlineStr">
        <is>
          <t>2026-10-04</t>
        </is>
      </c>
      <c r="B4995" s="77" t="inlineStr">
        <is>
          <t>Pokemon Stats</t>
        </is>
      </c>
      <c r="C4995" s="77" t="inlineStr">
        <is>
          <t>Musharna baseDefense</t>
        </is>
      </c>
      <c r="D4995" s="77" t="n">
        <v>85</v>
      </c>
      <c r="E4995" s="77" t="n">
        <v>95</v>
      </c>
      <c r="F4995" s="77" t="inlineStr">
        <is>
          <t>Differs from upstream baseline</t>
        </is>
      </c>
      <c r="G4995" s="77" t="inlineStr">
        <is>
          <t>species_info/gen_*_families.h</t>
        </is>
      </c>
    </row>
    <row r="4996">
      <c r="A4996" s="32" t="inlineStr">
        <is>
          <t>2026-10-04</t>
        </is>
      </c>
      <c r="B4996" s="32" t="inlineStr">
        <is>
          <t>Pokemon Stats</t>
        </is>
      </c>
      <c r="C4996" s="32" t="inlineStr">
        <is>
          <t>Musharna baseSpAttack</t>
        </is>
      </c>
      <c r="D4996" s="32" t="n">
        <v>107</v>
      </c>
      <c r="E4996" s="32" t="n">
        <v>132</v>
      </c>
      <c r="F4996" s="32" t="inlineStr">
        <is>
          <t>Differs from upstream baseline</t>
        </is>
      </c>
      <c r="G4996" s="32" t="inlineStr">
        <is>
          <t>species_info/gen_*_families.h</t>
        </is>
      </c>
    </row>
    <row r="4997">
      <c r="A4997" s="77" t="inlineStr">
        <is>
          <t>2026-10-04</t>
        </is>
      </c>
      <c r="B4997" s="77" t="inlineStr">
        <is>
          <t>Abilities</t>
        </is>
      </c>
      <c r="C4997" s="77" t="inlineStr">
        <is>
          <t>Musharna abilities</t>
        </is>
      </c>
      <c r="D4997" s="77" t="inlineStr">
        <is>
          <t>Forewarn / Synchronize / Telepathy</t>
        </is>
      </c>
      <c r="E4997" s="77" t="inlineStr">
        <is>
          <t>Forewarn / Synchronize / Magic Bounce</t>
        </is>
      </c>
      <c r="F4997" s="77" t="inlineStr">
        <is>
          <t>Differs from upstream baseline</t>
        </is>
      </c>
      <c r="G4997" s="77" t="inlineStr">
        <is>
          <t>species_info/gen_*_families.h</t>
        </is>
      </c>
    </row>
    <row r="4998">
      <c r="A4998" s="32" t="inlineStr">
        <is>
          <t>2026-10-04</t>
        </is>
      </c>
      <c r="B4998" s="32" t="inlineStr">
        <is>
          <t>Abilities</t>
        </is>
      </c>
      <c r="C4998" s="32" t="inlineStr">
        <is>
          <t>Natu abilities</t>
        </is>
      </c>
      <c r="D4998" s="32" t="inlineStr">
        <is>
          <t>Synchronize / Early Bird / Magic Bounce</t>
        </is>
      </c>
      <c r="E4998" s="32" t="inlineStr">
        <is>
          <t>Magic Guard / Magic Guard / Magic Bounce</t>
        </is>
      </c>
      <c r="F4998" s="32" t="inlineStr">
        <is>
          <t>Differs from upstream baseline</t>
        </is>
      </c>
      <c r="G4998" s="32" t="inlineStr">
        <is>
          <t>species_info/gen_*_families.h</t>
        </is>
      </c>
    </row>
    <row r="4999">
      <c r="A4999" s="77" t="inlineStr">
        <is>
          <t>2026-10-04</t>
        </is>
      </c>
      <c r="B4999" s="77" t="inlineStr">
        <is>
          <t>Pokemon Stats</t>
        </is>
      </c>
      <c r="C4999" s="77" t="inlineStr">
        <is>
          <t>Nidoking baseDefense</t>
        </is>
      </c>
      <c r="D4999" s="77" t="n">
        <v>77</v>
      </c>
      <c r="E4999" s="77" t="n">
        <v>87</v>
      </c>
      <c r="F4999" s="77" t="inlineStr">
        <is>
          <t>Differs from upstream baseline</t>
        </is>
      </c>
      <c r="G4999" s="77" t="inlineStr">
        <is>
          <t>species_info/gen_*_families.h</t>
        </is>
      </c>
    </row>
    <row r="5000">
      <c r="A5000" s="32" t="inlineStr">
        <is>
          <t>2026-10-04</t>
        </is>
      </c>
      <c r="B5000" s="32" t="inlineStr">
        <is>
          <t>Pokemon Stats</t>
        </is>
      </c>
      <c r="C5000" s="32" t="inlineStr">
        <is>
          <t>Nidoking baseSpAttack</t>
        </is>
      </c>
      <c r="D5000" s="32" t="n">
        <v>85</v>
      </c>
      <c r="E5000" s="32" t="n">
        <v>95</v>
      </c>
      <c r="F5000" s="32" t="inlineStr">
        <is>
          <t>Differs from upstream baseline</t>
        </is>
      </c>
      <c r="G5000" s="32" t="inlineStr">
        <is>
          <t>species_info/gen_*_families.h</t>
        </is>
      </c>
    </row>
    <row r="5001">
      <c r="A5001" s="77" t="inlineStr">
        <is>
          <t>2026-10-04</t>
        </is>
      </c>
      <c r="B5001" s="77" t="inlineStr">
        <is>
          <t>Pokemon Stats</t>
        </is>
      </c>
      <c r="C5001" s="77" t="inlineStr">
        <is>
          <t>Nidoking baseSpDefense</t>
        </is>
      </c>
      <c r="D5001" s="77" t="n">
        <v>75</v>
      </c>
      <c r="E5001" s="77" t="n">
        <v>85</v>
      </c>
      <c r="F5001" s="77" t="inlineStr">
        <is>
          <t>Differs from upstream baseline</t>
        </is>
      </c>
      <c r="G5001" s="77" t="inlineStr">
        <is>
          <t>species_info/gen_*_families.h</t>
        </is>
      </c>
    </row>
    <row r="5002">
      <c r="A5002" s="32" t="inlineStr">
        <is>
          <t>2026-10-04</t>
        </is>
      </c>
      <c r="B5002" s="32" t="inlineStr">
        <is>
          <t>Abilities</t>
        </is>
      </c>
      <c r="C5002" s="32" t="inlineStr">
        <is>
          <t>Nidoking abilities</t>
        </is>
      </c>
      <c r="D5002" s="32" t="inlineStr">
        <is>
          <t>Poison Point / Rivalry / Sheer Force</t>
        </is>
      </c>
      <c r="E5002" s="32" t="inlineStr">
        <is>
          <t>Mold Breaker / Mold Breaker / Sheer Force</t>
        </is>
      </c>
      <c r="F5002" s="32" t="inlineStr">
        <is>
          <t>Differs from upstream baseline</t>
        </is>
      </c>
      <c r="G5002" s="32" t="inlineStr">
        <is>
          <t>species_info/gen_*_families.h</t>
        </is>
      </c>
    </row>
    <row r="5003">
      <c r="A5003" s="77" t="inlineStr">
        <is>
          <t>2026-10-04</t>
        </is>
      </c>
      <c r="B5003" s="77" t="inlineStr">
        <is>
          <t>Pokemon Stats</t>
        </is>
      </c>
      <c r="C5003" s="77" t="inlineStr">
        <is>
          <t>Nidoqueen baseDefense</t>
        </is>
      </c>
      <c r="D5003" s="77" t="n">
        <v>87</v>
      </c>
      <c r="E5003" s="77" t="n">
        <v>97</v>
      </c>
      <c r="F5003" s="77" t="inlineStr">
        <is>
          <t>Differs from upstream baseline</t>
        </is>
      </c>
      <c r="G5003" s="77" t="inlineStr">
        <is>
          <t>species_info/gen_*_families.h</t>
        </is>
      </c>
    </row>
    <row r="5004">
      <c r="A5004" s="32" t="inlineStr">
        <is>
          <t>2026-10-04</t>
        </is>
      </c>
      <c r="B5004" s="32" t="inlineStr">
        <is>
          <t>Pokemon Stats</t>
        </is>
      </c>
      <c r="C5004" s="32" t="inlineStr">
        <is>
          <t>Nidoqueen baseSpAttack</t>
        </is>
      </c>
      <c r="D5004" s="32" t="n">
        <v>75</v>
      </c>
      <c r="E5004" s="32" t="n">
        <v>85</v>
      </c>
      <c r="F5004" s="32" t="inlineStr">
        <is>
          <t>Differs from upstream baseline</t>
        </is>
      </c>
      <c r="G5004" s="32" t="inlineStr">
        <is>
          <t>species_info/gen_*_families.h</t>
        </is>
      </c>
    </row>
    <row r="5005">
      <c r="A5005" s="77" t="inlineStr">
        <is>
          <t>2026-10-04</t>
        </is>
      </c>
      <c r="B5005" s="77" t="inlineStr">
        <is>
          <t>Pokemon Stats</t>
        </is>
      </c>
      <c r="C5005" s="77" t="inlineStr">
        <is>
          <t>Nidoqueen baseSpDefense</t>
        </is>
      </c>
      <c r="D5005" s="77" t="n">
        <v>85</v>
      </c>
      <c r="E5005" s="77" t="n">
        <v>95</v>
      </c>
      <c r="F5005" s="77" t="inlineStr">
        <is>
          <t>Differs from upstream baseline</t>
        </is>
      </c>
      <c r="G5005" s="77" t="inlineStr">
        <is>
          <t>species_info/gen_*_families.h</t>
        </is>
      </c>
    </row>
    <row r="5006">
      <c r="A5006" s="32" t="inlineStr">
        <is>
          <t>2026-10-04</t>
        </is>
      </c>
      <c r="B5006" s="32" t="inlineStr">
        <is>
          <t>Abilities</t>
        </is>
      </c>
      <c r="C5006" s="32" t="inlineStr">
        <is>
          <t>Nidoqueen abilities</t>
        </is>
      </c>
      <c r="D5006" s="32" t="inlineStr">
        <is>
          <t>Poison Point / Rivalry / Sheer Force</t>
        </is>
      </c>
      <c r="E5006" s="32" t="inlineStr">
        <is>
          <t>Battle Armor / Battle Armor / Sheer Force</t>
        </is>
      </c>
      <c r="F5006" s="32" t="inlineStr">
        <is>
          <t>Differs from upstream baseline</t>
        </is>
      </c>
      <c r="G5006" s="32" t="inlineStr">
        <is>
          <t>species_info/gen_*_families.h</t>
        </is>
      </c>
    </row>
    <row r="5007">
      <c r="A5007" s="77" t="inlineStr">
        <is>
          <t>2026-10-04</t>
        </is>
      </c>
      <c r="B5007" s="77" t="inlineStr">
        <is>
          <t>Pokemon Stats</t>
        </is>
      </c>
      <c r="C5007" s="77" t="inlineStr">
        <is>
          <t>Ninetales baseHP</t>
        </is>
      </c>
      <c r="D5007" s="77" t="n">
        <v>73</v>
      </c>
      <c r="E5007" s="77" t="n">
        <v>79</v>
      </c>
      <c r="F5007" s="77" t="inlineStr">
        <is>
          <t>Differs from upstream baseline</t>
        </is>
      </c>
      <c r="G5007" s="77" t="inlineStr">
        <is>
          <t>species_info/gen_*_families.h</t>
        </is>
      </c>
    </row>
    <row r="5008">
      <c r="A5008" s="32" t="inlineStr">
        <is>
          <t>2026-10-04</t>
        </is>
      </c>
      <c r="B5008" s="32" t="inlineStr">
        <is>
          <t>Pokemon Stats</t>
        </is>
      </c>
      <c r="C5008" s="32" t="inlineStr">
        <is>
          <t>Ninetales baseAttack</t>
        </is>
      </c>
      <c r="D5008" s="32" t="n">
        <v>76</v>
      </c>
      <c r="E5008" s="32" t="n">
        <v>89</v>
      </c>
      <c r="F5008" s="32" t="inlineStr">
        <is>
          <t>Differs from upstream baseline</t>
        </is>
      </c>
      <c r="G5008" s="32" t="inlineStr">
        <is>
          <t>species_info/gen_*_families.h</t>
        </is>
      </c>
    </row>
    <row r="5009">
      <c r="A5009" s="77" t="inlineStr">
        <is>
          <t>2026-10-04</t>
        </is>
      </c>
      <c r="B5009" s="77" t="inlineStr">
        <is>
          <t>Pokemon Stats</t>
        </is>
      </c>
      <c r="C5009" s="77" t="inlineStr">
        <is>
          <t>Ninetales baseDefense</t>
        </is>
      </c>
      <c r="D5009" s="77" t="n">
        <v>75</v>
      </c>
      <c r="E5009" s="77" t="n">
        <v>79</v>
      </c>
      <c r="F5009" s="77" t="inlineStr">
        <is>
          <t>Differs from upstream baseline</t>
        </is>
      </c>
      <c r="G5009" s="77" t="inlineStr">
        <is>
          <t>species_info/gen_*_families.h</t>
        </is>
      </c>
    </row>
    <row r="5010">
      <c r="A5010" s="32" t="inlineStr">
        <is>
          <t>2026-10-04</t>
        </is>
      </c>
      <c r="B5010" s="32" t="inlineStr">
        <is>
          <t>Pokemon Stats</t>
        </is>
      </c>
      <c r="C5010" s="32" t="inlineStr">
        <is>
          <t>Ninetales baseSpAttack</t>
        </is>
      </c>
      <c r="D5010" s="32" t="n">
        <v>81</v>
      </c>
      <c r="E5010" s="32" t="n">
        <v>109</v>
      </c>
      <c r="F5010" s="32" t="inlineStr">
        <is>
          <t>Differs from upstream baseline</t>
        </is>
      </c>
      <c r="G5010" s="32" t="inlineStr">
        <is>
          <t>species_info/gen_*_families.h</t>
        </is>
      </c>
    </row>
    <row r="5011">
      <c r="A5011" s="77" t="inlineStr">
        <is>
          <t>2026-10-04</t>
        </is>
      </c>
      <c r="B5011" s="77" t="inlineStr">
        <is>
          <t>Pokemon Stats</t>
        </is>
      </c>
      <c r="C5011" s="77" t="inlineStr">
        <is>
          <t>Ninetales baseSpDefense</t>
        </is>
      </c>
      <c r="D5011" s="77" t="n">
        <v>100</v>
      </c>
      <c r="E5011" s="77" t="n">
        <v>99</v>
      </c>
      <c r="F5011" s="77" t="inlineStr">
        <is>
          <t>Differs from upstream baseline</t>
        </is>
      </c>
      <c r="G5011" s="77" t="inlineStr">
        <is>
          <t>species_info/gen_*_families.h</t>
        </is>
      </c>
    </row>
    <row r="5012">
      <c r="A5012" s="32" t="inlineStr">
        <is>
          <t>2026-10-04</t>
        </is>
      </c>
      <c r="B5012" s="32" t="inlineStr">
        <is>
          <t>Abilities</t>
        </is>
      </c>
      <c r="C5012" s="32" t="inlineStr">
        <is>
          <t>Ninetales abilities</t>
        </is>
      </c>
      <c r="D5012" s="32" t="inlineStr">
        <is>
          <t>Flash Fire / Drought</t>
        </is>
      </c>
      <c r="E5012" s="32" t="inlineStr">
        <is>
          <t>Magic Guard / Magic Bounce</t>
        </is>
      </c>
      <c r="F5012" s="32" t="inlineStr">
        <is>
          <t>Differs from upstream baseline</t>
        </is>
      </c>
      <c r="G5012" s="32" t="inlineStr">
        <is>
          <t>species_info/gen_*_families.h</t>
        </is>
      </c>
    </row>
    <row r="5013">
      <c r="A5013" s="77" t="inlineStr">
        <is>
          <t>2026-10-04</t>
        </is>
      </c>
      <c r="B5013" s="77" t="inlineStr">
        <is>
          <t>Abilities</t>
        </is>
      </c>
      <c r="C5013" s="77" t="inlineStr">
        <is>
          <t>Ninetales abilities</t>
        </is>
      </c>
      <c r="D5013" s="77" t="inlineStr">
        <is>
          <t>Snow Cloak / Snow Warning</t>
        </is>
      </c>
      <c r="E5013" s="77" t="inlineStr">
        <is>
          <t>Snow Cloak / Cursed Body</t>
        </is>
      </c>
      <c r="F5013" s="77" t="inlineStr">
        <is>
          <t>Differs from upstream baseline</t>
        </is>
      </c>
      <c r="G5013" s="77" t="inlineStr">
        <is>
          <t>species_info/gen_*_families.h</t>
        </is>
      </c>
    </row>
    <row r="5014">
      <c r="A5014" s="32" t="inlineStr">
        <is>
          <t>2026-10-04</t>
        </is>
      </c>
      <c r="B5014" s="32" t="inlineStr">
        <is>
          <t>Pokemon Stats</t>
        </is>
      </c>
      <c r="C5014" s="32" t="inlineStr">
        <is>
          <t>Ninjask baseAttack</t>
        </is>
      </c>
      <c r="D5014" s="32" t="n">
        <v>90</v>
      </c>
      <c r="E5014" s="32" t="n">
        <v>100</v>
      </c>
      <c r="F5014" s="32" t="inlineStr">
        <is>
          <t>Differs from upstream baseline</t>
        </is>
      </c>
      <c r="G5014" s="32" t="inlineStr">
        <is>
          <t>species_info/gen_*_families.h</t>
        </is>
      </c>
    </row>
    <row r="5015">
      <c r="A5015" s="77" t="inlineStr">
        <is>
          <t>2026-10-04</t>
        </is>
      </c>
      <c r="B5015" s="77" t="inlineStr">
        <is>
          <t>Pokemon Stats</t>
        </is>
      </c>
      <c r="C5015" s="77" t="inlineStr">
        <is>
          <t>Noctowl baseAttack</t>
        </is>
      </c>
      <c r="D5015" s="77" t="n">
        <v>50</v>
      </c>
      <c r="E5015" s="77" t="n">
        <v>86</v>
      </c>
      <c r="F5015" s="77" t="inlineStr">
        <is>
          <t>Differs from upstream baseline</t>
        </is>
      </c>
      <c r="G5015" s="77" t="inlineStr">
        <is>
          <t>species_info/gen_*_families.h</t>
        </is>
      </c>
    </row>
    <row r="5016">
      <c r="A5016" s="32" t="inlineStr">
        <is>
          <t>2026-10-04</t>
        </is>
      </c>
      <c r="B5016" s="32" t="inlineStr">
        <is>
          <t>Abilities</t>
        </is>
      </c>
      <c r="C5016" s="32" t="inlineStr">
        <is>
          <t>Noctowl abilities</t>
        </is>
      </c>
      <c r="D5016" s="32" t="inlineStr">
        <is>
          <t>Insomnia / Keen Eye / Tinted Lens</t>
        </is>
      </c>
      <c r="E5016" s="32" t="inlineStr">
        <is>
          <t>Tinted Lens / Tinted Lens / Tinted Lens</t>
        </is>
      </c>
      <c r="F5016" s="32" t="inlineStr">
        <is>
          <t>Differs from upstream baseline</t>
        </is>
      </c>
      <c r="G5016" s="32" t="inlineStr">
        <is>
          <t>species_info/gen_*_families.h</t>
        </is>
      </c>
    </row>
    <row r="5017">
      <c r="A5017" s="77" t="inlineStr">
        <is>
          <t>2026-10-04</t>
        </is>
      </c>
      <c r="B5017" s="77" t="inlineStr">
        <is>
          <t>Pokemon Stats</t>
        </is>
      </c>
      <c r="C5017" s="77" t="inlineStr">
        <is>
          <t>Noibat baseHP</t>
        </is>
      </c>
      <c r="D5017" s="77" t="n">
        <v>40</v>
      </c>
      <c r="E5017" s="77" t="n">
        <v>55</v>
      </c>
      <c r="F5017" s="77" t="inlineStr">
        <is>
          <t>Differs from upstream baseline</t>
        </is>
      </c>
      <c r="G5017" s="77" t="inlineStr">
        <is>
          <t>species_info/gen_*_families.h</t>
        </is>
      </c>
    </row>
    <row r="5018">
      <c r="A5018" s="32" t="inlineStr">
        <is>
          <t>2026-10-04</t>
        </is>
      </c>
      <c r="B5018" s="32" t="inlineStr">
        <is>
          <t>Pokemon Stats</t>
        </is>
      </c>
      <c r="C5018" s="32" t="inlineStr">
        <is>
          <t>Noibat baseAttack</t>
        </is>
      </c>
      <c r="D5018" s="32" t="n">
        <v>30</v>
      </c>
      <c r="E5018" s="32" t="n">
        <v>39</v>
      </c>
      <c r="F5018" s="32" t="inlineStr">
        <is>
          <t>Differs from upstream baseline</t>
        </is>
      </c>
      <c r="G5018" s="32" t="inlineStr">
        <is>
          <t>species_info/gen_*_families.h</t>
        </is>
      </c>
    </row>
    <row r="5019">
      <c r="A5019" s="77" t="inlineStr">
        <is>
          <t>2026-10-04</t>
        </is>
      </c>
      <c r="B5019" s="77" t="inlineStr">
        <is>
          <t>Pokemon Stats</t>
        </is>
      </c>
      <c r="C5019" s="77" t="inlineStr">
        <is>
          <t>Noibat baseDefense</t>
        </is>
      </c>
      <c r="D5019" s="77" t="n">
        <v>35</v>
      </c>
      <c r="E5019" s="77" t="n">
        <v>57</v>
      </c>
      <c r="F5019" s="77" t="inlineStr">
        <is>
          <t>Differs from upstream baseline</t>
        </is>
      </c>
      <c r="G5019" s="77" t="inlineStr">
        <is>
          <t>species_info/gen_*_families.h</t>
        </is>
      </c>
    </row>
    <row r="5020">
      <c r="A5020" s="32" t="inlineStr">
        <is>
          <t>2026-10-04</t>
        </is>
      </c>
      <c r="B5020" s="32" t="inlineStr">
        <is>
          <t>Pokemon Stats</t>
        </is>
      </c>
      <c r="C5020" s="32" t="inlineStr">
        <is>
          <t>Noibat baseSpDefense</t>
        </is>
      </c>
      <c r="D5020" s="32" t="n">
        <v>40</v>
      </c>
      <c r="E5020" s="32" t="n">
        <v>54</v>
      </c>
      <c r="F5020" s="32" t="inlineStr">
        <is>
          <t>Differs from upstream baseline</t>
        </is>
      </c>
      <c r="G5020" s="32" t="inlineStr">
        <is>
          <t>species_info/gen_*_families.h</t>
        </is>
      </c>
    </row>
    <row r="5021">
      <c r="A5021" s="77" t="inlineStr">
        <is>
          <t>2026-10-04</t>
        </is>
      </c>
      <c r="B5021" s="77" t="inlineStr">
        <is>
          <t>Evolutions</t>
        </is>
      </c>
      <c r="C5021" s="77" t="inlineStr">
        <is>
          <t>Noibat evolution</t>
        </is>
      </c>
      <c r="D5021" s="77" t="inlineStr">
        <is>
          <t>Lv 48 -&gt; Noivern</t>
        </is>
      </c>
      <c r="E5021" s="77" t="inlineStr">
        <is>
          <t>Lv 40 -&gt; Noivern</t>
        </is>
      </c>
      <c r="F5021" s="77" t="inlineStr">
        <is>
          <t>Differs from upstream baseline</t>
        </is>
      </c>
      <c r="G5021" s="77" t="inlineStr">
        <is>
          <t>species_info/gen_*_families.h</t>
        </is>
      </c>
    </row>
    <row r="5022">
      <c r="A5022" s="32" t="inlineStr">
        <is>
          <t>2026-10-04</t>
        </is>
      </c>
      <c r="B5022" s="32" t="inlineStr">
        <is>
          <t>Pokemon Stats</t>
        </is>
      </c>
      <c r="C5022" s="32" t="inlineStr">
        <is>
          <t>Noivern baseSpAttack</t>
        </is>
      </c>
      <c r="D5022" s="32" t="n">
        <v>97</v>
      </c>
      <c r="E5022" s="32" t="n">
        <v>107</v>
      </c>
      <c r="F5022" s="32" t="inlineStr">
        <is>
          <t>Differs from upstream baseline</t>
        </is>
      </c>
      <c r="G5022" s="32" t="inlineStr">
        <is>
          <t>species_info/gen_*_families.h</t>
        </is>
      </c>
    </row>
    <row r="5023">
      <c r="A5023" s="77" t="inlineStr">
        <is>
          <t>2026-10-04</t>
        </is>
      </c>
      <c r="B5023" s="77" t="inlineStr">
        <is>
          <t>Abilities</t>
        </is>
      </c>
      <c r="C5023" s="77" t="inlineStr">
        <is>
          <t>Nosepass abilities</t>
        </is>
      </c>
      <c r="D5023" s="77" t="inlineStr">
        <is>
          <t>Sturdy / Magnet Pull / Sand Force</t>
        </is>
      </c>
      <c r="E5023" s="77" t="inlineStr">
        <is>
          <t>Solid Rock / Solid Rock / Sand Force</t>
        </is>
      </c>
      <c r="F5023" s="77" t="inlineStr">
        <is>
          <t>Differs from upstream baseline</t>
        </is>
      </c>
      <c r="G5023" s="77" t="inlineStr">
        <is>
          <t>species_info/gen_*_families.h</t>
        </is>
      </c>
    </row>
    <row r="5024">
      <c r="A5024" s="32" t="inlineStr">
        <is>
          <t>2026-10-04</t>
        </is>
      </c>
      <c r="B5024" s="32" t="inlineStr">
        <is>
          <t>Abilities</t>
        </is>
      </c>
      <c r="C5024" s="32" t="inlineStr">
        <is>
          <t>Nuzleaf abilities</t>
        </is>
      </c>
      <c r="D5024" s="32" t="inlineStr">
        <is>
          <t>Chlorophyll / Early Bird / Pickpocket</t>
        </is>
      </c>
      <c r="E5024" s="32" t="inlineStr">
        <is>
          <t>Chlorophyll / Chlorophyll / Pickpocket</t>
        </is>
      </c>
      <c r="F5024" s="32" t="inlineStr">
        <is>
          <t>Differs from upstream baseline</t>
        </is>
      </c>
      <c r="G5024" s="32" t="inlineStr">
        <is>
          <t>species_info/gen_*_families.h</t>
        </is>
      </c>
    </row>
    <row r="5025">
      <c r="A5025" s="77" t="inlineStr">
        <is>
          <t>2026-10-04</t>
        </is>
      </c>
      <c r="B5025" s="77" t="inlineStr">
        <is>
          <t>Pokemon Stats</t>
        </is>
      </c>
      <c r="C5025" s="77" t="inlineStr">
        <is>
          <t>Octillery baseHP</t>
        </is>
      </c>
      <c r="D5025" s="77" t="n">
        <v>75</v>
      </c>
      <c r="E5025" s="77" t="n">
        <v>84</v>
      </c>
      <c r="F5025" s="77" t="inlineStr">
        <is>
          <t>Differs from upstream baseline</t>
        </is>
      </c>
      <c r="G5025" s="77" t="inlineStr">
        <is>
          <t>species_info/gen_*_families.h</t>
        </is>
      </c>
    </row>
    <row r="5026">
      <c r="A5026" s="32" t="inlineStr">
        <is>
          <t>2026-10-04</t>
        </is>
      </c>
      <c r="B5026" s="32" t="inlineStr">
        <is>
          <t>Pokemon Stats</t>
        </is>
      </c>
      <c r="C5026" s="32" t="inlineStr">
        <is>
          <t>Octillery baseAttack</t>
        </is>
      </c>
      <c r="D5026" s="32" t="n">
        <v>105</v>
      </c>
      <c r="E5026" s="32" t="n">
        <v>108</v>
      </c>
      <c r="F5026" s="32" t="inlineStr">
        <is>
          <t>Differs from upstream baseline</t>
        </is>
      </c>
      <c r="G5026" s="32" t="inlineStr">
        <is>
          <t>species_info/gen_*_families.h</t>
        </is>
      </c>
    </row>
    <row r="5027">
      <c r="A5027" s="77" t="inlineStr">
        <is>
          <t>2026-10-04</t>
        </is>
      </c>
      <c r="B5027" s="77" t="inlineStr">
        <is>
          <t>Pokemon Stats</t>
        </is>
      </c>
      <c r="C5027" s="77" t="inlineStr">
        <is>
          <t>Octillery baseDefense</t>
        </is>
      </c>
      <c r="D5027" s="77" t="n">
        <v>75</v>
      </c>
      <c r="E5027" s="77" t="n">
        <v>88</v>
      </c>
      <c r="F5027" s="77" t="inlineStr">
        <is>
          <t>Differs from upstream baseline</t>
        </is>
      </c>
      <c r="G5027" s="77" t="inlineStr">
        <is>
          <t>species_info/gen_*_families.h</t>
        </is>
      </c>
    </row>
    <row r="5028">
      <c r="A5028" s="32" t="inlineStr">
        <is>
          <t>2026-10-04</t>
        </is>
      </c>
      <c r="B5028" s="32" t="inlineStr">
        <is>
          <t>Pokemon Stats</t>
        </is>
      </c>
      <c r="C5028" s="32" t="inlineStr">
        <is>
          <t>Octillery baseSpAttack</t>
        </is>
      </c>
      <c r="D5028" s="32" t="n">
        <v>105</v>
      </c>
      <c r="E5028" s="32" t="n">
        <v>108</v>
      </c>
      <c r="F5028" s="32" t="inlineStr">
        <is>
          <t>Differs from upstream baseline</t>
        </is>
      </c>
      <c r="G5028" s="32" t="inlineStr">
        <is>
          <t>species_info/gen_*_families.h</t>
        </is>
      </c>
    </row>
    <row r="5029">
      <c r="A5029" s="77" t="inlineStr">
        <is>
          <t>2026-10-04</t>
        </is>
      </c>
      <c r="B5029" s="77" t="inlineStr">
        <is>
          <t>Pokemon Stats</t>
        </is>
      </c>
      <c r="C5029" s="77" t="inlineStr">
        <is>
          <t>Octillery baseSpDefense</t>
        </is>
      </c>
      <c r="D5029" s="77" t="n">
        <v>75</v>
      </c>
      <c r="E5029" s="77" t="n">
        <v>88</v>
      </c>
      <c r="F5029" s="77" t="inlineStr">
        <is>
          <t>Differs from upstream baseline</t>
        </is>
      </c>
      <c r="G5029" s="77" t="inlineStr">
        <is>
          <t>species_info/gen_*_families.h</t>
        </is>
      </c>
    </row>
    <row r="5030">
      <c r="A5030" s="32" t="inlineStr">
        <is>
          <t>2026-10-04</t>
        </is>
      </c>
      <c r="B5030" s="32" t="inlineStr">
        <is>
          <t>Pokemon Stats</t>
        </is>
      </c>
      <c r="C5030" s="32" t="inlineStr">
        <is>
          <t>Octillery baseSpeed</t>
        </is>
      </c>
      <c r="D5030" s="32" t="n">
        <v>45</v>
      </c>
      <c r="E5030" s="32" t="n">
        <v>48</v>
      </c>
      <c r="F5030" s="32" t="inlineStr">
        <is>
          <t>Differs from upstream baseline</t>
        </is>
      </c>
      <c r="G5030" s="32" t="inlineStr">
        <is>
          <t>species_info/gen_*_families.h</t>
        </is>
      </c>
    </row>
    <row r="5031">
      <c r="A5031" s="77" t="inlineStr">
        <is>
          <t>2026-10-04</t>
        </is>
      </c>
      <c r="B5031" s="77" t="inlineStr">
        <is>
          <t>Abilities</t>
        </is>
      </c>
      <c r="C5031" s="77" t="inlineStr">
        <is>
          <t>Octillery abilities</t>
        </is>
      </c>
      <c r="D5031" s="77" t="inlineStr">
        <is>
          <t>Suction Cups / Sniper / Moody</t>
        </is>
      </c>
      <c r="E5031" s="77" t="inlineStr">
        <is>
          <t>Rock Head / Rock Head / Moody</t>
        </is>
      </c>
      <c r="F5031" s="77" t="inlineStr">
        <is>
          <t>Differs from upstream baseline</t>
        </is>
      </c>
      <c r="G5031" s="77" t="inlineStr">
        <is>
          <t>species_info/gen_*_families.h</t>
        </is>
      </c>
    </row>
    <row r="5032">
      <c r="A5032" s="32" t="inlineStr">
        <is>
          <t>2026-10-04</t>
        </is>
      </c>
      <c r="B5032" s="32" t="inlineStr">
        <is>
          <t>Pokemon Stats</t>
        </is>
      </c>
      <c r="C5032" s="32" t="inlineStr">
        <is>
          <t>Onix baseHP</t>
        </is>
      </c>
      <c r="D5032" s="32" t="n">
        <v>35</v>
      </c>
      <c r="E5032" s="32" t="n">
        <v>55</v>
      </c>
      <c r="F5032" s="32" t="inlineStr">
        <is>
          <t>Differs from upstream baseline</t>
        </is>
      </c>
      <c r="G5032" s="32" t="inlineStr">
        <is>
          <t>species_info/gen_*_families.h</t>
        </is>
      </c>
    </row>
    <row r="5033">
      <c r="A5033" s="77" t="inlineStr">
        <is>
          <t>2026-10-04</t>
        </is>
      </c>
      <c r="B5033" s="77" t="inlineStr">
        <is>
          <t>Pokemon Stats</t>
        </is>
      </c>
      <c r="C5033" s="77" t="inlineStr">
        <is>
          <t>Onix baseAttack</t>
        </is>
      </c>
      <c r="D5033" s="77" t="n">
        <v>45</v>
      </c>
      <c r="E5033" s="77" t="n">
        <v>80</v>
      </c>
      <c r="F5033" s="77" t="inlineStr">
        <is>
          <t>Differs from upstream baseline</t>
        </is>
      </c>
      <c r="G5033" s="77" t="inlineStr">
        <is>
          <t>species_info/gen_*_families.h</t>
        </is>
      </c>
    </row>
    <row r="5034">
      <c r="A5034" s="32" t="inlineStr">
        <is>
          <t>2026-10-04</t>
        </is>
      </c>
      <c r="B5034" s="32" t="inlineStr">
        <is>
          <t>Pokemon Stats</t>
        </is>
      </c>
      <c r="C5034" s="32" t="inlineStr">
        <is>
          <t>Onix baseSpAttack</t>
        </is>
      </c>
      <c r="D5034" s="32" t="n">
        <v>30</v>
      </c>
      <c r="E5034" s="32" t="n">
        <v>10</v>
      </c>
      <c r="F5034" s="32" t="inlineStr">
        <is>
          <t>Differs from upstream baseline</t>
        </is>
      </c>
      <c r="G5034" s="32" t="inlineStr">
        <is>
          <t>species_info/gen_*_families.h</t>
        </is>
      </c>
    </row>
    <row r="5035">
      <c r="A5035" s="77" t="inlineStr">
        <is>
          <t>2026-10-04</t>
        </is>
      </c>
      <c r="B5035" s="77" t="inlineStr">
        <is>
          <t>Pokemon Stats</t>
        </is>
      </c>
      <c r="C5035" s="77" t="inlineStr">
        <is>
          <t>Onix baseSpDefense</t>
        </is>
      </c>
      <c r="D5035" s="77" t="n">
        <v>45</v>
      </c>
      <c r="E5035" s="77" t="n">
        <v>55</v>
      </c>
      <c r="F5035" s="77" t="inlineStr">
        <is>
          <t>Differs from upstream baseline</t>
        </is>
      </c>
      <c r="G5035" s="77" t="inlineStr">
        <is>
          <t>species_info/gen_*_families.h</t>
        </is>
      </c>
    </row>
    <row r="5036">
      <c r="A5036" s="32" t="inlineStr">
        <is>
          <t>2026-10-04</t>
        </is>
      </c>
      <c r="B5036" s="32" t="inlineStr">
        <is>
          <t>Abilities</t>
        </is>
      </c>
      <c r="C5036" s="32" t="inlineStr">
        <is>
          <t>Onix abilities</t>
        </is>
      </c>
      <c r="D5036" s="32" t="inlineStr">
        <is>
          <t>Rock Head / Sturdy / Weak Armor</t>
        </is>
      </c>
      <c r="E5036" s="32" t="inlineStr">
        <is>
          <t>Rock Head / Rock Head / Weak Armor</t>
        </is>
      </c>
      <c r="F5036" s="32" t="inlineStr">
        <is>
          <t>Differs from upstream baseline</t>
        </is>
      </c>
      <c r="G5036" s="32" t="inlineStr">
        <is>
          <t>species_info/gen_*_families.h</t>
        </is>
      </c>
    </row>
    <row r="5037">
      <c r="A5037" s="77" t="inlineStr">
        <is>
          <t>2026-10-04</t>
        </is>
      </c>
      <c r="B5037" s="77" t="inlineStr">
        <is>
          <t>Pokemon Stats</t>
        </is>
      </c>
      <c r="C5037" s="77" t="inlineStr">
        <is>
          <t>Overqwil baseAttack</t>
        </is>
      </c>
      <c r="D5037" s="77" t="n">
        <v>115</v>
      </c>
      <c r="E5037" s="77" t="n">
        <v>134</v>
      </c>
      <c r="F5037" s="77" t="inlineStr">
        <is>
          <t>Differs from upstream baseline</t>
        </is>
      </c>
      <c r="G5037" s="77" t="inlineStr">
        <is>
          <t>species_info/gen_*_families.h</t>
        </is>
      </c>
    </row>
    <row r="5038">
      <c r="A5038" s="32" t="inlineStr">
        <is>
          <t>2026-10-04</t>
        </is>
      </c>
      <c r="B5038" s="32" t="inlineStr">
        <is>
          <t>Pokemon Stats</t>
        </is>
      </c>
      <c r="C5038" s="32" t="inlineStr">
        <is>
          <t>Overqwil baseSpAttack</t>
        </is>
      </c>
      <c r="D5038" s="32" t="n">
        <v>65</v>
      </c>
      <c r="E5038" s="32" t="n">
        <v>30</v>
      </c>
      <c r="F5038" s="32" t="inlineStr">
        <is>
          <t>Differs from upstream baseline</t>
        </is>
      </c>
      <c r="G5038" s="32" t="inlineStr">
        <is>
          <t>species_info/gen_*_families.h</t>
        </is>
      </c>
    </row>
    <row r="5039">
      <c r="A5039" s="77" t="inlineStr">
        <is>
          <t>2026-10-04</t>
        </is>
      </c>
      <c r="B5039" s="77" t="inlineStr">
        <is>
          <t>Pokemon Stats</t>
        </is>
      </c>
      <c r="C5039" s="77" t="inlineStr">
        <is>
          <t>Overqwil baseSpeed</t>
        </is>
      </c>
      <c r="D5039" s="77" t="n">
        <v>85</v>
      </c>
      <c r="E5039" s="77" t="n">
        <v>101</v>
      </c>
      <c r="F5039" s="77" t="inlineStr">
        <is>
          <t>Differs from upstream baseline</t>
        </is>
      </c>
      <c r="G5039" s="77" t="inlineStr">
        <is>
          <t>species_info/gen_*_families.h</t>
        </is>
      </c>
    </row>
    <row r="5040">
      <c r="A5040" s="32" t="inlineStr">
        <is>
          <t>2026-10-04</t>
        </is>
      </c>
      <c r="B5040" s="32" t="inlineStr">
        <is>
          <t>Pokemon Stats</t>
        </is>
      </c>
      <c r="C5040" s="32" t="inlineStr">
        <is>
          <t>Pachirisu baseAttack</t>
        </is>
      </c>
      <c r="D5040" s="32" t="n">
        <v>45</v>
      </c>
      <c r="E5040" s="32" t="n">
        <v>65</v>
      </c>
      <c r="F5040" s="32" t="inlineStr">
        <is>
          <t>Differs from upstream baseline</t>
        </is>
      </c>
      <c r="G5040" s="32" t="inlineStr">
        <is>
          <t>species_info/gen_*_families.h</t>
        </is>
      </c>
    </row>
    <row r="5041">
      <c r="A5041" s="77" t="inlineStr">
        <is>
          <t>2026-10-04</t>
        </is>
      </c>
      <c r="B5041" s="77" t="inlineStr">
        <is>
          <t>Pokemon Stats</t>
        </is>
      </c>
      <c r="C5041" s="77" t="inlineStr">
        <is>
          <t>Pachirisu baseSpAttack</t>
        </is>
      </c>
      <c r="D5041" s="77" t="n">
        <v>45</v>
      </c>
      <c r="E5041" s="77" t="n">
        <v>65</v>
      </c>
      <c r="F5041" s="77" t="inlineStr">
        <is>
          <t>Differs from upstream baseline</t>
        </is>
      </c>
      <c r="G5041" s="77" t="inlineStr">
        <is>
          <t>species_info/gen_*_families.h</t>
        </is>
      </c>
    </row>
    <row r="5042">
      <c r="A5042" s="32" t="inlineStr">
        <is>
          <t>2026-10-04</t>
        </is>
      </c>
      <c r="B5042" s="32" t="inlineStr">
        <is>
          <t>Abilities</t>
        </is>
      </c>
      <c r="C5042" s="32" t="inlineStr">
        <is>
          <t>Pachirisu abilities</t>
        </is>
      </c>
      <c r="D5042" s="32" t="inlineStr">
        <is>
          <t>Run Away / Pickup / Volt Absorb</t>
        </is>
      </c>
      <c r="E5042" s="32" t="inlineStr">
        <is>
          <t>Adaptability / Adaptability / Volt Absorb</t>
        </is>
      </c>
      <c r="F5042" s="32" t="inlineStr">
        <is>
          <t>Differs from upstream baseline</t>
        </is>
      </c>
      <c r="G5042" s="32" t="inlineStr">
        <is>
          <t>species_info/gen_*_families.h</t>
        </is>
      </c>
    </row>
    <row r="5043">
      <c r="A5043" s="77" t="inlineStr">
        <is>
          <t>2026-10-04</t>
        </is>
      </c>
      <c r="B5043" s="77" t="inlineStr">
        <is>
          <t>Pokemon Stats</t>
        </is>
      </c>
      <c r="C5043" s="77" t="inlineStr">
        <is>
          <t>Pancham baseAttack</t>
        </is>
      </c>
      <c r="D5043" s="77" t="n">
        <v>82</v>
      </c>
      <c r="E5043" s="77" t="n">
        <v>98</v>
      </c>
      <c r="F5043" s="77" t="inlineStr">
        <is>
          <t>Differs from upstream baseline</t>
        </is>
      </c>
      <c r="G5043" s="77" t="inlineStr">
        <is>
          <t>species_info/gen_*_families.h</t>
        </is>
      </c>
    </row>
    <row r="5044">
      <c r="A5044" s="32" t="inlineStr">
        <is>
          <t>2026-10-04</t>
        </is>
      </c>
      <c r="B5044" s="32" t="inlineStr">
        <is>
          <t>Pokemon Stats</t>
        </is>
      </c>
      <c r="C5044" s="32" t="inlineStr">
        <is>
          <t>Pancham baseSpAttack</t>
        </is>
      </c>
      <c r="D5044" s="32" t="n">
        <v>46</v>
      </c>
      <c r="E5044" s="32" t="n">
        <v>30</v>
      </c>
      <c r="F5044" s="32" t="inlineStr">
        <is>
          <t>Differs from upstream baseline</t>
        </is>
      </c>
      <c r="G5044" s="32" t="inlineStr">
        <is>
          <t>species_info/gen_*_families.h</t>
        </is>
      </c>
    </row>
    <row r="5045">
      <c r="A5045" s="77" t="inlineStr">
        <is>
          <t>2026-10-04</t>
        </is>
      </c>
      <c r="B5045" s="77" t="inlineStr">
        <is>
          <t>Evolutions</t>
        </is>
      </c>
      <c r="C5045" s="77" t="inlineStr">
        <is>
          <t>Pancham evolution</t>
        </is>
      </c>
      <c r="D5045" s="77" t="inlineStr">
        <is>
          <t>Level Dark Type Mon In Party 32 -&gt; Pangoro</t>
        </is>
      </c>
      <c r="E5045" s="77" t="inlineStr">
        <is>
          <t>Lv 32 -&gt; Pangoro</t>
        </is>
      </c>
      <c r="F5045" s="77" t="inlineStr">
        <is>
          <t>Differs from upstream baseline</t>
        </is>
      </c>
      <c r="G5045" s="77" t="inlineStr">
        <is>
          <t>species_info/gen_*_families.h</t>
        </is>
      </c>
    </row>
    <row r="5046">
      <c r="A5046" s="32" t="inlineStr">
        <is>
          <t>2026-10-04</t>
        </is>
      </c>
      <c r="B5046" s="32" t="inlineStr">
        <is>
          <t>Pokemon Stats</t>
        </is>
      </c>
      <c r="C5046" s="32" t="inlineStr">
        <is>
          <t>Pangoro baseAttack</t>
        </is>
      </c>
      <c r="D5046" s="32" t="n">
        <v>124</v>
      </c>
      <c r="E5046" s="32" t="n">
        <v>145</v>
      </c>
      <c r="F5046" s="32" t="inlineStr">
        <is>
          <t>Differs from upstream baseline</t>
        </is>
      </c>
      <c r="G5046" s="32" t="inlineStr">
        <is>
          <t>species_info/gen_*_families.h</t>
        </is>
      </c>
    </row>
    <row r="5047">
      <c r="A5047" s="77" t="inlineStr">
        <is>
          <t>2026-10-04</t>
        </is>
      </c>
      <c r="B5047" s="77" t="inlineStr">
        <is>
          <t>Pokemon Stats</t>
        </is>
      </c>
      <c r="C5047" s="77" t="inlineStr">
        <is>
          <t>Pangoro baseSpAttack</t>
        </is>
      </c>
      <c r="D5047" s="77" t="n">
        <v>69</v>
      </c>
      <c r="E5047" s="77" t="n">
        <v>30</v>
      </c>
      <c r="F5047" s="77" t="inlineStr">
        <is>
          <t>Differs from upstream baseline</t>
        </is>
      </c>
      <c r="G5047" s="77" t="inlineStr">
        <is>
          <t>species_info/gen_*_families.h</t>
        </is>
      </c>
    </row>
    <row r="5048">
      <c r="A5048" s="32" t="inlineStr">
        <is>
          <t>2026-10-04</t>
        </is>
      </c>
      <c r="B5048" s="32" t="inlineStr">
        <is>
          <t>Pokemon Stats</t>
        </is>
      </c>
      <c r="C5048" s="32" t="inlineStr">
        <is>
          <t>Pangoro baseSpeed</t>
        </is>
      </c>
      <c r="D5048" s="32" t="n">
        <v>58</v>
      </c>
      <c r="E5048" s="32" t="n">
        <v>86</v>
      </c>
      <c r="F5048" s="32" t="inlineStr">
        <is>
          <t>Differs from upstream baseline</t>
        </is>
      </c>
      <c r="G5048" s="32" t="inlineStr">
        <is>
          <t>species_info/gen_*_families.h</t>
        </is>
      </c>
    </row>
    <row r="5049">
      <c r="A5049" s="77" t="inlineStr">
        <is>
          <t>2026-10-04</t>
        </is>
      </c>
      <c r="B5049" s="77" t="inlineStr">
        <is>
          <t>Abilities</t>
        </is>
      </c>
      <c r="C5049" s="77" t="inlineStr">
        <is>
          <t>Paras abilities</t>
        </is>
      </c>
      <c r="D5049" s="77" t="inlineStr">
        <is>
          <t>Effect Spore / Dry Skin / Damp</t>
        </is>
      </c>
      <c r="E5049" s="77" t="inlineStr">
        <is>
          <t>Dry Skin / Dry Skin / Damp</t>
        </is>
      </c>
      <c r="F5049" s="77" t="inlineStr">
        <is>
          <t>Differs from upstream baseline</t>
        </is>
      </c>
      <c r="G5049" s="77" t="inlineStr">
        <is>
          <t>species_info/gen_*_families.h</t>
        </is>
      </c>
    </row>
    <row r="5050">
      <c r="A5050" s="32" t="inlineStr">
        <is>
          <t>2026-10-04</t>
        </is>
      </c>
      <c r="B5050" s="32" t="inlineStr">
        <is>
          <t>Abilities</t>
        </is>
      </c>
      <c r="C5050" s="32" t="inlineStr">
        <is>
          <t>Parasect abilities</t>
        </is>
      </c>
      <c r="D5050" s="32" t="inlineStr">
        <is>
          <t>Effect Spore / Dry Skin / Damp</t>
        </is>
      </c>
      <c r="E5050" s="32" t="inlineStr">
        <is>
          <t>Dry Skin / Dry Skin / Damp</t>
        </is>
      </c>
      <c r="F5050" s="32" t="inlineStr">
        <is>
          <t>Differs from upstream baseline</t>
        </is>
      </c>
      <c r="G5050" s="32" t="inlineStr">
        <is>
          <t>species_info/gen_*_families.h</t>
        </is>
      </c>
    </row>
    <row r="5051">
      <c r="A5051" s="77" t="inlineStr">
        <is>
          <t>2026-10-04</t>
        </is>
      </c>
      <c r="B5051" s="77" t="inlineStr">
        <is>
          <t>Pokemon Stats</t>
        </is>
      </c>
      <c r="C5051" s="77" t="inlineStr">
        <is>
          <t>Patrat baseHP</t>
        </is>
      </c>
      <c r="D5051" s="77" t="n">
        <v>45</v>
      </c>
      <c r="E5051" s="77" t="n">
        <v>51</v>
      </c>
      <c r="F5051" s="77" t="inlineStr">
        <is>
          <t>Differs from upstream baseline</t>
        </is>
      </c>
      <c r="G5051" s="77" t="inlineStr">
        <is>
          <t>species_info/gen_*_families.h</t>
        </is>
      </c>
    </row>
    <row r="5052">
      <c r="A5052" s="32" t="inlineStr">
        <is>
          <t>2026-10-04</t>
        </is>
      </c>
      <c r="B5052" s="32" t="inlineStr">
        <is>
          <t>Pokemon Stats</t>
        </is>
      </c>
      <c r="C5052" s="32" t="inlineStr">
        <is>
          <t>Patrat baseAttack</t>
        </is>
      </c>
      <c r="D5052" s="32" t="n">
        <v>55</v>
      </c>
      <c r="E5052" s="32" t="n">
        <v>65</v>
      </c>
      <c r="F5052" s="32" t="inlineStr">
        <is>
          <t>Differs from upstream baseline</t>
        </is>
      </c>
      <c r="G5052" s="32" t="inlineStr">
        <is>
          <t>species_info/gen_*_families.h</t>
        </is>
      </c>
    </row>
    <row r="5053">
      <c r="A5053" s="77" t="inlineStr">
        <is>
          <t>2026-10-04</t>
        </is>
      </c>
      <c r="B5053" s="77" t="inlineStr">
        <is>
          <t>Pokemon Stats</t>
        </is>
      </c>
      <c r="C5053" s="77" t="inlineStr">
        <is>
          <t>Patrat baseDefense</t>
        </is>
      </c>
      <c r="D5053" s="77" t="n">
        <v>39</v>
      </c>
      <c r="E5053" s="77" t="n">
        <v>52</v>
      </c>
      <c r="F5053" s="77" t="inlineStr">
        <is>
          <t>Differs from upstream baseline</t>
        </is>
      </c>
      <c r="G5053" s="77" t="inlineStr">
        <is>
          <t>species_info/gen_*_families.h</t>
        </is>
      </c>
    </row>
    <row r="5054">
      <c r="A5054" s="32" t="inlineStr">
        <is>
          <t>2026-10-04</t>
        </is>
      </c>
      <c r="B5054" s="32" t="inlineStr">
        <is>
          <t>Pokemon Stats</t>
        </is>
      </c>
      <c r="C5054" s="32" t="inlineStr">
        <is>
          <t>Patrat baseSpAttack</t>
        </is>
      </c>
      <c r="D5054" s="32" t="n">
        <v>35</v>
      </c>
      <c r="E5054" s="32" t="n">
        <v>38</v>
      </c>
      <c r="F5054" s="32" t="inlineStr">
        <is>
          <t>Differs from upstream baseline</t>
        </is>
      </c>
      <c r="G5054" s="32" t="inlineStr">
        <is>
          <t>species_info/gen_*_families.h</t>
        </is>
      </c>
    </row>
    <row r="5055">
      <c r="A5055" s="77" t="inlineStr">
        <is>
          <t>2026-10-04</t>
        </is>
      </c>
      <c r="B5055" s="77" t="inlineStr">
        <is>
          <t>Pokemon Stats</t>
        </is>
      </c>
      <c r="C5055" s="77" t="inlineStr">
        <is>
          <t>Patrat baseSpDefense</t>
        </is>
      </c>
      <c r="D5055" s="77" t="n">
        <v>39</v>
      </c>
      <c r="E5055" s="77" t="n">
        <v>52</v>
      </c>
      <c r="F5055" s="77" t="inlineStr">
        <is>
          <t>Differs from upstream baseline</t>
        </is>
      </c>
      <c r="G5055" s="77" t="inlineStr">
        <is>
          <t>species_info/gen_*_families.h</t>
        </is>
      </c>
    </row>
    <row r="5056">
      <c r="A5056" s="32" t="inlineStr">
        <is>
          <t>2026-10-04</t>
        </is>
      </c>
      <c r="B5056" s="32" t="inlineStr">
        <is>
          <t>Pokemon Stats</t>
        </is>
      </c>
      <c r="C5056" s="32" t="inlineStr">
        <is>
          <t>Patrat baseSpeed</t>
        </is>
      </c>
      <c r="D5056" s="32" t="n">
        <v>42</v>
      </c>
      <c r="E5056" s="32" t="n">
        <v>57</v>
      </c>
      <c r="F5056" s="32" t="inlineStr">
        <is>
          <t>Differs from upstream baseline</t>
        </is>
      </c>
      <c r="G5056" s="32" t="inlineStr">
        <is>
          <t>species_info/gen_*_families.h</t>
        </is>
      </c>
    </row>
    <row r="5057">
      <c r="A5057" s="77" t="inlineStr">
        <is>
          <t>2026-10-04</t>
        </is>
      </c>
      <c r="B5057" s="77" t="inlineStr">
        <is>
          <t>Pokemon Stats</t>
        </is>
      </c>
      <c r="C5057" s="77" t="inlineStr">
        <is>
          <t>Pawniard baseAttack</t>
        </is>
      </c>
      <c r="D5057" s="77" t="n">
        <v>85</v>
      </c>
      <c r="E5057" s="77" t="n">
        <v>91</v>
      </c>
      <c r="F5057" s="77" t="inlineStr">
        <is>
          <t>Differs from upstream baseline</t>
        </is>
      </c>
      <c r="G5057" s="77" t="inlineStr">
        <is>
          <t>species_info/gen_*_families.h</t>
        </is>
      </c>
    </row>
    <row r="5058">
      <c r="A5058" s="32" t="inlineStr">
        <is>
          <t>2026-10-04</t>
        </is>
      </c>
      <c r="B5058" s="32" t="inlineStr">
        <is>
          <t>Pokemon Stats</t>
        </is>
      </c>
      <c r="C5058" s="32" t="inlineStr">
        <is>
          <t>Pawniard baseSpAttack</t>
        </is>
      </c>
      <c r="D5058" s="32" t="n">
        <v>40</v>
      </c>
      <c r="E5058" s="32" t="n">
        <v>30</v>
      </c>
      <c r="F5058" s="32" t="inlineStr">
        <is>
          <t>Differs from upstream baseline</t>
        </is>
      </c>
      <c r="G5058" s="32" t="inlineStr">
        <is>
          <t>species_info/gen_*_families.h</t>
        </is>
      </c>
    </row>
    <row r="5059">
      <c r="A5059" s="77" t="inlineStr">
        <is>
          <t>2026-10-04</t>
        </is>
      </c>
      <c r="B5059" s="77" t="inlineStr">
        <is>
          <t>Pokemon Stats</t>
        </is>
      </c>
      <c r="C5059" s="77" t="inlineStr">
        <is>
          <t>Pawniard baseSpeed</t>
        </is>
      </c>
      <c r="D5059" s="77" t="n">
        <v>60</v>
      </c>
      <c r="E5059" s="77" t="n">
        <v>64</v>
      </c>
      <c r="F5059" s="77" t="inlineStr">
        <is>
          <t>Differs from upstream baseline</t>
        </is>
      </c>
      <c r="G5059" s="77" t="inlineStr">
        <is>
          <t>species_info/gen_*_families.h</t>
        </is>
      </c>
    </row>
    <row r="5060">
      <c r="A5060" s="32" t="inlineStr">
        <is>
          <t>2026-10-04</t>
        </is>
      </c>
      <c r="B5060" s="32" t="inlineStr">
        <is>
          <t>Evolutions</t>
        </is>
      </c>
      <c r="C5060" s="32" t="inlineStr">
        <is>
          <t>Pawniard evolution</t>
        </is>
      </c>
      <c r="D5060" s="32" t="inlineStr">
        <is>
          <t>Lv 52 -&gt; Bisharp</t>
        </is>
      </c>
      <c r="E5060" s="32" t="inlineStr">
        <is>
          <t>Lv 44 -&gt; Bisharp</t>
        </is>
      </c>
      <c r="F5060" s="32" t="inlineStr">
        <is>
          <t>Differs from upstream baseline</t>
        </is>
      </c>
      <c r="G5060" s="32" t="inlineStr">
        <is>
          <t>species_info/gen_*_families.h</t>
        </is>
      </c>
    </row>
    <row r="5061">
      <c r="A5061" s="77" t="inlineStr">
        <is>
          <t>2026-10-04</t>
        </is>
      </c>
      <c r="B5061" s="77" t="inlineStr">
        <is>
          <t>Pokemon Stats</t>
        </is>
      </c>
      <c r="C5061" s="77" t="inlineStr">
        <is>
          <t>Pelipper baseAttack</t>
        </is>
      </c>
      <c r="D5061" s="77" t="n">
        <v>50</v>
      </c>
      <c r="E5061" s="77" t="n">
        <v>80</v>
      </c>
      <c r="F5061" s="77" t="inlineStr">
        <is>
          <t>Differs from upstream baseline</t>
        </is>
      </c>
      <c r="G5061" s="77" t="inlineStr">
        <is>
          <t>species_info/gen_*_families.h</t>
        </is>
      </c>
    </row>
    <row r="5062">
      <c r="A5062" s="32" t="inlineStr">
        <is>
          <t>2026-10-04</t>
        </is>
      </c>
      <c r="B5062" s="32" t="inlineStr">
        <is>
          <t>Abilities</t>
        </is>
      </c>
      <c r="C5062" s="32" t="inlineStr">
        <is>
          <t>Pelipper abilities</t>
        </is>
      </c>
      <c r="D5062" s="32" t="inlineStr">
        <is>
          <t>Keen Eye / Drizzle / Rain Dish</t>
        </is>
      </c>
      <c r="E5062" s="32" t="inlineStr">
        <is>
          <t>Unburden / Rain Dish</t>
        </is>
      </c>
      <c r="F5062" s="32" t="inlineStr">
        <is>
          <t>Differs from upstream baseline</t>
        </is>
      </c>
      <c r="G5062" s="32" t="inlineStr">
        <is>
          <t>species_info/gen_*_families.h</t>
        </is>
      </c>
    </row>
    <row r="5063">
      <c r="A5063" s="77" t="inlineStr">
        <is>
          <t>2026-10-04</t>
        </is>
      </c>
      <c r="B5063" s="77" t="inlineStr">
        <is>
          <t>Pokemon Stats</t>
        </is>
      </c>
      <c r="C5063" s="77" t="inlineStr">
        <is>
          <t>Perrserker baseAttack</t>
        </is>
      </c>
      <c r="D5063" s="77" t="n">
        <v>110</v>
      </c>
      <c r="E5063" s="77" t="n">
        <v>124</v>
      </c>
      <c r="F5063" s="77" t="inlineStr">
        <is>
          <t>Differs from upstream baseline</t>
        </is>
      </c>
      <c r="G5063" s="77" t="inlineStr">
        <is>
          <t>species_info/gen_*_families.h</t>
        </is>
      </c>
    </row>
    <row r="5064">
      <c r="A5064" s="32" t="inlineStr">
        <is>
          <t>2026-10-04</t>
        </is>
      </c>
      <c r="B5064" s="32" t="inlineStr">
        <is>
          <t>Pokemon Stats</t>
        </is>
      </c>
      <c r="C5064" s="32" t="inlineStr">
        <is>
          <t>Perrserker baseSpAttack</t>
        </is>
      </c>
      <c r="D5064" s="32" t="n">
        <v>50</v>
      </c>
      <c r="E5064" s="32" t="n">
        <v>30</v>
      </c>
      <c r="F5064" s="32" t="inlineStr">
        <is>
          <t>Differs from upstream baseline</t>
        </is>
      </c>
      <c r="G5064" s="32" t="inlineStr">
        <is>
          <t>species_info/gen_*_families.h</t>
        </is>
      </c>
    </row>
    <row r="5065">
      <c r="A5065" s="77" t="inlineStr">
        <is>
          <t>2026-10-04</t>
        </is>
      </c>
      <c r="B5065" s="77" t="inlineStr">
        <is>
          <t>Pokemon Stats</t>
        </is>
      </c>
      <c r="C5065" s="77" t="inlineStr">
        <is>
          <t>Perrserker baseSpDefense</t>
        </is>
      </c>
      <c r="D5065" s="77" t="n">
        <v>60</v>
      </c>
      <c r="E5065" s="77" t="n">
        <v>71</v>
      </c>
      <c r="F5065" s="77" t="inlineStr">
        <is>
          <t>Differs from upstream baseline</t>
        </is>
      </c>
      <c r="G5065" s="77" t="inlineStr">
        <is>
          <t>species_info/gen_*_families.h</t>
        </is>
      </c>
    </row>
    <row r="5066">
      <c r="A5066" s="32" t="inlineStr">
        <is>
          <t>2026-10-04</t>
        </is>
      </c>
      <c r="B5066" s="32" t="inlineStr">
        <is>
          <t>Pokemon Stats</t>
        </is>
      </c>
      <c r="C5066" s="32" t="inlineStr">
        <is>
          <t>Perrserker baseSpeed</t>
        </is>
      </c>
      <c r="D5066" s="32" t="n">
        <v>50</v>
      </c>
      <c r="E5066" s="32" t="n">
        <v>72</v>
      </c>
      <c r="F5066" s="32" t="inlineStr">
        <is>
          <t>Differs from upstream baseline</t>
        </is>
      </c>
      <c r="G5066" s="32" t="inlineStr">
        <is>
          <t>species_info/gen_*_families.h</t>
        </is>
      </c>
    </row>
    <row r="5067">
      <c r="A5067" s="77" t="inlineStr">
        <is>
          <t>2026-10-04</t>
        </is>
      </c>
      <c r="B5067" s="77" t="inlineStr">
        <is>
          <t>Pokemon Stats</t>
        </is>
      </c>
      <c r="C5067" s="77" t="inlineStr">
        <is>
          <t>Persian baseAttack</t>
        </is>
      </c>
      <c r="D5067" s="77" t="n">
        <v>70</v>
      </c>
      <c r="E5067" s="77" t="n">
        <v>92</v>
      </c>
      <c r="F5067" s="77" t="inlineStr">
        <is>
          <t>Differs from upstream baseline</t>
        </is>
      </c>
      <c r="G5067" s="77" t="inlineStr">
        <is>
          <t>species_info/gen_*_families.h</t>
        </is>
      </c>
    </row>
    <row r="5068">
      <c r="A5068" s="32" t="inlineStr">
        <is>
          <t>2026-10-04</t>
        </is>
      </c>
      <c r="B5068" s="32" t="inlineStr">
        <is>
          <t>Abilities</t>
        </is>
      </c>
      <c r="C5068" s="32" t="inlineStr">
        <is>
          <t>Persian abilities</t>
        </is>
      </c>
      <c r="D5068" s="32" t="inlineStr">
        <is>
          <t>Limber / Technician / Unnerve</t>
        </is>
      </c>
      <c r="E5068" s="32" t="inlineStr">
        <is>
          <t>Super Luck / Limber / Unnerve</t>
        </is>
      </c>
      <c r="F5068" s="32" t="inlineStr">
        <is>
          <t>Differs from upstream baseline</t>
        </is>
      </c>
      <c r="G5068" s="32" t="inlineStr">
        <is>
          <t>species_info/gen_*_families.h</t>
        </is>
      </c>
    </row>
    <row r="5069">
      <c r="A5069" s="77" t="inlineStr">
        <is>
          <t>2026-10-04</t>
        </is>
      </c>
      <c r="B5069" s="77" t="inlineStr">
        <is>
          <t>Pokemon Stats</t>
        </is>
      </c>
      <c r="C5069" s="77" t="inlineStr">
        <is>
          <t>Persian baseHP</t>
        </is>
      </c>
      <c r="D5069" s="77" t="n">
        <v>65</v>
      </c>
      <c r="E5069" s="77" t="n">
        <v>68</v>
      </c>
      <c r="F5069" s="77" t="inlineStr">
        <is>
          <t>Differs from upstream baseline</t>
        </is>
      </c>
      <c r="G5069" s="77" t="inlineStr">
        <is>
          <t>species_info/gen_*_families.h</t>
        </is>
      </c>
    </row>
    <row r="5070">
      <c r="A5070" s="32" t="inlineStr">
        <is>
          <t>2026-10-04</t>
        </is>
      </c>
      <c r="B5070" s="32" t="inlineStr">
        <is>
          <t>Pokemon Stats</t>
        </is>
      </c>
      <c r="C5070" s="32" t="inlineStr">
        <is>
          <t>Persian baseAttack</t>
        </is>
      </c>
      <c r="D5070" s="32" t="n">
        <v>60</v>
      </c>
      <c r="E5070" s="32" t="n">
        <v>64</v>
      </c>
      <c r="F5070" s="32" t="inlineStr">
        <is>
          <t>Differs from upstream baseline</t>
        </is>
      </c>
      <c r="G5070" s="32" t="inlineStr">
        <is>
          <t>species_info/gen_*_families.h</t>
        </is>
      </c>
    </row>
    <row r="5071">
      <c r="A5071" s="77" t="inlineStr">
        <is>
          <t>2026-10-04</t>
        </is>
      </c>
      <c r="B5071" s="77" t="inlineStr">
        <is>
          <t>Pokemon Stats</t>
        </is>
      </c>
      <c r="C5071" s="77" t="inlineStr">
        <is>
          <t>Persian baseDefense</t>
        </is>
      </c>
      <c r="D5071" s="77" t="n">
        <v>60</v>
      </c>
      <c r="E5071" s="77" t="n">
        <v>69</v>
      </c>
      <c r="F5071" s="77" t="inlineStr">
        <is>
          <t>Differs from upstream baseline</t>
        </is>
      </c>
      <c r="G5071" s="77" t="inlineStr">
        <is>
          <t>species_info/gen_*_families.h</t>
        </is>
      </c>
    </row>
    <row r="5072">
      <c r="A5072" s="32" t="inlineStr">
        <is>
          <t>2026-10-04</t>
        </is>
      </c>
      <c r="B5072" s="32" t="inlineStr">
        <is>
          <t>Pokemon Stats</t>
        </is>
      </c>
      <c r="C5072" s="32" t="inlineStr">
        <is>
          <t>Persian baseSpAttack</t>
        </is>
      </c>
      <c r="D5072" s="32" t="n">
        <v>75</v>
      </c>
      <c r="E5072" s="32" t="n">
        <v>78</v>
      </c>
      <c r="F5072" s="32" t="inlineStr">
        <is>
          <t>Differs from upstream baseline</t>
        </is>
      </c>
      <c r="G5072" s="32" t="inlineStr">
        <is>
          <t>species_info/gen_*_families.h</t>
        </is>
      </c>
    </row>
    <row r="5073">
      <c r="A5073" s="77" t="inlineStr">
        <is>
          <t>2026-10-04</t>
        </is>
      </c>
      <c r="B5073" s="77" t="inlineStr">
        <is>
          <t>Pokemon Stats</t>
        </is>
      </c>
      <c r="C5073" s="77" t="inlineStr">
        <is>
          <t>Persian baseSpDefense</t>
        </is>
      </c>
      <c r="D5073" s="77" t="n">
        <v>65</v>
      </c>
      <c r="E5073" s="77" t="n">
        <v>73</v>
      </c>
      <c r="F5073" s="77" t="inlineStr">
        <is>
          <t>Differs from upstream baseline</t>
        </is>
      </c>
      <c r="G5073" s="77" t="inlineStr">
        <is>
          <t>species_info/gen_*_families.h</t>
        </is>
      </c>
    </row>
    <row r="5074">
      <c r="A5074" s="32" t="inlineStr">
        <is>
          <t>2026-10-04</t>
        </is>
      </c>
      <c r="B5074" s="32" t="inlineStr">
        <is>
          <t>Pokemon Stats</t>
        </is>
      </c>
      <c r="C5074" s="32" t="inlineStr">
        <is>
          <t>Petilil baseHP</t>
        </is>
      </c>
      <c r="D5074" s="32" t="n">
        <v>45</v>
      </c>
      <c r="E5074" s="32" t="n">
        <v>49</v>
      </c>
      <c r="F5074" s="32" t="inlineStr">
        <is>
          <t>Differs from upstream baseline</t>
        </is>
      </c>
      <c r="G5074" s="32" t="inlineStr">
        <is>
          <t>species_info/gen_*_families.h</t>
        </is>
      </c>
    </row>
    <row r="5075">
      <c r="A5075" s="77" t="inlineStr">
        <is>
          <t>2026-10-04</t>
        </is>
      </c>
      <c r="B5075" s="77" t="inlineStr">
        <is>
          <t>Pokemon Stats</t>
        </is>
      </c>
      <c r="C5075" s="77" t="inlineStr">
        <is>
          <t>Petilil baseAttack</t>
        </is>
      </c>
      <c r="D5075" s="77" t="n">
        <v>35</v>
      </c>
      <c r="E5075" s="77" t="n">
        <v>30</v>
      </c>
      <c r="F5075" s="77" t="inlineStr">
        <is>
          <t>Differs from upstream baseline</t>
        </is>
      </c>
      <c r="G5075" s="77" t="inlineStr">
        <is>
          <t>species_info/gen_*_families.h</t>
        </is>
      </c>
    </row>
    <row r="5076">
      <c r="A5076" s="32" t="inlineStr">
        <is>
          <t>2026-10-04</t>
        </is>
      </c>
      <c r="B5076" s="32" t="inlineStr">
        <is>
          <t>Pokemon Stats</t>
        </is>
      </c>
      <c r="C5076" s="32" t="inlineStr">
        <is>
          <t>Petilil baseSpAttack</t>
        </is>
      </c>
      <c r="D5076" s="32" t="n">
        <v>70</v>
      </c>
      <c r="E5076" s="32" t="n">
        <v>74</v>
      </c>
      <c r="F5076" s="32" t="inlineStr">
        <is>
          <t>Differs from upstream baseline</t>
        </is>
      </c>
      <c r="G5076" s="32" t="inlineStr">
        <is>
          <t>species_info/gen_*_families.h</t>
        </is>
      </c>
    </row>
    <row r="5077">
      <c r="A5077" s="77" t="inlineStr">
        <is>
          <t>2026-10-04</t>
        </is>
      </c>
      <c r="B5077" s="77" t="inlineStr">
        <is>
          <t>Pokemon Stats</t>
        </is>
      </c>
      <c r="C5077" s="77" t="inlineStr">
        <is>
          <t>Petilil baseSpeed</t>
        </is>
      </c>
      <c r="D5077" s="77" t="n">
        <v>30</v>
      </c>
      <c r="E5077" s="77" t="n">
        <v>52</v>
      </c>
      <c r="F5077" s="77" t="inlineStr">
        <is>
          <t>Differs from upstream baseline</t>
        </is>
      </c>
      <c r="G5077" s="77" t="inlineStr">
        <is>
          <t>species_info/gen_*_families.h</t>
        </is>
      </c>
    </row>
    <row r="5078">
      <c r="A5078" s="32" t="inlineStr">
        <is>
          <t>2026-10-04</t>
        </is>
      </c>
      <c r="B5078" s="32" t="inlineStr">
        <is>
          <t>Abilities</t>
        </is>
      </c>
      <c r="C5078" s="32" t="inlineStr">
        <is>
          <t>Phanpy abilities</t>
        </is>
      </c>
      <c r="D5078" s="32" t="inlineStr">
        <is>
          <t>Pickup / Sand Veil</t>
        </is>
      </c>
      <c r="E5078" s="32" t="inlineStr">
        <is>
          <t>Dry Skin / Sand Veil</t>
        </is>
      </c>
      <c r="F5078" s="32" t="inlineStr">
        <is>
          <t>Differs from upstream baseline</t>
        </is>
      </c>
      <c r="G5078" s="32" t="inlineStr">
        <is>
          <t>species_info/gen_*_families.h</t>
        </is>
      </c>
    </row>
    <row r="5079">
      <c r="A5079" s="77" t="inlineStr">
        <is>
          <t>2026-10-04</t>
        </is>
      </c>
      <c r="B5079" s="77" t="inlineStr">
        <is>
          <t>Pokemon Stats</t>
        </is>
      </c>
      <c r="C5079" s="77" t="inlineStr">
        <is>
          <t>Phione baseAttack</t>
        </is>
      </c>
      <c r="D5079" s="77" t="n">
        <v>80</v>
      </c>
      <c r="E5079" s="77" t="n">
        <v>90</v>
      </c>
      <c r="F5079" s="77" t="inlineStr">
        <is>
          <t>Differs from upstream baseline</t>
        </is>
      </c>
      <c r="G5079" s="77" t="inlineStr">
        <is>
          <t>species_info/gen_*_families.h</t>
        </is>
      </c>
    </row>
    <row r="5080">
      <c r="A5080" s="32" t="inlineStr">
        <is>
          <t>2026-10-04</t>
        </is>
      </c>
      <c r="B5080" s="32" t="inlineStr">
        <is>
          <t>Pokemon Stats</t>
        </is>
      </c>
      <c r="C5080" s="32" t="inlineStr">
        <is>
          <t>Phione baseDefense</t>
        </is>
      </c>
      <c r="D5080" s="32" t="n">
        <v>80</v>
      </c>
      <c r="E5080" s="32" t="n">
        <v>90</v>
      </c>
      <c r="F5080" s="32" t="inlineStr">
        <is>
          <t>Differs from upstream baseline</t>
        </is>
      </c>
      <c r="G5080" s="32" t="inlineStr">
        <is>
          <t>species_info/gen_*_families.h</t>
        </is>
      </c>
    </row>
    <row r="5081">
      <c r="A5081" s="77" t="inlineStr">
        <is>
          <t>2026-10-04</t>
        </is>
      </c>
      <c r="B5081" s="77" t="inlineStr">
        <is>
          <t>Pokemon Stats</t>
        </is>
      </c>
      <c r="C5081" s="77" t="inlineStr">
        <is>
          <t>Phione baseSpAttack</t>
        </is>
      </c>
      <c r="D5081" s="77" t="n">
        <v>80</v>
      </c>
      <c r="E5081" s="77" t="n">
        <v>90</v>
      </c>
      <c r="F5081" s="77" t="inlineStr">
        <is>
          <t>Differs from upstream baseline</t>
        </is>
      </c>
      <c r="G5081" s="77" t="inlineStr">
        <is>
          <t>species_info/gen_*_families.h</t>
        </is>
      </c>
    </row>
    <row r="5082">
      <c r="A5082" s="32" t="inlineStr">
        <is>
          <t>2026-10-04</t>
        </is>
      </c>
      <c r="B5082" s="32" t="inlineStr">
        <is>
          <t>Pokemon Stats</t>
        </is>
      </c>
      <c r="C5082" s="32" t="inlineStr">
        <is>
          <t>Phione baseSpDefense</t>
        </is>
      </c>
      <c r="D5082" s="32" t="n">
        <v>80</v>
      </c>
      <c r="E5082" s="32" t="n">
        <v>90</v>
      </c>
      <c r="F5082" s="32" t="inlineStr">
        <is>
          <t>Differs from upstream baseline</t>
        </is>
      </c>
      <c r="G5082" s="32" t="inlineStr">
        <is>
          <t>species_info/gen_*_families.h</t>
        </is>
      </c>
    </row>
    <row r="5083">
      <c r="A5083" s="77" t="inlineStr">
        <is>
          <t>2026-10-04</t>
        </is>
      </c>
      <c r="B5083" s="77" t="inlineStr">
        <is>
          <t>Evolutions</t>
        </is>
      </c>
      <c r="C5083" s="77" t="inlineStr">
        <is>
          <t>Pichu evolution</t>
        </is>
      </c>
      <c r="D5083" s="77" t="inlineStr">
        <is>
          <t>Friendship -&gt; Pikachu</t>
        </is>
      </c>
      <c r="E5083" s="77" t="inlineStr">
        <is>
          <t>Lv 15 -&gt; Pikachu</t>
        </is>
      </c>
      <c r="F5083" s="77" t="inlineStr">
        <is>
          <t>Differs from upstream baseline</t>
        </is>
      </c>
      <c r="G5083" s="77" t="inlineStr">
        <is>
          <t>species_info/gen_*_families.h</t>
        </is>
      </c>
    </row>
    <row r="5084">
      <c r="A5084" s="32" t="inlineStr">
        <is>
          <t>2026-10-04</t>
        </is>
      </c>
      <c r="B5084" s="32" t="inlineStr">
        <is>
          <t>Pokemon Stats</t>
        </is>
      </c>
      <c r="C5084" s="32" t="inlineStr">
        <is>
          <t>Pidgeot baseAttack</t>
        </is>
      </c>
      <c r="D5084" s="32" t="n">
        <v>80</v>
      </c>
      <c r="E5084" s="32" t="n">
        <v>100</v>
      </c>
      <c r="F5084" s="32" t="inlineStr">
        <is>
          <t>Differs from upstream baseline</t>
        </is>
      </c>
      <c r="G5084" s="32" t="inlineStr">
        <is>
          <t>species_info/gen_*_families.h</t>
        </is>
      </c>
    </row>
    <row r="5085">
      <c r="A5085" s="77" t="inlineStr">
        <is>
          <t>2026-10-04</t>
        </is>
      </c>
      <c r="B5085" s="77" t="inlineStr">
        <is>
          <t>Pokemon Stats</t>
        </is>
      </c>
      <c r="C5085" s="77" t="inlineStr">
        <is>
          <t>Pidgeot baseSpAttack</t>
        </is>
      </c>
      <c r="D5085" s="77" t="n">
        <v>70</v>
      </c>
      <c r="E5085" s="77" t="n">
        <v>100</v>
      </c>
      <c r="F5085" s="77" t="inlineStr">
        <is>
          <t>Differs from upstream baseline</t>
        </is>
      </c>
      <c r="G5085" s="77" t="inlineStr">
        <is>
          <t>species_info/gen_*_families.h</t>
        </is>
      </c>
    </row>
    <row r="5086">
      <c r="A5086" s="32" t="inlineStr">
        <is>
          <t>2026-10-04</t>
        </is>
      </c>
      <c r="B5086" s="32" t="inlineStr">
        <is>
          <t>Abilities</t>
        </is>
      </c>
      <c r="C5086" s="32" t="inlineStr">
        <is>
          <t>Pidgeot abilities</t>
        </is>
      </c>
      <c r="D5086" s="32" t="inlineStr">
        <is>
          <t>Keen Eye / Tangled Feet / Big Pecks</t>
        </is>
      </c>
      <c r="E5086" s="32" t="inlineStr">
        <is>
          <t>Intimidate / Intimidate / Big Pecks</t>
        </is>
      </c>
      <c r="F5086" s="32" t="inlineStr">
        <is>
          <t>Differs from upstream baseline</t>
        </is>
      </c>
      <c r="G5086" s="32" t="inlineStr">
        <is>
          <t>species_info/gen_*_families.h</t>
        </is>
      </c>
    </row>
    <row r="5087">
      <c r="A5087" s="77" t="inlineStr">
        <is>
          <t>2026-10-04</t>
        </is>
      </c>
      <c r="B5087" s="77" t="inlineStr">
        <is>
          <t>Abilities</t>
        </is>
      </c>
      <c r="C5087" s="77" t="inlineStr">
        <is>
          <t>Pidgeotto abilities</t>
        </is>
      </c>
      <c r="D5087" s="77" t="inlineStr">
        <is>
          <t>Keen Eye / Tangled Feet / Big Pecks</t>
        </is>
      </c>
      <c r="E5087" s="77" t="inlineStr">
        <is>
          <t>Tangled Feet / Tangled Feet / Big Pecks</t>
        </is>
      </c>
      <c r="F5087" s="77" t="inlineStr">
        <is>
          <t>Differs from upstream baseline</t>
        </is>
      </c>
      <c r="G5087" s="77" t="inlineStr">
        <is>
          <t>species_info/gen_*_families.h</t>
        </is>
      </c>
    </row>
    <row r="5088">
      <c r="A5088" s="32" t="inlineStr">
        <is>
          <t>2026-10-04</t>
        </is>
      </c>
      <c r="B5088" s="32" t="inlineStr">
        <is>
          <t>Pokemon Stats</t>
        </is>
      </c>
      <c r="C5088" s="32" t="inlineStr">
        <is>
          <t>Pidgeot baseSpAttack</t>
        </is>
      </c>
      <c r="D5088" s="32" t="n">
        <v>135</v>
      </c>
      <c r="E5088" s="32" t="n">
        <v>165</v>
      </c>
      <c r="F5088" s="32" t="inlineStr">
        <is>
          <t>Differs from upstream baseline</t>
        </is>
      </c>
      <c r="G5088" s="32" t="inlineStr">
        <is>
          <t>species_info/gen_*_families.h</t>
        </is>
      </c>
    </row>
    <row r="5089">
      <c r="A5089" s="77" t="inlineStr">
        <is>
          <t>2026-10-04</t>
        </is>
      </c>
      <c r="B5089" s="77" t="inlineStr">
        <is>
          <t>Abilities</t>
        </is>
      </c>
      <c r="C5089" s="77" t="inlineStr">
        <is>
          <t>Pidgey abilities</t>
        </is>
      </c>
      <c r="D5089" s="77" t="inlineStr">
        <is>
          <t>Keen Eye / Tangled Feet / Big Pecks</t>
        </is>
      </c>
      <c r="E5089" s="77" t="inlineStr">
        <is>
          <t>Tangled Feet / Tangled Feet / Big Pecks</t>
        </is>
      </c>
      <c r="F5089" s="77" t="inlineStr">
        <is>
          <t>Differs from upstream baseline</t>
        </is>
      </c>
      <c r="G5089" s="77" t="inlineStr">
        <is>
          <t>species_info/gen_*_families.h</t>
        </is>
      </c>
    </row>
    <row r="5090">
      <c r="A5090" s="32" t="inlineStr">
        <is>
          <t>2026-10-04</t>
        </is>
      </c>
      <c r="B5090" s="32" t="inlineStr">
        <is>
          <t>Pokemon Stats</t>
        </is>
      </c>
      <c r="C5090" s="32" t="inlineStr">
        <is>
          <t>Pidove baseAttack</t>
        </is>
      </c>
      <c r="D5090" s="32" t="n">
        <v>55</v>
      </c>
      <c r="E5090" s="32" t="n">
        <v>37</v>
      </c>
      <c r="F5090" s="32" t="inlineStr">
        <is>
          <t>Differs from upstream baseline</t>
        </is>
      </c>
      <c r="G5090" s="32" t="inlineStr">
        <is>
          <t>species_info/gen_*_families.h</t>
        </is>
      </c>
    </row>
    <row r="5091">
      <c r="A5091" s="77" t="inlineStr">
        <is>
          <t>2026-10-04</t>
        </is>
      </c>
      <c r="B5091" s="77" t="inlineStr">
        <is>
          <t>Pokemon Stats</t>
        </is>
      </c>
      <c r="C5091" s="77" t="inlineStr">
        <is>
          <t>Pidove baseSpAttack</t>
        </is>
      </c>
      <c r="D5091" s="77" t="n">
        <v>36</v>
      </c>
      <c r="E5091" s="77" t="n">
        <v>55</v>
      </c>
      <c r="F5091" s="77" t="inlineStr">
        <is>
          <t>Differs from upstream baseline</t>
        </is>
      </c>
      <c r="G5091" s="77" t="inlineStr">
        <is>
          <t>species_info/gen_*_families.h</t>
        </is>
      </c>
    </row>
    <row r="5092">
      <c r="A5092" s="32" t="inlineStr">
        <is>
          <t>2026-10-04</t>
        </is>
      </c>
      <c r="B5092" s="32" t="inlineStr">
        <is>
          <t>Pokemon Stats</t>
        </is>
      </c>
      <c r="C5092" s="32" t="inlineStr">
        <is>
          <t>Pidove baseSpDefense</t>
        </is>
      </c>
      <c r="D5092" s="32" t="n">
        <v>30</v>
      </c>
      <c r="E5092" s="32" t="n">
        <v>39</v>
      </c>
      <c r="F5092" s="32" t="inlineStr">
        <is>
          <t>Differs from upstream baseline</t>
        </is>
      </c>
      <c r="G5092" s="32" t="inlineStr">
        <is>
          <t>species_info/gen_*_families.h</t>
        </is>
      </c>
    </row>
    <row r="5093">
      <c r="A5093" s="77" t="inlineStr">
        <is>
          <t>2026-10-04</t>
        </is>
      </c>
      <c r="B5093" s="77" t="inlineStr">
        <is>
          <t>Pokemon Stats</t>
        </is>
      </c>
      <c r="C5093" s="77" t="inlineStr">
        <is>
          <t>Pikachu baseDefense</t>
        </is>
      </c>
      <c r="D5093" s="77" t="n">
        <v>40</v>
      </c>
      <c r="E5093" s="77" t="n">
        <v>30</v>
      </c>
      <c r="F5093" s="77" t="inlineStr">
        <is>
          <t>Differs from upstream baseline</t>
        </is>
      </c>
      <c r="G5093" s="77" t="inlineStr">
        <is>
          <t>species_info/gen_*_families.h</t>
        </is>
      </c>
    </row>
    <row r="5094">
      <c r="A5094" s="32" t="inlineStr">
        <is>
          <t>2026-10-04</t>
        </is>
      </c>
      <c r="B5094" s="32" t="inlineStr">
        <is>
          <t>Pokemon Stats</t>
        </is>
      </c>
      <c r="C5094" s="32" t="inlineStr">
        <is>
          <t>Pikachu baseSpDefense</t>
        </is>
      </c>
      <c r="D5094" s="32" t="n">
        <v>50</v>
      </c>
      <c r="E5094" s="32" t="n">
        <v>40</v>
      </c>
      <c r="F5094" s="32" t="inlineStr">
        <is>
          <t>Differs from upstream baseline</t>
        </is>
      </c>
      <c r="G5094" s="32" t="inlineStr">
        <is>
          <t>species_info/gen_*_families.h</t>
        </is>
      </c>
    </row>
    <row r="5095">
      <c r="A5095" s="77" t="inlineStr">
        <is>
          <t>2026-10-04</t>
        </is>
      </c>
      <c r="B5095" s="77" t="inlineStr">
        <is>
          <t>Abilities</t>
        </is>
      </c>
      <c r="C5095" s="77" t="inlineStr">
        <is>
          <t>Pikachu abilities</t>
        </is>
      </c>
      <c r="D5095" s="77" t="inlineStr">
        <is>
          <t>Static / Lightning Rod</t>
        </is>
      </c>
      <c r="E5095" s="77" t="inlineStr">
        <is>
          <t>Reckless / Lightning Rod</t>
        </is>
      </c>
      <c r="F5095" s="77" t="inlineStr">
        <is>
          <t>Differs from upstream baseline</t>
        </is>
      </c>
      <c r="G5095" s="77" t="inlineStr">
        <is>
          <t>species_info/gen_*_families.h</t>
        </is>
      </c>
    </row>
    <row r="5096">
      <c r="A5096" s="32" t="inlineStr">
        <is>
          <t>2026-10-04</t>
        </is>
      </c>
      <c r="B5096" s="32" t="inlineStr">
        <is>
          <t>Pokemon Stats</t>
        </is>
      </c>
      <c r="C5096" s="32" t="inlineStr">
        <is>
          <t>Piloswine baseAttack</t>
        </is>
      </c>
      <c r="D5096" s="32" t="n">
        <v>100</v>
      </c>
      <c r="E5096" s="32" t="n">
        <v>110</v>
      </c>
      <c r="F5096" s="32" t="inlineStr">
        <is>
          <t>Differs from upstream baseline</t>
        </is>
      </c>
      <c r="G5096" s="32" t="inlineStr">
        <is>
          <t>species_info/gen_*_families.h</t>
        </is>
      </c>
    </row>
    <row r="5097">
      <c r="A5097" s="77" t="inlineStr">
        <is>
          <t>2026-10-04</t>
        </is>
      </c>
      <c r="B5097" s="77" t="inlineStr">
        <is>
          <t>Pokemon Stats</t>
        </is>
      </c>
      <c r="C5097" s="77" t="inlineStr">
        <is>
          <t>Piloswine baseSpeed</t>
        </is>
      </c>
      <c r="D5097" s="77" t="n">
        <v>50</v>
      </c>
      <c r="E5097" s="77" t="n">
        <v>80</v>
      </c>
      <c r="F5097" s="77" t="inlineStr">
        <is>
          <t>Differs from upstream baseline</t>
        </is>
      </c>
      <c r="G5097" s="77" t="inlineStr">
        <is>
          <t>species_info/gen_*_families.h</t>
        </is>
      </c>
    </row>
    <row r="5098">
      <c r="A5098" s="32" t="inlineStr">
        <is>
          <t>2026-10-04</t>
        </is>
      </c>
      <c r="B5098" s="32" t="inlineStr">
        <is>
          <t>Abilities</t>
        </is>
      </c>
      <c r="C5098" s="32" t="inlineStr">
        <is>
          <t>Piloswine abilities</t>
        </is>
      </c>
      <c r="D5098" s="32" t="inlineStr">
        <is>
          <t>Oblivious / Snow Cloak / Thick Fat</t>
        </is>
      </c>
      <c r="E5098" s="32" t="inlineStr">
        <is>
          <t>Snow Cloak / Snow Cloak / Thick Fat</t>
        </is>
      </c>
      <c r="F5098" s="32" t="inlineStr">
        <is>
          <t>Differs from upstream baseline</t>
        </is>
      </c>
      <c r="G5098" s="32" t="inlineStr">
        <is>
          <t>species_info/gen_*_families.h</t>
        </is>
      </c>
    </row>
    <row r="5099">
      <c r="A5099" s="77" t="inlineStr">
        <is>
          <t>2026-10-04</t>
        </is>
      </c>
      <c r="B5099" s="77" t="inlineStr">
        <is>
          <t>Abilities</t>
        </is>
      </c>
      <c r="C5099" s="77" t="inlineStr">
        <is>
          <t>Pineco abilities</t>
        </is>
      </c>
      <c r="D5099" s="77" t="inlineStr">
        <is>
          <t>Sturdy / Overcoat</t>
        </is>
      </c>
      <c r="E5099" s="77" t="inlineStr">
        <is>
          <t>Rough Skin / Overcoat</t>
        </is>
      </c>
      <c r="F5099" s="77" t="inlineStr">
        <is>
          <t>Differs from upstream baseline</t>
        </is>
      </c>
      <c r="G5099" s="77" t="inlineStr">
        <is>
          <t>species_info/gen_*_families.h</t>
        </is>
      </c>
    </row>
    <row r="5100">
      <c r="A5100" s="32" t="inlineStr">
        <is>
          <t>2026-10-04</t>
        </is>
      </c>
      <c r="B5100" s="32" t="inlineStr">
        <is>
          <t>Pokemon Stats</t>
        </is>
      </c>
      <c r="C5100" s="32" t="inlineStr">
        <is>
          <t>Piplup baseAttack</t>
        </is>
      </c>
      <c r="D5100" s="32" t="n">
        <v>51</v>
      </c>
      <c r="E5100" s="32" t="n">
        <v>61</v>
      </c>
      <c r="F5100" s="32" t="inlineStr">
        <is>
          <t>Differs from upstream baseline</t>
        </is>
      </c>
      <c r="G5100" s="32" t="inlineStr">
        <is>
          <t>species_info/gen_*_families.h</t>
        </is>
      </c>
    </row>
    <row r="5101">
      <c r="A5101" s="77" t="inlineStr">
        <is>
          <t>2026-10-04</t>
        </is>
      </c>
      <c r="B5101" s="77" t="inlineStr">
        <is>
          <t>Pokemon Stats</t>
        </is>
      </c>
      <c r="C5101" s="77" t="inlineStr">
        <is>
          <t>Piplup baseSpAttack</t>
        </is>
      </c>
      <c r="D5101" s="77" t="n">
        <v>61</v>
      </c>
      <c r="E5101" s="77" t="n">
        <v>51</v>
      </c>
      <c r="F5101" s="77" t="inlineStr">
        <is>
          <t>Differs from upstream baseline</t>
        </is>
      </c>
      <c r="G5101" s="77" t="inlineStr">
        <is>
          <t>species_info/gen_*_families.h</t>
        </is>
      </c>
    </row>
    <row r="5102">
      <c r="A5102" s="32" t="inlineStr">
        <is>
          <t>2026-10-04</t>
        </is>
      </c>
      <c r="B5102" s="32" t="inlineStr">
        <is>
          <t>Abilities</t>
        </is>
      </c>
      <c r="C5102" s="32" t="inlineStr">
        <is>
          <t>Piplup abilities</t>
        </is>
      </c>
      <c r="D5102" s="32" t="inlineStr">
        <is>
          <t>Torrent / Competitive</t>
        </is>
      </c>
      <c r="E5102" s="32" t="inlineStr">
        <is>
          <t>Torrent / Torrent / Competitive</t>
        </is>
      </c>
      <c r="F5102" s="32" t="inlineStr">
        <is>
          <t>Differs from upstream baseline</t>
        </is>
      </c>
      <c r="G5102" s="32" t="inlineStr">
        <is>
          <t>species_info/gen_*_families.h</t>
        </is>
      </c>
    </row>
    <row r="5103">
      <c r="A5103" s="77" t="inlineStr">
        <is>
          <t>2026-10-04</t>
        </is>
      </c>
      <c r="B5103" s="77" t="inlineStr">
        <is>
          <t>Pokemon Stats</t>
        </is>
      </c>
      <c r="C5103" s="77" t="inlineStr">
        <is>
          <t>Politoed baseAttack</t>
        </is>
      </c>
      <c r="D5103" s="77" t="n">
        <v>75</v>
      </c>
      <c r="E5103" s="77" t="n">
        <v>85</v>
      </c>
      <c r="F5103" s="77" t="inlineStr">
        <is>
          <t>Differs from upstream baseline</t>
        </is>
      </c>
      <c r="G5103" s="77" t="inlineStr">
        <is>
          <t>species_info/gen_*_families.h</t>
        </is>
      </c>
    </row>
    <row r="5104">
      <c r="A5104" s="32" t="inlineStr">
        <is>
          <t>2026-10-04</t>
        </is>
      </c>
      <c r="B5104" s="32" t="inlineStr">
        <is>
          <t>Pokemon Stats</t>
        </is>
      </c>
      <c r="C5104" s="32" t="inlineStr">
        <is>
          <t>Politoed baseSpeed</t>
        </is>
      </c>
      <c r="D5104" s="32" t="n">
        <v>70</v>
      </c>
      <c r="E5104" s="32" t="n">
        <v>90</v>
      </c>
      <c r="F5104" s="32" t="inlineStr">
        <is>
          <t>Differs from upstream baseline</t>
        </is>
      </c>
      <c r="G5104" s="32" t="inlineStr">
        <is>
          <t>species_info/gen_*_families.h</t>
        </is>
      </c>
    </row>
    <row r="5105">
      <c r="A5105" s="77" t="inlineStr">
        <is>
          <t>2026-10-04</t>
        </is>
      </c>
      <c r="B5105" s="77" t="inlineStr">
        <is>
          <t>Abilities</t>
        </is>
      </c>
      <c r="C5105" s="77" t="inlineStr">
        <is>
          <t>Politoed abilities</t>
        </is>
      </c>
      <c r="D5105" s="77" t="inlineStr">
        <is>
          <t>Water Absorb / Damp / Drizzle</t>
        </is>
      </c>
      <c r="E5105" s="77" t="inlineStr">
        <is>
          <t>Swift Swim / Water Absorb / Regenerator</t>
        </is>
      </c>
      <c r="F5105" s="77" t="inlineStr">
        <is>
          <t>Differs from upstream baseline</t>
        </is>
      </c>
      <c r="G5105" s="77" t="inlineStr">
        <is>
          <t>species_info/gen_*_families.h</t>
        </is>
      </c>
    </row>
    <row r="5106">
      <c r="A5106" s="32" t="inlineStr">
        <is>
          <t>2026-10-04</t>
        </is>
      </c>
      <c r="B5106" s="32" t="inlineStr">
        <is>
          <t>Abilities</t>
        </is>
      </c>
      <c r="C5106" s="32" t="inlineStr">
        <is>
          <t>Poliwag abilities</t>
        </is>
      </c>
      <c r="D5106" s="32" t="inlineStr">
        <is>
          <t>Water Absorb / Damp / Swift Swim</t>
        </is>
      </c>
      <c r="E5106" s="32" t="inlineStr">
        <is>
          <t>Swift Swim / Swift Swim / Swift Swim</t>
        </is>
      </c>
      <c r="F5106" s="32" t="inlineStr">
        <is>
          <t>Differs from upstream baseline</t>
        </is>
      </c>
      <c r="G5106" s="32" t="inlineStr">
        <is>
          <t>species_info/gen_*_families.h</t>
        </is>
      </c>
    </row>
    <row r="5107">
      <c r="A5107" s="77" t="inlineStr">
        <is>
          <t>2026-10-04</t>
        </is>
      </c>
      <c r="B5107" s="77" t="inlineStr">
        <is>
          <t>Abilities</t>
        </is>
      </c>
      <c r="C5107" s="77" t="inlineStr">
        <is>
          <t>Poliwhirl abilities</t>
        </is>
      </c>
      <c r="D5107" s="77" t="inlineStr">
        <is>
          <t>Water Absorb / Damp / Swift Swim</t>
        </is>
      </c>
      <c r="E5107" s="77" t="inlineStr">
        <is>
          <t>Swift Swim / Swift Swim / Swift Swim</t>
        </is>
      </c>
      <c r="F5107" s="77" t="inlineStr">
        <is>
          <t>Differs from upstream baseline</t>
        </is>
      </c>
      <c r="G5107" s="77" t="inlineStr">
        <is>
          <t>species_info/gen_*_families.h</t>
        </is>
      </c>
    </row>
    <row r="5108">
      <c r="A5108" s="32" t="inlineStr">
        <is>
          <t>2026-10-04</t>
        </is>
      </c>
      <c r="B5108" s="32" t="inlineStr">
        <is>
          <t>Evolutions</t>
        </is>
      </c>
      <c r="C5108" s="32" t="inlineStr">
        <is>
          <t>Poliwhirl evolution</t>
        </is>
      </c>
      <c r="D5108" s="32" t="inlineStr">
        <is>
          <t>Item (Water Stone) -&gt; Poliwrath; Trade Item (Kings Rock) -&gt; Politoed; Item (Kings Rock) -&gt; Politoed</t>
        </is>
      </c>
      <c r="E5108" s="32" t="inlineStr">
        <is>
          <t>Item (Water Stone) -&gt; Poliwrath; Lv 36 -&gt; Politoed</t>
        </is>
      </c>
      <c r="F5108" s="32" t="inlineStr">
        <is>
          <t>Differs from upstream baseline</t>
        </is>
      </c>
      <c r="G5108" s="32" t="inlineStr">
        <is>
          <t>species_info/gen_*_families.h</t>
        </is>
      </c>
    </row>
    <row r="5109">
      <c r="A5109" s="77" t="inlineStr">
        <is>
          <t>2026-10-04</t>
        </is>
      </c>
      <c r="B5109" s="77" t="inlineStr">
        <is>
          <t>Pokemon Stats</t>
        </is>
      </c>
      <c r="C5109" s="77" t="inlineStr">
        <is>
          <t>Poliwrath baseSpeed</t>
        </is>
      </c>
      <c r="D5109" s="77" t="n">
        <v>70</v>
      </c>
      <c r="E5109" s="77" t="n">
        <v>90</v>
      </c>
      <c r="F5109" s="77" t="inlineStr">
        <is>
          <t>Differs from upstream baseline</t>
        </is>
      </c>
      <c r="G5109" s="77" t="inlineStr">
        <is>
          <t>species_info/gen_*_families.h</t>
        </is>
      </c>
    </row>
    <row r="5110">
      <c r="A5110" s="32" t="inlineStr">
        <is>
          <t>2026-10-04</t>
        </is>
      </c>
      <c r="B5110" s="32" t="inlineStr">
        <is>
          <t>Abilities</t>
        </is>
      </c>
      <c r="C5110" s="32" t="inlineStr">
        <is>
          <t>Poliwrath abilities</t>
        </is>
      </c>
      <c r="D5110" s="32" t="inlineStr">
        <is>
          <t>Water Absorb / Damp / Swift Swim</t>
        </is>
      </c>
      <c r="E5110" s="32" t="inlineStr">
        <is>
          <t>Swift Swim / Swift Swim / Swift Swim</t>
        </is>
      </c>
      <c r="F5110" s="32" t="inlineStr">
        <is>
          <t>Differs from upstream baseline</t>
        </is>
      </c>
      <c r="G5110" s="32" t="inlineStr">
        <is>
          <t>species_info/gen_*_families.h</t>
        </is>
      </c>
    </row>
    <row r="5111">
      <c r="A5111" s="77" t="inlineStr">
        <is>
          <t>2026-10-04</t>
        </is>
      </c>
      <c r="B5111" s="77" t="inlineStr">
        <is>
          <t>Abilities</t>
        </is>
      </c>
      <c r="C5111" s="77" t="inlineStr">
        <is>
          <t>Ponyta abilities</t>
        </is>
      </c>
      <c r="D5111" s="77" t="inlineStr">
        <is>
          <t>Run Away / Flash Fire / Flame Body</t>
        </is>
      </c>
      <c r="E5111" s="77" t="inlineStr">
        <is>
          <t>Reckless / Reckless / Flame Body</t>
        </is>
      </c>
      <c r="F5111" s="77" t="inlineStr">
        <is>
          <t>Differs from upstream baseline</t>
        </is>
      </c>
      <c r="G5111" s="77" t="inlineStr">
        <is>
          <t>species_info/gen_*_families.h</t>
        </is>
      </c>
    </row>
    <row r="5112">
      <c r="A5112" s="32" t="inlineStr">
        <is>
          <t>2026-10-04</t>
        </is>
      </c>
      <c r="B5112" s="32" t="inlineStr">
        <is>
          <t>Abilities</t>
        </is>
      </c>
      <c r="C5112" s="32" t="inlineStr">
        <is>
          <t>Ponyta abilities</t>
        </is>
      </c>
      <c r="D5112" s="32" t="inlineStr">
        <is>
          <t>Run Away / Pastel Veil / Anticipation</t>
        </is>
      </c>
      <c r="E5112" s="32" t="inlineStr">
        <is>
          <t>Reckless / Reckless / Anticipation</t>
        </is>
      </c>
      <c r="F5112" s="32" t="inlineStr">
        <is>
          <t>Differs from upstream baseline</t>
        </is>
      </c>
      <c r="G5112" s="32" t="inlineStr">
        <is>
          <t>species_info/gen_*_families.h</t>
        </is>
      </c>
    </row>
    <row r="5113">
      <c r="A5113" s="77" t="inlineStr">
        <is>
          <t>2026-10-04</t>
        </is>
      </c>
      <c r="B5113" s="77" t="inlineStr">
        <is>
          <t>Abilities</t>
        </is>
      </c>
      <c r="C5113" s="77" t="inlineStr">
        <is>
          <t>Poochyena abilities</t>
        </is>
      </c>
      <c r="D5113" s="77" t="inlineStr">
        <is>
          <t>Run Away / Quick Feet / Rattled</t>
        </is>
      </c>
      <c r="E5113" s="77" t="inlineStr">
        <is>
          <t>Quick Feet / Quick Feet / Rattled</t>
        </is>
      </c>
      <c r="F5113" s="77" t="inlineStr">
        <is>
          <t>Differs from upstream baseline</t>
        </is>
      </c>
      <c r="G5113" s="77" t="inlineStr">
        <is>
          <t>species_info/gen_*_families.h</t>
        </is>
      </c>
    </row>
    <row r="5114">
      <c r="A5114" s="32" t="inlineStr">
        <is>
          <t>2026-10-04</t>
        </is>
      </c>
      <c r="B5114" s="32" t="inlineStr">
        <is>
          <t>Abilities</t>
        </is>
      </c>
      <c r="C5114" s="32" t="inlineStr">
        <is>
          <t>Porygon abilities</t>
        </is>
      </c>
      <c r="D5114" s="32" t="inlineStr">
        <is>
          <t>Trace / Download / Analytic</t>
        </is>
      </c>
      <c r="E5114" s="32" t="inlineStr">
        <is>
          <t>Download / Download / Analytic</t>
        </is>
      </c>
      <c r="F5114" s="32" t="inlineStr">
        <is>
          <t>Differs from upstream baseline</t>
        </is>
      </c>
      <c r="G5114" s="32" t="inlineStr">
        <is>
          <t>species_info/gen_*_families.h</t>
        </is>
      </c>
    </row>
    <row r="5115">
      <c r="A5115" s="77" t="inlineStr">
        <is>
          <t>2026-10-04</t>
        </is>
      </c>
      <c r="B5115" s="77" t="inlineStr">
        <is>
          <t>Abilities</t>
        </is>
      </c>
      <c r="C5115" s="77" t="inlineStr">
        <is>
          <t>Porygon2 abilities</t>
        </is>
      </c>
      <c r="D5115" s="77" t="inlineStr">
        <is>
          <t>Trace / Download / Analytic</t>
        </is>
      </c>
      <c r="E5115" s="77" t="inlineStr">
        <is>
          <t>Trace / Trace / Analytic</t>
        </is>
      </c>
      <c r="F5115" s="77" t="inlineStr">
        <is>
          <t>Differs from upstream baseline</t>
        </is>
      </c>
      <c r="G5115" s="77" t="inlineStr">
        <is>
          <t>species_info/gen_*_families.h</t>
        </is>
      </c>
    </row>
    <row r="5116">
      <c r="A5116" s="32" t="inlineStr">
        <is>
          <t>2026-10-04</t>
        </is>
      </c>
      <c r="B5116" s="32" t="inlineStr">
        <is>
          <t>Abilities</t>
        </is>
      </c>
      <c r="C5116" s="32" t="inlineStr">
        <is>
          <t>Porygon-Z abilities</t>
        </is>
      </c>
      <c r="D5116" s="32" t="inlineStr">
        <is>
          <t>Adaptability / Download / Analytic</t>
        </is>
      </c>
      <c r="E5116" s="32" t="inlineStr">
        <is>
          <t>Download / Download / Analytic</t>
        </is>
      </c>
      <c r="F5116" s="32" t="inlineStr">
        <is>
          <t>Differs from upstream baseline</t>
        </is>
      </c>
      <c r="G5116" s="32" t="inlineStr">
        <is>
          <t>species_info/gen_*_families.h</t>
        </is>
      </c>
    </row>
    <row r="5117">
      <c r="A5117" s="77" t="inlineStr">
        <is>
          <t>2026-10-04</t>
        </is>
      </c>
      <c r="B5117" s="77" t="inlineStr">
        <is>
          <t>Pokemon Stats</t>
        </is>
      </c>
      <c r="C5117" s="77" t="inlineStr">
        <is>
          <t>Primeape baseHP</t>
        </is>
      </c>
      <c r="D5117" s="77" t="n">
        <v>65</v>
      </c>
      <c r="E5117" s="77" t="n">
        <v>75</v>
      </c>
      <c r="F5117" s="77" t="inlineStr">
        <is>
          <t>Differs from upstream baseline</t>
        </is>
      </c>
      <c r="G5117" s="77" t="inlineStr">
        <is>
          <t>species_info/gen_*_families.h</t>
        </is>
      </c>
    </row>
    <row r="5118">
      <c r="A5118" s="32" t="inlineStr">
        <is>
          <t>2026-10-04</t>
        </is>
      </c>
      <c r="B5118" s="32" t="inlineStr">
        <is>
          <t>Pokemon Stats</t>
        </is>
      </c>
      <c r="C5118" s="32" t="inlineStr">
        <is>
          <t>Primeape baseAttack</t>
        </is>
      </c>
      <c r="D5118" s="32" t="n">
        <v>105</v>
      </c>
      <c r="E5118" s="32" t="n">
        <v>115</v>
      </c>
      <c r="F5118" s="32" t="inlineStr">
        <is>
          <t>Differs from upstream baseline</t>
        </is>
      </c>
      <c r="G5118" s="32" t="inlineStr">
        <is>
          <t>species_info/gen_*_families.h</t>
        </is>
      </c>
    </row>
    <row r="5119">
      <c r="A5119" s="77" t="inlineStr">
        <is>
          <t>2026-10-04</t>
        </is>
      </c>
      <c r="B5119" s="77" t="inlineStr">
        <is>
          <t>Pokemon Stats</t>
        </is>
      </c>
      <c r="C5119" s="77" t="inlineStr">
        <is>
          <t>Primeape baseDefense</t>
        </is>
      </c>
      <c r="D5119" s="77" t="n">
        <v>60</v>
      </c>
      <c r="E5119" s="77" t="n">
        <v>80</v>
      </c>
      <c r="F5119" s="77" t="inlineStr">
        <is>
          <t>Differs from upstream baseline</t>
        </is>
      </c>
      <c r="G5119" s="77" t="inlineStr">
        <is>
          <t>species_info/gen_*_families.h</t>
        </is>
      </c>
    </row>
    <row r="5120">
      <c r="A5120" s="32" t="inlineStr">
        <is>
          <t>2026-10-04</t>
        </is>
      </c>
      <c r="B5120" s="32" t="inlineStr">
        <is>
          <t>Pokemon Stats</t>
        </is>
      </c>
      <c r="C5120" s="32" t="inlineStr">
        <is>
          <t>Primeape baseSpAttack</t>
        </is>
      </c>
      <c r="D5120" s="32" t="n">
        <v>60</v>
      </c>
      <c r="E5120" s="32" t="n">
        <v>50</v>
      </c>
      <c r="F5120" s="32" t="inlineStr">
        <is>
          <t>Differs from upstream baseline</t>
        </is>
      </c>
      <c r="G5120" s="32" t="inlineStr">
        <is>
          <t>species_info/gen_*_families.h</t>
        </is>
      </c>
    </row>
    <row r="5121">
      <c r="A5121" s="77" t="inlineStr">
        <is>
          <t>2026-10-04</t>
        </is>
      </c>
      <c r="B5121" s="77" t="inlineStr">
        <is>
          <t>Pokemon Stats</t>
        </is>
      </c>
      <c r="C5121" s="77" t="inlineStr">
        <is>
          <t>Primeape baseSpDefense</t>
        </is>
      </c>
      <c r="D5121" s="77" t="n">
        <v>70</v>
      </c>
      <c r="E5121" s="77" t="n">
        <v>90</v>
      </c>
      <c r="F5121" s="77" t="inlineStr">
        <is>
          <t>Differs from upstream baseline</t>
        </is>
      </c>
      <c r="G5121" s="77" t="inlineStr">
        <is>
          <t>species_info/gen_*_families.h</t>
        </is>
      </c>
    </row>
    <row r="5122">
      <c r="A5122" s="32" t="inlineStr">
        <is>
          <t>2026-10-04</t>
        </is>
      </c>
      <c r="B5122" s="32" t="inlineStr">
        <is>
          <t>Abilities</t>
        </is>
      </c>
      <c r="C5122" s="32" t="inlineStr">
        <is>
          <t>Primeape abilities</t>
        </is>
      </c>
      <c r="D5122" s="32" t="inlineStr">
        <is>
          <t>Vital Spirit / Anger Point / Defiant</t>
        </is>
      </c>
      <c r="E5122" s="32" t="inlineStr">
        <is>
          <t>Reckless / Reckless / Defiant</t>
        </is>
      </c>
      <c r="F5122" s="32" t="inlineStr">
        <is>
          <t>Differs from upstream baseline</t>
        </is>
      </c>
      <c r="G5122" s="32" t="inlineStr">
        <is>
          <t>species_info/gen_*_families.h</t>
        </is>
      </c>
    </row>
    <row r="5123">
      <c r="A5123" s="77" t="inlineStr">
        <is>
          <t>2026-10-04</t>
        </is>
      </c>
      <c r="B5123" s="77" t="inlineStr">
        <is>
          <t>Pokemon Stats</t>
        </is>
      </c>
      <c r="C5123" s="77" t="inlineStr">
        <is>
          <t>Prinplup baseAttack</t>
        </is>
      </c>
      <c r="D5123" s="77" t="n">
        <v>66</v>
      </c>
      <c r="E5123" s="77" t="n">
        <v>81</v>
      </c>
      <c r="F5123" s="77" t="inlineStr">
        <is>
          <t>Differs from upstream baseline</t>
        </is>
      </c>
      <c r="G5123" s="77" t="inlineStr">
        <is>
          <t>species_info/gen_*_families.h</t>
        </is>
      </c>
    </row>
    <row r="5124">
      <c r="A5124" s="32" t="inlineStr">
        <is>
          <t>2026-10-04</t>
        </is>
      </c>
      <c r="B5124" s="32" t="inlineStr">
        <is>
          <t>Pokemon Stats</t>
        </is>
      </c>
      <c r="C5124" s="32" t="inlineStr">
        <is>
          <t>Prinplup baseSpAttack</t>
        </is>
      </c>
      <c r="D5124" s="32" t="n">
        <v>81</v>
      </c>
      <c r="E5124" s="32" t="n">
        <v>66</v>
      </c>
      <c r="F5124" s="32" t="inlineStr">
        <is>
          <t>Differs from upstream baseline</t>
        </is>
      </c>
      <c r="G5124" s="32" t="inlineStr">
        <is>
          <t>species_info/gen_*_families.h</t>
        </is>
      </c>
    </row>
    <row r="5125">
      <c r="A5125" s="77" t="inlineStr">
        <is>
          <t>2026-10-04</t>
        </is>
      </c>
      <c r="B5125" s="77" t="inlineStr">
        <is>
          <t>Abilities</t>
        </is>
      </c>
      <c r="C5125" s="77" t="inlineStr">
        <is>
          <t>Prinplup abilities</t>
        </is>
      </c>
      <c r="D5125" s="77" t="inlineStr">
        <is>
          <t>Torrent / Competitive</t>
        </is>
      </c>
      <c r="E5125" s="77" t="inlineStr">
        <is>
          <t>Swift Swim / Torrent / Competitive</t>
        </is>
      </c>
      <c r="F5125" s="77" t="inlineStr">
        <is>
          <t>Differs from upstream baseline</t>
        </is>
      </c>
      <c r="G5125" s="77" t="inlineStr">
        <is>
          <t>species_info/gen_*_families.h</t>
        </is>
      </c>
    </row>
    <row r="5126">
      <c r="A5126" s="32" t="inlineStr">
        <is>
          <t>2026-10-04</t>
        </is>
      </c>
      <c r="B5126" s="32" t="inlineStr">
        <is>
          <t>Pokemon Stats</t>
        </is>
      </c>
      <c r="C5126" s="32" t="inlineStr">
        <is>
          <t>Probopass baseHP</t>
        </is>
      </c>
      <c r="D5126" s="32" t="n">
        <v>60</v>
      </c>
      <c r="E5126" s="32" t="n">
        <v>70</v>
      </c>
      <c r="F5126" s="32" t="inlineStr">
        <is>
          <t>Differs from upstream baseline</t>
        </is>
      </c>
      <c r="G5126" s="32" t="inlineStr">
        <is>
          <t>species_info/gen_*_families.h</t>
        </is>
      </c>
    </row>
    <row r="5127">
      <c r="A5127" s="77" t="inlineStr">
        <is>
          <t>2026-10-04</t>
        </is>
      </c>
      <c r="B5127" s="77" t="inlineStr">
        <is>
          <t>Pokemon Stats</t>
        </is>
      </c>
      <c r="C5127" s="77" t="inlineStr">
        <is>
          <t>Probopass baseAttack</t>
        </is>
      </c>
      <c r="D5127" s="77" t="n">
        <v>55</v>
      </c>
      <c r="E5127" s="77" t="n">
        <v>75</v>
      </c>
      <c r="F5127" s="77" t="inlineStr">
        <is>
          <t>Differs from upstream baseline</t>
        </is>
      </c>
      <c r="G5127" s="77" t="inlineStr">
        <is>
          <t>species_info/gen_*_families.h</t>
        </is>
      </c>
    </row>
    <row r="5128">
      <c r="A5128" s="32" t="inlineStr">
        <is>
          <t>2026-10-04</t>
        </is>
      </c>
      <c r="B5128" s="32" t="inlineStr">
        <is>
          <t>Abilities</t>
        </is>
      </c>
      <c r="C5128" s="32" t="inlineStr">
        <is>
          <t>Probopass abilities</t>
        </is>
      </c>
      <c r="D5128" s="32" t="inlineStr">
        <is>
          <t>Sturdy / Magnet Pull / Sand Force</t>
        </is>
      </c>
      <c r="E5128" s="32" t="inlineStr">
        <is>
          <t>Solid Rock / Solid Rock / Sand Force</t>
        </is>
      </c>
      <c r="F5128" s="32" t="inlineStr">
        <is>
          <t>Differs from upstream baseline</t>
        </is>
      </c>
      <c r="G5128" s="32" t="inlineStr">
        <is>
          <t>species_info/gen_*_families.h</t>
        </is>
      </c>
    </row>
    <row r="5129">
      <c r="A5129" s="77" t="inlineStr">
        <is>
          <t>2026-10-04</t>
        </is>
      </c>
      <c r="B5129" s="77" t="inlineStr">
        <is>
          <t>Abilities</t>
        </is>
      </c>
      <c r="C5129" s="77" t="inlineStr">
        <is>
          <t>Psyduck abilities</t>
        </is>
      </c>
      <c r="D5129" s="77" t="inlineStr">
        <is>
          <t>Damp / Cloud Nine / Swift Swim</t>
        </is>
      </c>
      <c r="E5129" s="77" t="inlineStr">
        <is>
          <t>Simple / Unaware / Swift Swim</t>
        </is>
      </c>
      <c r="F5129" s="77" t="inlineStr">
        <is>
          <t>Differs from upstream baseline</t>
        </is>
      </c>
      <c r="G5129" s="77" t="inlineStr">
        <is>
          <t>species_info/gen_*_families.h</t>
        </is>
      </c>
    </row>
    <row r="5130">
      <c r="A5130" s="32" t="inlineStr">
        <is>
          <t>2026-10-04</t>
        </is>
      </c>
      <c r="B5130" s="32" t="inlineStr">
        <is>
          <t>Abilities</t>
        </is>
      </c>
      <c r="C5130" s="32" t="inlineStr">
        <is>
          <t>Pupitar abilities</t>
        </is>
      </c>
      <c r="D5130" s="32" t="inlineStr">
        <is>
          <t>Shed Skin</t>
        </is>
      </c>
      <c r="E5130" s="32" t="inlineStr">
        <is>
          <t>Shed Skin / Shed Skin</t>
        </is>
      </c>
      <c r="F5130" s="32" t="inlineStr">
        <is>
          <t>Differs from upstream baseline</t>
        </is>
      </c>
      <c r="G5130" s="32" t="inlineStr">
        <is>
          <t>species_info/gen_*_families.h</t>
        </is>
      </c>
    </row>
    <row r="5131">
      <c r="A5131" s="77" t="inlineStr">
        <is>
          <t>2026-10-04</t>
        </is>
      </c>
      <c r="B5131" s="77" t="inlineStr">
        <is>
          <t>Pokemon Stats</t>
        </is>
      </c>
      <c r="C5131" s="77" t="inlineStr">
        <is>
          <t>Purrloin baseHP</t>
        </is>
      </c>
      <c r="D5131" s="77" t="n">
        <v>41</v>
      </c>
      <c r="E5131" s="77" t="n">
        <v>46</v>
      </c>
      <c r="F5131" s="77" t="inlineStr">
        <is>
          <t>Differs from upstream baseline</t>
        </is>
      </c>
      <c r="G5131" s="77" t="inlineStr">
        <is>
          <t>species_info/gen_*_families.h</t>
        </is>
      </c>
    </row>
    <row r="5132">
      <c r="A5132" s="32" t="inlineStr">
        <is>
          <t>2026-10-04</t>
        </is>
      </c>
      <c r="B5132" s="32" t="inlineStr">
        <is>
          <t>Pokemon Stats</t>
        </is>
      </c>
      <c r="C5132" s="32" t="inlineStr">
        <is>
          <t>Purrloin baseAttack</t>
        </is>
      </c>
      <c r="D5132" s="32" t="n">
        <v>50</v>
      </c>
      <c r="E5132" s="32" t="n">
        <v>53</v>
      </c>
      <c r="F5132" s="32" t="inlineStr">
        <is>
          <t>Differs from upstream baseline</t>
        </is>
      </c>
      <c r="G5132" s="32" t="inlineStr">
        <is>
          <t>species_info/gen_*_families.h</t>
        </is>
      </c>
    </row>
    <row r="5133">
      <c r="A5133" s="77" t="inlineStr">
        <is>
          <t>2026-10-04</t>
        </is>
      </c>
      <c r="B5133" s="77" t="inlineStr">
        <is>
          <t>Pokemon Stats</t>
        </is>
      </c>
      <c r="C5133" s="77" t="inlineStr">
        <is>
          <t>Purrloin baseDefense</t>
        </is>
      </c>
      <c r="D5133" s="77" t="n">
        <v>37</v>
      </c>
      <c r="E5133" s="77" t="n">
        <v>45</v>
      </c>
      <c r="F5133" s="77" t="inlineStr">
        <is>
          <t>Differs from upstream baseline</t>
        </is>
      </c>
      <c r="G5133" s="77" t="inlineStr">
        <is>
          <t>species_info/gen_*_families.h</t>
        </is>
      </c>
    </row>
    <row r="5134">
      <c r="A5134" s="32" t="inlineStr">
        <is>
          <t>2026-10-04</t>
        </is>
      </c>
      <c r="B5134" s="32" t="inlineStr">
        <is>
          <t>Pokemon Stats</t>
        </is>
      </c>
      <c r="C5134" s="32" t="inlineStr">
        <is>
          <t>Purrloin baseSpDefense</t>
        </is>
      </c>
      <c r="D5134" s="32" t="n">
        <v>37</v>
      </c>
      <c r="E5134" s="32" t="n">
        <v>45</v>
      </c>
      <c r="F5134" s="32" t="inlineStr">
        <is>
          <t>Differs from upstream baseline</t>
        </is>
      </c>
      <c r="G5134" s="32" t="inlineStr">
        <is>
          <t>species_info/gen_*_families.h</t>
        </is>
      </c>
    </row>
    <row r="5135">
      <c r="A5135" s="77" t="inlineStr">
        <is>
          <t>2026-10-04</t>
        </is>
      </c>
      <c r="B5135" s="77" t="inlineStr">
        <is>
          <t>Pokemon Stats</t>
        </is>
      </c>
      <c r="C5135" s="77" t="inlineStr">
        <is>
          <t>Purugly baseHP</t>
        </is>
      </c>
      <c r="D5135" s="77" t="n">
        <v>71</v>
      </c>
      <c r="E5135" s="77" t="n">
        <v>91</v>
      </c>
      <c r="F5135" s="77" t="inlineStr">
        <is>
          <t>Differs from upstream baseline</t>
        </is>
      </c>
      <c r="G5135" s="77" t="inlineStr">
        <is>
          <t>species_info/gen_*_families.h</t>
        </is>
      </c>
    </row>
    <row r="5136">
      <c r="A5136" s="32" t="inlineStr">
        <is>
          <t>2026-10-04</t>
        </is>
      </c>
      <c r="B5136" s="32" t="inlineStr">
        <is>
          <t>Pokemon Stats</t>
        </is>
      </c>
      <c r="C5136" s="32" t="inlineStr">
        <is>
          <t>Purugly baseDefense</t>
        </is>
      </c>
      <c r="D5136" s="32" t="n">
        <v>64</v>
      </c>
      <c r="E5136" s="32" t="n">
        <v>74</v>
      </c>
      <c r="F5136" s="32" t="inlineStr">
        <is>
          <t>Differs from upstream baseline</t>
        </is>
      </c>
      <c r="G5136" s="32" t="inlineStr">
        <is>
          <t>species_info/gen_*_families.h</t>
        </is>
      </c>
    </row>
    <row r="5137">
      <c r="A5137" s="77" t="inlineStr">
        <is>
          <t>2026-10-04</t>
        </is>
      </c>
      <c r="B5137" s="77" t="inlineStr">
        <is>
          <t>Pokemon Stats</t>
        </is>
      </c>
      <c r="C5137" s="77" t="inlineStr">
        <is>
          <t>Purugly baseSpDefense</t>
        </is>
      </c>
      <c r="D5137" s="77" t="n">
        <v>59</v>
      </c>
      <c r="E5137" s="77" t="n">
        <v>69</v>
      </c>
      <c r="F5137" s="77" t="inlineStr">
        <is>
          <t>Differs from upstream baseline</t>
        </is>
      </c>
      <c r="G5137" s="77" t="inlineStr">
        <is>
          <t>species_info/gen_*_families.h</t>
        </is>
      </c>
    </row>
    <row r="5138">
      <c r="A5138" s="32" t="inlineStr">
        <is>
          <t>2026-10-04</t>
        </is>
      </c>
      <c r="B5138" s="32" t="inlineStr">
        <is>
          <t>Abilities</t>
        </is>
      </c>
      <c r="C5138" s="32" t="inlineStr">
        <is>
          <t>Purugly abilities</t>
        </is>
      </c>
      <c r="D5138" s="32" t="inlineStr">
        <is>
          <t>Thick Fat / Own Tempo / Defiant</t>
        </is>
      </c>
      <c r="E5138" s="32" t="inlineStr">
        <is>
          <t>Limber / Thick Fat / Defiant</t>
        </is>
      </c>
      <c r="F5138" s="32" t="inlineStr">
        <is>
          <t>Differs from upstream baseline</t>
        </is>
      </c>
      <c r="G5138" s="32" t="inlineStr">
        <is>
          <t>species_info/gen_*_families.h</t>
        </is>
      </c>
    </row>
    <row r="5139">
      <c r="A5139" s="77" t="inlineStr">
        <is>
          <t>2026-10-04</t>
        </is>
      </c>
      <c r="B5139" s="77" t="inlineStr">
        <is>
          <t>Pokemon Stats</t>
        </is>
      </c>
      <c r="C5139" s="77" t="inlineStr">
        <is>
          <t>Pyroar baseAttack</t>
        </is>
      </c>
      <c r="D5139" s="77" t="n">
        <v>68</v>
      </c>
      <c r="E5139" s="77" t="n">
        <v>30</v>
      </c>
      <c r="F5139" s="77" t="inlineStr">
        <is>
          <t>Differs from upstream baseline</t>
        </is>
      </c>
      <c r="G5139" s="77" t="inlineStr">
        <is>
          <t>species_info/gen_*_families.h</t>
        </is>
      </c>
    </row>
    <row r="5140">
      <c r="A5140" s="32" t="inlineStr">
        <is>
          <t>2026-10-04</t>
        </is>
      </c>
      <c r="B5140" s="32" t="inlineStr">
        <is>
          <t>Pokemon Stats</t>
        </is>
      </c>
      <c r="C5140" s="32" t="inlineStr">
        <is>
          <t>Pyroar baseSpAttack</t>
        </is>
      </c>
      <c r="D5140" s="32" t="n">
        <v>109</v>
      </c>
      <c r="E5140" s="32" t="n">
        <v>140</v>
      </c>
      <c r="F5140" s="32" t="inlineStr">
        <is>
          <t>Differs from upstream baseline</t>
        </is>
      </c>
      <c r="G5140" s="32" t="inlineStr">
        <is>
          <t>species_info/gen_*_families.h</t>
        </is>
      </c>
    </row>
    <row r="5141">
      <c r="A5141" s="77" t="inlineStr">
        <is>
          <t>2026-10-04</t>
        </is>
      </c>
      <c r="B5141" s="77" t="inlineStr">
        <is>
          <t>Pokemon Stats</t>
        </is>
      </c>
      <c r="C5141" s="77" t="inlineStr">
        <is>
          <t>Pyroar baseSpeed</t>
        </is>
      </c>
      <c r="D5141" s="77" t="n">
        <v>106</v>
      </c>
      <c r="E5141" s="77" t="n">
        <v>133</v>
      </c>
      <c r="F5141" s="77" t="inlineStr">
        <is>
          <t>Differs from upstream baseline</t>
        </is>
      </c>
      <c r="G5141" s="77" t="inlineStr">
        <is>
          <t>species_info/gen_*_families.h</t>
        </is>
      </c>
    </row>
    <row r="5142">
      <c r="A5142" s="32" t="inlineStr">
        <is>
          <t>2026-10-04</t>
        </is>
      </c>
      <c r="B5142" s="32" t="inlineStr">
        <is>
          <t>Abilities</t>
        </is>
      </c>
      <c r="C5142" s="32" t="inlineStr">
        <is>
          <t>Pyroar abilities</t>
        </is>
      </c>
      <c r="D5142" s="32" t="inlineStr">
        <is>
          <t>Rivalry / Unnerve / Moxie</t>
        </is>
      </c>
      <c r="E5142" s="32" t="inlineStr">
        <is>
          <t>Rivalry / Unnerve / Competitive</t>
        </is>
      </c>
      <c r="F5142" s="32" t="inlineStr">
        <is>
          <t>Differs from upstream baseline</t>
        </is>
      </c>
      <c r="G5142" s="32" t="inlineStr">
        <is>
          <t>species_info/gen_*_families.h</t>
        </is>
      </c>
    </row>
    <row r="5143">
      <c r="A5143" s="77" t="inlineStr">
        <is>
          <t>2026-10-04</t>
        </is>
      </c>
      <c r="B5143" s="77" t="inlineStr">
        <is>
          <t>Abilities</t>
        </is>
      </c>
      <c r="C5143" s="77" t="inlineStr">
        <is>
          <t>Quagsire abilities</t>
        </is>
      </c>
      <c r="D5143" s="77" t="inlineStr">
        <is>
          <t>Damp / Water Absorb / Unaware</t>
        </is>
      </c>
      <c r="E5143" s="77" t="inlineStr">
        <is>
          <t>Simple / Poison Point / Unaware</t>
        </is>
      </c>
      <c r="F5143" s="77" t="inlineStr">
        <is>
          <t>Differs from upstream baseline</t>
        </is>
      </c>
      <c r="G5143" s="77" t="inlineStr">
        <is>
          <t>species_info/gen_*_families.h</t>
        </is>
      </c>
    </row>
    <row r="5144">
      <c r="A5144" s="32" t="inlineStr">
        <is>
          <t>2026-10-04</t>
        </is>
      </c>
      <c r="B5144" s="32" t="inlineStr">
        <is>
          <t>Pokemon Stats</t>
        </is>
      </c>
      <c r="C5144" s="32" t="inlineStr">
        <is>
          <t>Qwilfish baseHP</t>
        </is>
      </c>
      <c r="D5144" s="32" t="n">
        <v>65</v>
      </c>
      <c r="E5144" s="32" t="n">
        <v>75</v>
      </c>
      <c r="F5144" s="32" t="inlineStr">
        <is>
          <t>Differs from upstream baseline</t>
        </is>
      </c>
      <c r="G5144" s="32" t="inlineStr">
        <is>
          <t>species_info/gen_*_families.h</t>
        </is>
      </c>
    </row>
    <row r="5145">
      <c r="A5145" s="77" t="inlineStr">
        <is>
          <t>2026-10-04</t>
        </is>
      </c>
      <c r="B5145" s="77" t="inlineStr">
        <is>
          <t>Pokemon Stats</t>
        </is>
      </c>
      <c r="C5145" s="77" t="inlineStr">
        <is>
          <t>Qwilfish baseAttack</t>
        </is>
      </c>
      <c r="D5145" s="77" t="n">
        <v>95</v>
      </c>
      <c r="E5145" s="77" t="n">
        <v>115</v>
      </c>
      <c r="F5145" s="77" t="inlineStr">
        <is>
          <t>Differs from upstream baseline</t>
        </is>
      </c>
      <c r="G5145" s="77" t="inlineStr">
        <is>
          <t>species_info/gen_*_families.h</t>
        </is>
      </c>
    </row>
    <row r="5146">
      <c r="A5146" s="32" t="inlineStr">
        <is>
          <t>2026-10-04</t>
        </is>
      </c>
      <c r="B5146" s="32" t="inlineStr">
        <is>
          <t>Pokemon Stats</t>
        </is>
      </c>
      <c r="C5146" s="32" t="inlineStr">
        <is>
          <t>Qwilfish baseDefense</t>
        </is>
      </c>
      <c r="D5146" s="32" t="n">
        <v>85</v>
      </c>
      <c r="E5146" s="32" t="n">
        <v>95</v>
      </c>
      <c r="F5146" s="32" t="inlineStr">
        <is>
          <t>Differs from upstream baseline</t>
        </is>
      </c>
      <c r="G5146" s="32" t="inlineStr">
        <is>
          <t>species_info/gen_*_families.h</t>
        </is>
      </c>
    </row>
    <row r="5147">
      <c r="A5147" s="77" t="inlineStr">
        <is>
          <t>2026-10-04</t>
        </is>
      </c>
      <c r="B5147" s="77" t="inlineStr">
        <is>
          <t>Pokemon Stats</t>
        </is>
      </c>
      <c r="C5147" s="77" t="inlineStr">
        <is>
          <t>Qwilfish baseSpAttack</t>
        </is>
      </c>
      <c r="D5147" s="77" t="n">
        <v>55</v>
      </c>
      <c r="E5147" s="77" t="n">
        <v>65</v>
      </c>
      <c r="F5147" s="77" t="inlineStr">
        <is>
          <t>Differs from upstream baseline</t>
        </is>
      </c>
      <c r="G5147" s="77" t="inlineStr">
        <is>
          <t>species_info/gen_*_families.h</t>
        </is>
      </c>
    </row>
    <row r="5148">
      <c r="A5148" s="32" t="inlineStr">
        <is>
          <t>2026-10-04</t>
        </is>
      </c>
      <c r="B5148" s="32" t="inlineStr">
        <is>
          <t>Pokemon Stats</t>
        </is>
      </c>
      <c r="C5148" s="32" t="inlineStr">
        <is>
          <t>Qwilfish baseSpDefense</t>
        </is>
      </c>
      <c r="D5148" s="32" t="n">
        <v>55</v>
      </c>
      <c r="E5148" s="32" t="n">
        <v>65</v>
      </c>
      <c r="F5148" s="32" t="inlineStr">
        <is>
          <t>Differs from upstream baseline</t>
        </is>
      </c>
      <c r="G5148" s="32" t="inlineStr">
        <is>
          <t>species_info/gen_*_families.h</t>
        </is>
      </c>
    </row>
    <row r="5149">
      <c r="A5149" s="77" t="inlineStr">
        <is>
          <t>2026-10-04</t>
        </is>
      </c>
      <c r="B5149" s="77" t="inlineStr">
        <is>
          <t>Abilities</t>
        </is>
      </c>
      <c r="C5149" s="77" t="inlineStr">
        <is>
          <t>Qwilfish abilities</t>
        </is>
      </c>
      <c r="D5149" s="77" t="inlineStr">
        <is>
          <t>Poison Point / Swift Swim / Intimidate</t>
        </is>
      </c>
      <c r="E5149" s="77" t="inlineStr">
        <is>
          <t>Swift Swim / Swift Swim / Intimidate</t>
        </is>
      </c>
      <c r="F5149" s="77" t="inlineStr">
        <is>
          <t>Differs from upstream baseline</t>
        </is>
      </c>
      <c r="G5149" s="77" t="inlineStr">
        <is>
          <t>species_info/gen_*_families.h</t>
        </is>
      </c>
    </row>
    <row r="5150">
      <c r="A5150" s="32" t="inlineStr">
        <is>
          <t>2026-10-04</t>
        </is>
      </c>
      <c r="B5150" s="32" t="inlineStr">
        <is>
          <t>Pokemon Stats</t>
        </is>
      </c>
      <c r="C5150" s="32" t="inlineStr">
        <is>
          <t>Raichu baseDefense</t>
        </is>
      </c>
      <c r="D5150" s="32" t="n">
        <v>55</v>
      </c>
      <c r="E5150" s="32" t="n">
        <v>60</v>
      </c>
      <c r="F5150" s="32" t="inlineStr">
        <is>
          <t>Differs from upstream baseline</t>
        </is>
      </c>
      <c r="G5150" s="32" t="inlineStr">
        <is>
          <t>species_info/gen_*_families.h</t>
        </is>
      </c>
    </row>
    <row r="5151">
      <c r="A5151" s="77" t="inlineStr">
        <is>
          <t>2026-10-04</t>
        </is>
      </c>
      <c r="B5151" s="77" t="inlineStr">
        <is>
          <t>Pokemon Stats</t>
        </is>
      </c>
      <c r="C5151" s="77" t="inlineStr">
        <is>
          <t>Raichu baseSpDefense</t>
        </is>
      </c>
      <c r="D5151" s="77" t="n">
        <v>80</v>
      </c>
      <c r="E5151" s="77" t="n">
        <v>85</v>
      </c>
      <c r="F5151" s="77" t="inlineStr">
        <is>
          <t>Differs from upstream baseline</t>
        </is>
      </c>
      <c r="G5151" s="77" t="inlineStr">
        <is>
          <t>species_info/gen_*_families.h</t>
        </is>
      </c>
    </row>
    <row r="5152">
      <c r="A5152" s="32" t="inlineStr">
        <is>
          <t>2026-10-04</t>
        </is>
      </c>
      <c r="B5152" s="32" t="inlineStr">
        <is>
          <t>Abilities</t>
        </is>
      </c>
      <c r="C5152" s="32" t="inlineStr">
        <is>
          <t>Raichu abilities</t>
        </is>
      </c>
      <c r="D5152" s="32" t="inlineStr">
        <is>
          <t>Static / Lightning Rod</t>
        </is>
      </c>
      <c r="E5152" s="32" t="inlineStr">
        <is>
          <t>Lightning Rod / Lightning Rod</t>
        </is>
      </c>
      <c r="F5152" s="32" t="inlineStr">
        <is>
          <t>Differs from upstream baseline</t>
        </is>
      </c>
      <c r="G5152" s="32" t="inlineStr">
        <is>
          <t>species_info/gen_*_families.h</t>
        </is>
      </c>
    </row>
    <row r="5153">
      <c r="A5153" s="77" t="inlineStr">
        <is>
          <t>2026-10-04</t>
        </is>
      </c>
      <c r="B5153" s="77" t="inlineStr">
        <is>
          <t>Pokemon Stats</t>
        </is>
      </c>
      <c r="C5153" s="77" t="inlineStr">
        <is>
          <t>Raichu baseHP</t>
        </is>
      </c>
      <c r="D5153" s="77" t="n">
        <v>60</v>
      </c>
      <c r="E5153" s="77" t="n">
        <v>74</v>
      </c>
      <c r="F5153" s="77" t="inlineStr">
        <is>
          <t>Differs from upstream baseline</t>
        </is>
      </c>
      <c r="G5153" s="77" t="inlineStr">
        <is>
          <t>species_info/gen_*_families.h</t>
        </is>
      </c>
    </row>
    <row r="5154">
      <c r="A5154" s="32" t="inlineStr">
        <is>
          <t>2026-10-04</t>
        </is>
      </c>
      <c r="B5154" s="32" t="inlineStr">
        <is>
          <t>Pokemon Stats</t>
        </is>
      </c>
      <c r="C5154" s="32" t="inlineStr">
        <is>
          <t>Raichu baseAttack</t>
        </is>
      </c>
      <c r="D5154" s="32" t="n">
        <v>85</v>
      </c>
      <c r="E5154" s="32" t="n">
        <v>86</v>
      </c>
      <c r="F5154" s="32" t="inlineStr">
        <is>
          <t>Differs from upstream baseline</t>
        </is>
      </c>
      <c r="G5154" s="32" t="inlineStr">
        <is>
          <t>species_info/gen_*_families.h</t>
        </is>
      </c>
    </row>
    <row r="5155">
      <c r="A5155" s="77" t="inlineStr">
        <is>
          <t>2026-10-04</t>
        </is>
      </c>
      <c r="B5155" s="77" t="inlineStr">
        <is>
          <t>Pokemon Stats</t>
        </is>
      </c>
      <c r="C5155" s="77" t="inlineStr">
        <is>
          <t>Raichu baseDefense</t>
        </is>
      </c>
      <c r="D5155" s="77" t="n">
        <v>50</v>
      </c>
      <c r="E5155" s="77" t="n">
        <v>68</v>
      </c>
      <c r="F5155" s="77" t="inlineStr">
        <is>
          <t>Differs from upstream baseline</t>
        </is>
      </c>
      <c r="G5155" s="77" t="inlineStr">
        <is>
          <t>species_info/gen_*_families.h</t>
        </is>
      </c>
    </row>
    <row r="5156">
      <c r="A5156" s="32" t="inlineStr">
        <is>
          <t>2026-10-04</t>
        </is>
      </c>
      <c r="B5156" s="32" t="inlineStr">
        <is>
          <t>Pokemon Stats</t>
        </is>
      </c>
      <c r="C5156" s="32" t="inlineStr">
        <is>
          <t>Raikou baseSpAttack</t>
        </is>
      </c>
      <c r="D5156" s="32" t="n">
        <v>115</v>
      </c>
      <c r="E5156" s="32" t="n">
        <v>135</v>
      </c>
      <c r="F5156" s="32" t="inlineStr">
        <is>
          <t>Differs from upstream baseline</t>
        </is>
      </c>
      <c r="G5156" s="32" t="inlineStr">
        <is>
          <t>species_info/gen_*_families.h</t>
        </is>
      </c>
    </row>
    <row r="5157">
      <c r="A5157" s="77" t="inlineStr">
        <is>
          <t>2026-10-04</t>
        </is>
      </c>
      <c r="B5157" s="77" t="inlineStr">
        <is>
          <t>Abilities</t>
        </is>
      </c>
      <c r="C5157" s="77" t="inlineStr">
        <is>
          <t>Ralts abilities</t>
        </is>
      </c>
      <c r="D5157" s="77" t="inlineStr">
        <is>
          <t>Synchronize / Trace / Telepathy</t>
        </is>
      </c>
      <c r="E5157" s="77" t="inlineStr">
        <is>
          <t>Trace / Trace / Telepathy</t>
        </is>
      </c>
      <c r="F5157" s="77" t="inlineStr">
        <is>
          <t>Differs from upstream baseline</t>
        </is>
      </c>
      <c r="G5157" s="77" t="inlineStr">
        <is>
          <t>species_info/gen_*_families.h</t>
        </is>
      </c>
    </row>
    <row r="5158">
      <c r="A5158" s="32" t="inlineStr">
        <is>
          <t>2026-10-04</t>
        </is>
      </c>
      <c r="B5158" s="32" t="inlineStr">
        <is>
          <t>Pokemon Stats</t>
        </is>
      </c>
      <c r="C5158" s="32" t="inlineStr">
        <is>
          <t>Rampardos baseAttack</t>
        </is>
      </c>
      <c r="D5158" s="32" t="n">
        <v>165</v>
      </c>
      <c r="E5158" s="32" t="n">
        <v>180</v>
      </c>
      <c r="F5158" s="32" t="inlineStr">
        <is>
          <t>Differs from upstream baseline</t>
        </is>
      </c>
      <c r="G5158" s="32" t="inlineStr">
        <is>
          <t>species_info/gen_*_families.h</t>
        </is>
      </c>
    </row>
    <row r="5159">
      <c r="A5159" s="77" t="inlineStr">
        <is>
          <t>2026-10-04</t>
        </is>
      </c>
      <c r="B5159" s="77" t="inlineStr">
        <is>
          <t>Pokemon Stats</t>
        </is>
      </c>
      <c r="C5159" s="77" t="inlineStr">
        <is>
          <t>Rampardos baseDefense</t>
        </is>
      </c>
      <c r="D5159" s="77" t="n">
        <v>60</v>
      </c>
      <c r="E5159" s="77" t="n">
        <v>80</v>
      </c>
      <c r="F5159" s="77" t="inlineStr">
        <is>
          <t>Differs from upstream baseline</t>
        </is>
      </c>
      <c r="G5159" s="77" t="inlineStr">
        <is>
          <t>species_info/gen_*_families.h</t>
        </is>
      </c>
    </row>
    <row r="5160">
      <c r="A5160" s="32" t="inlineStr">
        <is>
          <t>2026-10-04</t>
        </is>
      </c>
      <c r="B5160" s="32" t="inlineStr">
        <is>
          <t>Pokemon Stats</t>
        </is>
      </c>
      <c r="C5160" s="32" t="inlineStr">
        <is>
          <t>Rampardos baseSpAttack</t>
        </is>
      </c>
      <c r="D5160" s="32" t="n">
        <v>65</v>
      </c>
      <c r="E5160" s="32" t="n">
        <v>15</v>
      </c>
      <c r="F5160" s="32" t="inlineStr">
        <is>
          <t>Differs from upstream baseline</t>
        </is>
      </c>
      <c r="G5160" s="32" t="inlineStr">
        <is>
          <t>species_info/gen_*_families.h</t>
        </is>
      </c>
    </row>
    <row r="5161">
      <c r="A5161" s="77" t="inlineStr">
        <is>
          <t>2026-10-04</t>
        </is>
      </c>
      <c r="B5161" s="77" t="inlineStr">
        <is>
          <t>Pokemon Stats</t>
        </is>
      </c>
      <c r="C5161" s="77" t="inlineStr">
        <is>
          <t>Rampardos baseSpDefense</t>
        </is>
      </c>
      <c r="D5161" s="77" t="n">
        <v>50</v>
      </c>
      <c r="E5161" s="77" t="n">
        <v>70</v>
      </c>
      <c r="F5161" s="77" t="inlineStr">
        <is>
          <t>Differs from upstream baseline</t>
        </is>
      </c>
      <c r="G5161" s="77" t="inlineStr">
        <is>
          <t>species_info/gen_*_families.h</t>
        </is>
      </c>
    </row>
    <row r="5162">
      <c r="A5162" s="32" t="inlineStr">
        <is>
          <t>2026-10-04</t>
        </is>
      </c>
      <c r="B5162" s="32" t="inlineStr">
        <is>
          <t>Abilities</t>
        </is>
      </c>
      <c r="C5162" s="32" t="inlineStr">
        <is>
          <t>Rampardos abilities</t>
        </is>
      </c>
      <c r="D5162" s="32" t="inlineStr">
        <is>
          <t>Mold Breaker / Sheer Force</t>
        </is>
      </c>
      <c r="E5162" s="32" t="inlineStr">
        <is>
          <t>Rock Head / Mold Breaker / Sheer Force</t>
        </is>
      </c>
      <c r="F5162" s="32" t="inlineStr">
        <is>
          <t>Differs from upstream baseline</t>
        </is>
      </c>
      <c r="G5162" s="32" t="inlineStr">
        <is>
          <t>species_info/gen_*_families.h</t>
        </is>
      </c>
    </row>
    <row r="5163">
      <c r="A5163" s="77" t="inlineStr">
        <is>
          <t>2026-10-04</t>
        </is>
      </c>
      <c r="B5163" s="77" t="inlineStr">
        <is>
          <t>Pokemon Stats</t>
        </is>
      </c>
      <c r="C5163" s="77" t="inlineStr">
        <is>
          <t>Rapidash baseHP</t>
        </is>
      </c>
      <c r="D5163" s="77" t="n">
        <v>65</v>
      </c>
      <c r="E5163" s="77" t="n">
        <v>70</v>
      </c>
      <c r="F5163" s="77" t="inlineStr">
        <is>
          <t>Differs from upstream baseline</t>
        </is>
      </c>
      <c r="G5163" s="77" t="inlineStr">
        <is>
          <t>species_info/gen_*_families.h</t>
        </is>
      </c>
    </row>
    <row r="5164">
      <c r="A5164" s="32" t="inlineStr">
        <is>
          <t>2026-10-04</t>
        </is>
      </c>
      <c r="B5164" s="32" t="inlineStr">
        <is>
          <t>Pokemon Stats</t>
        </is>
      </c>
      <c r="C5164" s="32" t="inlineStr">
        <is>
          <t>Rapidash baseAttack</t>
        </is>
      </c>
      <c r="D5164" s="32" t="n">
        <v>100</v>
      </c>
      <c r="E5164" s="32" t="n">
        <v>105</v>
      </c>
      <c r="F5164" s="32" t="inlineStr">
        <is>
          <t>Differs from upstream baseline</t>
        </is>
      </c>
      <c r="G5164" s="32" t="inlineStr">
        <is>
          <t>species_info/gen_*_families.h</t>
        </is>
      </c>
    </row>
    <row r="5165">
      <c r="A5165" s="77" t="inlineStr">
        <is>
          <t>2026-10-04</t>
        </is>
      </c>
      <c r="B5165" s="77" t="inlineStr">
        <is>
          <t>Pokemon Stats</t>
        </is>
      </c>
      <c r="C5165" s="77" t="inlineStr">
        <is>
          <t>Rapidash baseDefense</t>
        </is>
      </c>
      <c r="D5165" s="77" t="n">
        <v>70</v>
      </c>
      <c r="E5165" s="77" t="n">
        <v>75</v>
      </c>
      <c r="F5165" s="77" t="inlineStr">
        <is>
          <t>Differs from upstream baseline</t>
        </is>
      </c>
      <c r="G5165" s="77" t="inlineStr">
        <is>
          <t>species_info/gen_*_families.h</t>
        </is>
      </c>
    </row>
    <row r="5166">
      <c r="A5166" s="32" t="inlineStr">
        <is>
          <t>2026-10-04</t>
        </is>
      </c>
      <c r="B5166" s="32" t="inlineStr">
        <is>
          <t>Pokemon Stats</t>
        </is>
      </c>
      <c r="C5166" s="32" t="inlineStr">
        <is>
          <t>Rapidash baseSpAttack</t>
        </is>
      </c>
      <c r="D5166" s="32" t="n">
        <v>80</v>
      </c>
      <c r="E5166" s="32" t="n">
        <v>85</v>
      </c>
      <c r="F5166" s="32" t="inlineStr">
        <is>
          <t>Differs from upstream baseline</t>
        </is>
      </c>
      <c r="G5166" s="32" t="inlineStr">
        <is>
          <t>species_info/gen_*_families.h</t>
        </is>
      </c>
    </row>
    <row r="5167">
      <c r="A5167" s="77" t="inlineStr">
        <is>
          <t>2026-10-04</t>
        </is>
      </c>
      <c r="B5167" s="77" t="inlineStr">
        <is>
          <t>Pokemon Stats</t>
        </is>
      </c>
      <c r="C5167" s="77" t="inlineStr">
        <is>
          <t>Rapidash baseSpDefense</t>
        </is>
      </c>
      <c r="D5167" s="77" t="n">
        <v>80</v>
      </c>
      <c r="E5167" s="77" t="n">
        <v>85</v>
      </c>
      <c r="F5167" s="77" t="inlineStr">
        <is>
          <t>Differs from upstream baseline</t>
        </is>
      </c>
      <c r="G5167" s="77" t="inlineStr">
        <is>
          <t>species_info/gen_*_families.h</t>
        </is>
      </c>
    </row>
    <row r="5168">
      <c r="A5168" s="32" t="inlineStr">
        <is>
          <t>2026-10-04</t>
        </is>
      </c>
      <c r="B5168" s="32" t="inlineStr">
        <is>
          <t>Pokemon Stats</t>
        </is>
      </c>
      <c r="C5168" s="32" t="inlineStr">
        <is>
          <t>Rapidash baseSpeed</t>
        </is>
      </c>
      <c r="D5168" s="32" t="n">
        <v>105</v>
      </c>
      <c r="E5168" s="32" t="n">
        <v>110</v>
      </c>
      <c r="F5168" s="32" t="inlineStr">
        <is>
          <t>Differs from upstream baseline</t>
        </is>
      </c>
      <c r="G5168" s="32" t="inlineStr">
        <is>
          <t>species_info/gen_*_families.h</t>
        </is>
      </c>
    </row>
    <row r="5169">
      <c r="A5169" s="77" t="inlineStr">
        <is>
          <t>2026-10-04</t>
        </is>
      </c>
      <c r="B5169" s="77" t="inlineStr">
        <is>
          <t>Abilities</t>
        </is>
      </c>
      <c r="C5169" s="77" t="inlineStr">
        <is>
          <t>Rapidash abilities</t>
        </is>
      </c>
      <c r="D5169" s="77" t="inlineStr">
        <is>
          <t>Run Away / Flash Fire / Flame Body</t>
        </is>
      </c>
      <c r="E5169" s="77" t="inlineStr">
        <is>
          <t>Reckless / Reckless / Flame Body</t>
        </is>
      </c>
      <c r="F5169" s="77" t="inlineStr">
        <is>
          <t>Differs from upstream baseline</t>
        </is>
      </c>
      <c r="G5169" s="77" t="inlineStr">
        <is>
          <t>species_info/gen_*_families.h</t>
        </is>
      </c>
    </row>
    <row r="5170">
      <c r="A5170" s="32" t="inlineStr">
        <is>
          <t>2026-10-04</t>
        </is>
      </c>
      <c r="B5170" s="32" t="inlineStr">
        <is>
          <t>Abilities</t>
        </is>
      </c>
      <c r="C5170" s="32" t="inlineStr">
        <is>
          <t>Rapidash abilities</t>
        </is>
      </c>
      <c r="D5170" s="32" t="inlineStr">
        <is>
          <t>Run Away / Pastel Veil / Anticipation</t>
        </is>
      </c>
      <c r="E5170" s="32" t="inlineStr">
        <is>
          <t>Reckless / Reckless / Anticipation</t>
        </is>
      </c>
      <c r="F5170" s="32" t="inlineStr">
        <is>
          <t>Differs from upstream baseline</t>
        </is>
      </c>
      <c r="G5170" s="32" t="inlineStr">
        <is>
          <t>species_info/gen_*_families.h</t>
        </is>
      </c>
    </row>
    <row r="5171">
      <c r="A5171" s="77" t="inlineStr">
        <is>
          <t>2026-10-04</t>
        </is>
      </c>
      <c r="B5171" s="77" t="inlineStr">
        <is>
          <t>Abilities</t>
        </is>
      </c>
      <c r="C5171" s="77" t="inlineStr">
        <is>
          <t>Raticate abilities</t>
        </is>
      </c>
      <c r="D5171" s="77" t="inlineStr">
        <is>
          <t>Run Away / Guts / Hustle</t>
        </is>
      </c>
      <c r="E5171" s="77" t="inlineStr">
        <is>
          <t>Guts / Guts / Hustle</t>
        </is>
      </c>
      <c r="F5171" s="77" t="inlineStr">
        <is>
          <t>Differs from upstream baseline</t>
        </is>
      </c>
      <c r="G5171" s="77" t="inlineStr">
        <is>
          <t>species_info/gen_*_families.h</t>
        </is>
      </c>
    </row>
    <row r="5172">
      <c r="A5172" s="32" t="inlineStr">
        <is>
          <t>2026-10-04</t>
        </is>
      </c>
      <c r="B5172" s="32" t="inlineStr">
        <is>
          <t>Pokemon Stats</t>
        </is>
      </c>
      <c r="C5172" s="32" t="inlineStr">
        <is>
          <t>Raticate baseAttack</t>
        </is>
      </c>
      <c r="D5172" s="32" t="n">
        <v>71</v>
      </c>
      <c r="E5172" s="32" t="n">
        <v>113</v>
      </c>
      <c r="F5172" s="32" t="inlineStr">
        <is>
          <t>Differs from upstream baseline</t>
        </is>
      </c>
      <c r="G5172" s="32" t="inlineStr">
        <is>
          <t>species_info/gen_*_families.h</t>
        </is>
      </c>
    </row>
    <row r="5173">
      <c r="A5173" s="77" t="inlineStr">
        <is>
          <t>2026-10-04</t>
        </is>
      </c>
      <c r="B5173" s="77" t="inlineStr">
        <is>
          <t>Pokemon Stats</t>
        </is>
      </c>
      <c r="C5173" s="77" t="inlineStr">
        <is>
          <t>Raticate baseDefense</t>
        </is>
      </c>
      <c r="D5173" s="77" t="n">
        <v>70</v>
      </c>
      <c r="E5173" s="77" t="n">
        <v>81</v>
      </c>
      <c r="F5173" s="77" t="inlineStr">
        <is>
          <t>Differs from upstream baseline</t>
        </is>
      </c>
      <c r="G5173" s="77" t="inlineStr">
        <is>
          <t>species_info/gen_*_families.h</t>
        </is>
      </c>
    </row>
    <row r="5174">
      <c r="A5174" s="32" t="inlineStr">
        <is>
          <t>2026-10-04</t>
        </is>
      </c>
      <c r="B5174" s="32" t="inlineStr">
        <is>
          <t>Pokemon Stats</t>
        </is>
      </c>
      <c r="C5174" s="32" t="inlineStr">
        <is>
          <t>Raticate baseSpAttack</t>
        </is>
      </c>
      <c r="D5174" s="32" t="n">
        <v>40</v>
      </c>
      <c r="E5174" s="32" t="n">
        <v>30</v>
      </c>
      <c r="F5174" s="32" t="inlineStr">
        <is>
          <t>Differs from upstream baseline</t>
        </is>
      </c>
      <c r="G5174" s="32" t="inlineStr">
        <is>
          <t>species_info/gen_*_families.h</t>
        </is>
      </c>
    </row>
    <row r="5175">
      <c r="A5175" s="77" t="inlineStr">
        <is>
          <t>2026-10-04</t>
        </is>
      </c>
      <c r="B5175" s="77" t="inlineStr">
        <is>
          <t>Pokemon Stats</t>
        </is>
      </c>
      <c r="C5175" s="77" t="inlineStr">
        <is>
          <t>Raticate baseSpeed</t>
        </is>
      </c>
      <c r="D5175" s="77" t="n">
        <v>77</v>
      </c>
      <c r="E5175" s="77" t="n">
        <v>88</v>
      </c>
      <c r="F5175" s="77" t="inlineStr">
        <is>
          <t>Differs from upstream baseline</t>
        </is>
      </c>
      <c r="G5175" s="77" t="inlineStr">
        <is>
          <t>species_info/gen_*_families.h</t>
        </is>
      </c>
    </row>
    <row r="5176">
      <c r="A5176" s="32" t="inlineStr">
        <is>
          <t>2026-10-04</t>
        </is>
      </c>
      <c r="B5176" s="32" t="inlineStr">
        <is>
          <t>Abilities</t>
        </is>
      </c>
      <c r="C5176" s="32" t="inlineStr">
        <is>
          <t>Rattata abilities</t>
        </is>
      </c>
      <c r="D5176" s="32" t="inlineStr">
        <is>
          <t>Run Away / Guts / Hustle</t>
        </is>
      </c>
      <c r="E5176" s="32" t="inlineStr">
        <is>
          <t>Guts / Guts / Hustle</t>
        </is>
      </c>
      <c r="F5176" s="32" t="inlineStr">
        <is>
          <t>Differs from upstream baseline</t>
        </is>
      </c>
      <c r="G5176" s="32" t="inlineStr">
        <is>
          <t>species_info/gen_*_families.h</t>
        </is>
      </c>
    </row>
    <row r="5177">
      <c r="A5177" s="77" t="inlineStr">
        <is>
          <t>2026-10-04</t>
        </is>
      </c>
      <c r="B5177" s="77" t="inlineStr">
        <is>
          <t>Abilities</t>
        </is>
      </c>
      <c r="C5177" s="77" t="inlineStr">
        <is>
          <t>Rattata abilities</t>
        </is>
      </c>
      <c r="D5177" s="77" t="inlineStr">
        <is>
          <t>Gluttony / Hustle / Thick Fat</t>
        </is>
      </c>
      <c r="E5177" s="77" t="inlineStr">
        <is>
          <t>Guts / Guts / Thick Fat</t>
        </is>
      </c>
      <c r="F5177" s="77" t="inlineStr">
        <is>
          <t>Differs from upstream baseline</t>
        </is>
      </c>
      <c r="G5177" s="77" t="inlineStr">
        <is>
          <t>species_info/gen_*_families.h</t>
        </is>
      </c>
    </row>
    <row r="5178">
      <c r="A5178" s="32" t="inlineStr">
        <is>
          <t>2026-10-04</t>
        </is>
      </c>
      <c r="B5178" s="32" t="inlineStr">
        <is>
          <t>Abilities</t>
        </is>
      </c>
      <c r="C5178" s="32" t="inlineStr">
        <is>
          <t>Rayquaza abilities</t>
        </is>
      </c>
      <c r="D5178" s="32" t="inlineStr">
        <is>
          <t>Delta Stream / Delta Stream / Delta Stream</t>
        </is>
      </c>
      <c r="E5178" s="32" t="inlineStr">
        <is>
          <t>Air Lock / Air Lock / Air Lock</t>
        </is>
      </c>
      <c r="F5178" s="32" t="inlineStr">
        <is>
          <t>Differs from upstream baseline</t>
        </is>
      </c>
      <c r="G5178" s="32" t="inlineStr">
        <is>
          <t>species_info/gen_*_families.h</t>
        </is>
      </c>
    </row>
    <row r="5179">
      <c r="A5179" s="77" t="inlineStr">
        <is>
          <t>2026-10-04</t>
        </is>
      </c>
      <c r="B5179" s="77" t="inlineStr">
        <is>
          <t>Pokemon Stats</t>
        </is>
      </c>
      <c r="C5179" s="77" t="inlineStr">
        <is>
          <t>Regice baseSpAttack</t>
        </is>
      </c>
      <c r="D5179" s="77" t="n">
        <v>100</v>
      </c>
      <c r="E5179" s="77" t="n">
        <v>120</v>
      </c>
      <c r="F5179" s="77" t="inlineStr">
        <is>
          <t>Differs from upstream baseline</t>
        </is>
      </c>
      <c r="G5179" s="77" t="inlineStr">
        <is>
          <t>species_info/gen_*_families.h</t>
        </is>
      </c>
    </row>
    <row r="5180">
      <c r="A5180" s="32" t="inlineStr">
        <is>
          <t>2026-10-04</t>
        </is>
      </c>
      <c r="B5180" s="32" t="inlineStr">
        <is>
          <t>Abilities</t>
        </is>
      </c>
      <c r="C5180" s="32" t="inlineStr">
        <is>
          <t>Regice abilities</t>
        </is>
      </c>
      <c r="D5180" s="32" t="inlineStr">
        <is>
          <t>Clear Body / Ice Body</t>
        </is>
      </c>
      <c r="E5180" s="32" t="inlineStr">
        <is>
          <t>Filter / Ice Body / Ice Body</t>
        </is>
      </c>
      <c r="F5180" s="32" t="inlineStr">
        <is>
          <t>Differs from upstream baseline</t>
        </is>
      </c>
      <c r="G5180" s="32" t="inlineStr">
        <is>
          <t>species_info/gen_*_families.h</t>
        </is>
      </c>
    </row>
    <row r="5181">
      <c r="A5181" s="77" t="inlineStr">
        <is>
          <t>2026-10-04</t>
        </is>
      </c>
      <c r="B5181" s="77" t="inlineStr">
        <is>
          <t>Abilities</t>
        </is>
      </c>
      <c r="C5181" s="77" t="inlineStr">
        <is>
          <t>Regigigas abilities</t>
        </is>
      </c>
      <c r="D5181" s="77" t="inlineStr">
        <is>
          <t>Slow Start</t>
        </is>
      </c>
      <c r="E5181" s="77" t="inlineStr">
        <is>
          <t>Clear Body</t>
        </is>
      </c>
      <c r="F5181" s="77" t="inlineStr">
        <is>
          <t>Differs from upstream baseline</t>
        </is>
      </c>
      <c r="G5181" s="77" t="inlineStr">
        <is>
          <t>species_info/gen_*_families.h</t>
        </is>
      </c>
    </row>
    <row r="5182">
      <c r="A5182" s="32" t="inlineStr">
        <is>
          <t>2026-10-04</t>
        </is>
      </c>
      <c r="B5182" s="32" t="inlineStr">
        <is>
          <t>Pokemon Stats</t>
        </is>
      </c>
      <c r="C5182" s="32" t="inlineStr">
        <is>
          <t>Regirock baseAttack</t>
        </is>
      </c>
      <c r="D5182" s="32" t="n">
        <v>100</v>
      </c>
      <c r="E5182" s="32" t="n">
        <v>120</v>
      </c>
      <c r="F5182" s="32" t="inlineStr">
        <is>
          <t>Differs from upstream baseline</t>
        </is>
      </c>
      <c r="G5182" s="32" t="inlineStr">
        <is>
          <t>species_info/gen_*_families.h</t>
        </is>
      </c>
    </row>
    <row r="5183">
      <c r="A5183" s="77" t="inlineStr">
        <is>
          <t>2026-10-04</t>
        </is>
      </c>
      <c r="B5183" s="77" t="inlineStr">
        <is>
          <t>Abilities</t>
        </is>
      </c>
      <c r="C5183" s="77" t="inlineStr">
        <is>
          <t>Regirock abilities</t>
        </is>
      </c>
      <c r="D5183" s="77" t="inlineStr">
        <is>
          <t>Clear Body / Sturdy</t>
        </is>
      </c>
      <c r="E5183" s="77" t="inlineStr">
        <is>
          <t>Solid Rock / Clear Body / Sturdy</t>
        </is>
      </c>
      <c r="F5183" s="77" t="inlineStr">
        <is>
          <t>Differs from upstream baseline</t>
        </is>
      </c>
      <c r="G5183" s="77" t="inlineStr">
        <is>
          <t>species_info/gen_*_families.h</t>
        </is>
      </c>
    </row>
    <row r="5184">
      <c r="A5184" s="32" t="inlineStr">
        <is>
          <t>2026-10-04</t>
        </is>
      </c>
      <c r="B5184" s="32" t="inlineStr">
        <is>
          <t>Pokemon Stats</t>
        </is>
      </c>
      <c r="C5184" s="32" t="inlineStr">
        <is>
          <t>Registeel baseAttack</t>
        </is>
      </c>
      <c r="D5184" s="32" t="n">
        <v>75</v>
      </c>
      <c r="E5184" s="32" t="n">
        <v>80</v>
      </c>
      <c r="F5184" s="32" t="inlineStr">
        <is>
          <t>Differs from upstream baseline</t>
        </is>
      </c>
      <c r="G5184" s="32" t="inlineStr">
        <is>
          <t>species_info/gen_*_families.h</t>
        </is>
      </c>
    </row>
    <row r="5185">
      <c r="A5185" s="77" t="inlineStr">
        <is>
          <t>2026-10-04</t>
        </is>
      </c>
      <c r="B5185" s="77" t="inlineStr">
        <is>
          <t>Pokemon Stats</t>
        </is>
      </c>
      <c r="C5185" s="77" t="inlineStr">
        <is>
          <t>Registeel baseDefense</t>
        </is>
      </c>
      <c r="D5185" s="77" t="n">
        <v>150</v>
      </c>
      <c r="E5185" s="77" t="n">
        <v>200</v>
      </c>
      <c r="F5185" s="77" t="inlineStr">
        <is>
          <t>Differs from upstream baseline</t>
        </is>
      </c>
      <c r="G5185" s="77" t="inlineStr">
        <is>
          <t>species_info/gen_*_families.h</t>
        </is>
      </c>
    </row>
    <row r="5186">
      <c r="A5186" s="32" t="inlineStr">
        <is>
          <t>2026-10-04</t>
        </is>
      </c>
      <c r="B5186" s="32" t="inlineStr">
        <is>
          <t>Pokemon Stats</t>
        </is>
      </c>
      <c r="C5186" s="32" t="inlineStr">
        <is>
          <t>Registeel baseSpAttack</t>
        </is>
      </c>
      <c r="D5186" s="32" t="n">
        <v>75</v>
      </c>
      <c r="E5186" s="32" t="n">
        <v>35</v>
      </c>
      <c r="F5186" s="32" t="inlineStr">
        <is>
          <t>Differs from upstream baseline</t>
        </is>
      </c>
      <c r="G5186" s="32" t="inlineStr">
        <is>
          <t>species_info/gen_*_families.h</t>
        </is>
      </c>
    </row>
    <row r="5187">
      <c r="A5187" s="77" t="inlineStr">
        <is>
          <t>2026-10-04</t>
        </is>
      </c>
      <c r="B5187" s="77" t="inlineStr">
        <is>
          <t>Pokemon Stats</t>
        </is>
      </c>
      <c r="C5187" s="77" t="inlineStr">
        <is>
          <t>Registeel baseSpDefense</t>
        </is>
      </c>
      <c r="D5187" s="77" t="n">
        <v>150</v>
      </c>
      <c r="E5187" s="77" t="n">
        <v>200</v>
      </c>
      <c r="F5187" s="77" t="inlineStr">
        <is>
          <t>Differs from upstream baseline</t>
        </is>
      </c>
      <c r="G5187" s="77" t="inlineStr">
        <is>
          <t>species_info/gen_*_families.h</t>
        </is>
      </c>
    </row>
    <row r="5188">
      <c r="A5188" s="32" t="inlineStr">
        <is>
          <t>2026-10-04</t>
        </is>
      </c>
      <c r="B5188" s="32" t="inlineStr">
        <is>
          <t>Pokemon Stats</t>
        </is>
      </c>
      <c r="C5188" s="32" t="inlineStr">
        <is>
          <t>Registeel baseSpeed</t>
        </is>
      </c>
      <c r="D5188" s="32" t="n">
        <v>50</v>
      </c>
      <c r="E5188" s="32" t="n">
        <v>5</v>
      </c>
      <c r="F5188" s="32" t="inlineStr">
        <is>
          <t>Differs from upstream baseline</t>
        </is>
      </c>
      <c r="G5188" s="32" t="inlineStr">
        <is>
          <t>species_info/gen_*_families.h</t>
        </is>
      </c>
    </row>
    <row r="5189">
      <c r="A5189" s="77" t="inlineStr">
        <is>
          <t>2026-10-04</t>
        </is>
      </c>
      <c r="B5189" s="77" t="inlineStr">
        <is>
          <t>Abilities</t>
        </is>
      </c>
      <c r="C5189" s="77" t="inlineStr">
        <is>
          <t>Registeel abilities</t>
        </is>
      </c>
      <c r="D5189" s="77" t="inlineStr">
        <is>
          <t>Clear Body / Light Metal</t>
        </is>
      </c>
      <c r="E5189" s="77" t="inlineStr">
        <is>
          <t>Filter / Clear Body / Light Metal</t>
        </is>
      </c>
      <c r="F5189" s="77" t="inlineStr">
        <is>
          <t>Differs from upstream baseline</t>
        </is>
      </c>
      <c r="G5189" s="77" t="inlineStr">
        <is>
          <t>species_info/gen_*_families.h</t>
        </is>
      </c>
    </row>
    <row r="5190">
      <c r="A5190" s="32" t="inlineStr">
        <is>
          <t>2026-10-04</t>
        </is>
      </c>
      <c r="B5190" s="32" t="inlineStr">
        <is>
          <t>Abilities</t>
        </is>
      </c>
      <c r="C5190" s="32" t="inlineStr">
        <is>
          <t>Remoraid abilities</t>
        </is>
      </c>
      <c r="D5190" s="32" t="inlineStr">
        <is>
          <t>Hustle / Sniper / Moody</t>
        </is>
      </c>
      <c r="E5190" s="32" t="inlineStr">
        <is>
          <t>Sniper / Sniper / Moody</t>
        </is>
      </c>
      <c r="F5190" s="32" t="inlineStr">
        <is>
          <t>Differs from upstream baseline</t>
        </is>
      </c>
      <c r="G5190" s="32" t="inlineStr">
        <is>
          <t>species_info/gen_*_families.h</t>
        </is>
      </c>
    </row>
    <row r="5191">
      <c r="A5191" s="77" t="inlineStr">
        <is>
          <t>2026-10-04</t>
        </is>
      </c>
      <c r="B5191" s="77" t="inlineStr">
        <is>
          <t>Pokemon Stats</t>
        </is>
      </c>
      <c r="C5191" s="77" t="inlineStr">
        <is>
          <t>Reuniclus baseAttack</t>
        </is>
      </c>
      <c r="D5191" s="77" t="n">
        <v>65</v>
      </c>
      <c r="E5191" s="77" t="n">
        <v>30</v>
      </c>
      <c r="F5191" s="77" t="inlineStr">
        <is>
          <t>Differs from upstream baseline</t>
        </is>
      </c>
      <c r="G5191" s="77" t="inlineStr">
        <is>
          <t>species_info/gen_*_families.h</t>
        </is>
      </c>
    </row>
    <row r="5192">
      <c r="A5192" s="32" t="inlineStr">
        <is>
          <t>2026-10-04</t>
        </is>
      </c>
      <c r="B5192" s="32" t="inlineStr">
        <is>
          <t>Pokemon Stats</t>
        </is>
      </c>
      <c r="C5192" s="32" t="inlineStr">
        <is>
          <t>Reuniclus baseDefense</t>
        </is>
      </c>
      <c r="D5192" s="32" t="n">
        <v>75</v>
      </c>
      <c r="E5192" s="32" t="n">
        <v>77</v>
      </c>
      <c r="F5192" s="32" t="inlineStr">
        <is>
          <t>Differs from upstream baseline</t>
        </is>
      </c>
      <c r="G5192" s="32" t="inlineStr">
        <is>
          <t>species_info/gen_*_families.h</t>
        </is>
      </c>
    </row>
    <row r="5193">
      <c r="A5193" s="77" t="inlineStr">
        <is>
          <t>2026-10-04</t>
        </is>
      </c>
      <c r="B5193" s="77" t="inlineStr">
        <is>
          <t>Pokemon Stats</t>
        </is>
      </c>
      <c r="C5193" s="77" t="inlineStr">
        <is>
          <t>Reuniclus baseSpAttack</t>
        </is>
      </c>
      <c r="D5193" s="77" t="n">
        <v>125</v>
      </c>
      <c r="E5193" s="77" t="n">
        <v>146</v>
      </c>
      <c r="F5193" s="77" t="inlineStr">
        <is>
          <t>Differs from upstream baseline</t>
        </is>
      </c>
      <c r="G5193" s="77" t="inlineStr">
        <is>
          <t>species_info/gen_*_families.h</t>
        </is>
      </c>
    </row>
    <row r="5194">
      <c r="A5194" s="32" t="inlineStr">
        <is>
          <t>2026-10-04</t>
        </is>
      </c>
      <c r="B5194" s="32" t="inlineStr">
        <is>
          <t>Pokemon Stats</t>
        </is>
      </c>
      <c r="C5194" s="32" t="inlineStr">
        <is>
          <t>Reuniclus baseSpeed</t>
        </is>
      </c>
      <c r="D5194" s="32" t="n">
        <v>30</v>
      </c>
      <c r="E5194" s="32" t="n">
        <v>70</v>
      </c>
      <c r="F5194" s="32" t="inlineStr">
        <is>
          <t>Differs from upstream baseline</t>
        </is>
      </c>
      <c r="G5194" s="32" t="inlineStr">
        <is>
          <t>species_info/gen_*_families.h</t>
        </is>
      </c>
    </row>
    <row r="5195">
      <c r="A5195" s="77" t="inlineStr">
        <is>
          <t>2026-10-04</t>
        </is>
      </c>
      <c r="B5195" s="77" t="inlineStr">
        <is>
          <t>Abilities</t>
        </is>
      </c>
      <c r="C5195" s="77" t="inlineStr">
        <is>
          <t>Rhyperior abilities</t>
        </is>
      </c>
      <c r="D5195" s="77" t="inlineStr">
        <is>
          <t>Lightning Rod / Solid Rock / Reckless</t>
        </is>
      </c>
      <c r="E5195" s="77" t="inlineStr">
        <is>
          <t>Solid Rock / Solid Rock / Reckless</t>
        </is>
      </c>
      <c r="F5195" s="77" t="inlineStr">
        <is>
          <t>Differs from upstream baseline</t>
        </is>
      </c>
      <c r="G5195" s="77" t="inlineStr">
        <is>
          <t>species_info/gen_*_families.h</t>
        </is>
      </c>
    </row>
    <row r="5196">
      <c r="A5196" s="32" t="inlineStr">
        <is>
          <t>2026-10-04</t>
        </is>
      </c>
      <c r="B5196" s="32" t="inlineStr">
        <is>
          <t>Abilities</t>
        </is>
      </c>
      <c r="C5196" s="32" t="inlineStr">
        <is>
          <t>Riolu abilities</t>
        </is>
      </c>
      <c r="D5196" s="32" t="inlineStr">
        <is>
          <t>Steadfast / Inner Focus / Prankster</t>
        </is>
      </c>
      <c r="E5196" s="32" t="inlineStr">
        <is>
          <t>Adaptability / Adaptability / Prankster</t>
        </is>
      </c>
      <c r="F5196" s="32" t="inlineStr">
        <is>
          <t>Differs from upstream baseline</t>
        </is>
      </c>
      <c r="G5196" s="32" t="inlineStr">
        <is>
          <t>species_info/gen_*_families.h</t>
        </is>
      </c>
    </row>
    <row r="5197">
      <c r="A5197" s="77" t="inlineStr">
        <is>
          <t>2026-10-04</t>
        </is>
      </c>
      <c r="B5197" s="77" t="inlineStr">
        <is>
          <t>Evolutions</t>
        </is>
      </c>
      <c r="C5197" s="77" t="inlineStr">
        <is>
          <t>Riolu evolution</t>
        </is>
      </c>
      <c r="D5197" s="77" t="inlineStr">
        <is>
          <t>Friendship Day -&gt; Lucario</t>
        </is>
      </c>
      <c r="E5197" s="77" t="inlineStr">
        <is>
          <t>Lv 36 -&gt; Lucario</t>
        </is>
      </c>
      <c r="F5197" s="77" t="inlineStr">
        <is>
          <t>Differs from upstream baseline</t>
        </is>
      </c>
      <c r="G5197" s="77" t="inlineStr">
        <is>
          <t>species_info/gen_*_families.h</t>
        </is>
      </c>
    </row>
    <row r="5198">
      <c r="A5198" s="32" t="inlineStr">
        <is>
          <t>2026-10-04</t>
        </is>
      </c>
      <c r="B5198" s="32" t="inlineStr">
        <is>
          <t>Abilities</t>
        </is>
      </c>
      <c r="C5198" s="32" t="inlineStr">
        <is>
          <t>Roselia abilities</t>
        </is>
      </c>
      <c r="D5198" s="32" t="inlineStr">
        <is>
          <t>Natural Cure / Poison Point / Leaf Guard</t>
        </is>
      </c>
      <c r="E5198" s="32" t="inlineStr">
        <is>
          <t>Natural Cure / Natural Cure / Leaf Guard</t>
        </is>
      </c>
      <c r="F5198" s="32" t="inlineStr">
        <is>
          <t>Differs from upstream baseline</t>
        </is>
      </c>
      <c r="G5198" s="32" t="inlineStr">
        <is>
          <t>species_info/gen_*_families.h</t>
        </is>
      </c>
    </row>
    <row r="5199">
      <c r="A5199" s="77" t="inlineStr">
        <is>
          <t>2026-10-04</t>
        </is>
      </c>
      <c r="B5199" s="77" t="inlineStr">
        <is>
          <t>Evolutions</t>
        </is>
      </c>
      <c r="C5199" s="77" t="inlineStr">
        <is>
          <t>Roselia evolution</t>
        </is>
      </c>
      <c r="D5199" s="77" t="inlineStr">
        <is>
          <t>Item (Shiny Stone) -&gt; Roserade</t>
        </is>
      </c>
      <c r="E5199" s="77" t="inlineStr">
        <is>
          <t>Item (Leaf Stone) -&gt; Roserade</t>
        </is>
      </c>
      <c r="F5199" s="77" t="inlineStr">
        <is>
          <t>Differs from upstream baseline</t>
        </is>
      </c>
      <c r="G5199" s="77" t="inlineStr">
        <is>
          <t>species_info/gen_*_families.h</t>
        </is>
      </c>
    </row>
    <row r="5200">
      <c r="A5200" s="32" t="inlineStr">
        <is>
          <t>2026-10-04</t>
        </is>
      </c>
      <c r="B5200" s="32" t="inlineStr">
        <is>
          <t>Pokemon Stats</t>
        </is>
      </c>
      <c r="C5200" s="32" t="inlineStr">
        <is>
          <t>Roserade baseDefense</t>
        </is>
      </c>
      <c r="D5200" s="32" t="n">
        <v>65</v>
      </c>
      <c r="E5200" s="32" t="n">
        <v>55</v>
      </c>
      <c r="F5200" s="32" t="inlineStr">
        <is>
          <t>Differs from upstream baseline</t>
        </is>
      </c>
      <c r="G5200" s="32" t="inlineStr">
        <is>
          <t>species_info/gen_*_families.h</t>
        </is>
      </c>
    </row>
    <row r="5201">
      <c r="A5201" s="77" t="inlineStr">
        <is>
          <t>2026-10-04</t>
        </is>
      </c>
      <c r="B5201" s="77" t="inlineStr">
        <is>
          <t>Abilities</t>
        </is>
      </c>
      <c r="C5201" s="77" t="inlineStr">
        <is>
          <t>Roserade abilities</t>
        </is>
      </c>
      <c r="D5201" s="77" t="inlineStr">
        <is>
          <t>Natural Cure / Poison Point / Technician</t>
        </is>
      </c>
      <c r="E5201" s="77" t="inlineStr">
        <is>
          <t>Natural Cure / Natural Cure / Technician</t>
        </is>
      </c>
      <c r="F5201" s="77" t="inlineStr">
        <is>
          <t>Differs from upstream baseline</t>
        </is>
      </c>
      <c r="G5201" s="77" t="inlineStr">
        <is>
          <t>species_info/gen_*_families.h</t>
        </is>
      </c>
    </row>
    <row r="5202">
      <c r="A5202" s="32" t="inlineStr">
        <is>
          <t>2026-10-04</t>
        </is>
      </c>
      <c r="B5202" s="32" t="inlineStr">
        <is>
          <t>Pokemon Stats</t>
        </is>
      </c>
      <c r="C5202" s="32" t="inlineStr">
        <is>
          <t>Rotom baseAttack</t>
        </is>
      </c>
      <c r="D5202" s="32" t="n">
        <v>50</v>
      </c>
      <c r="E5202" s="32" t="n">
        <v>65</v>
      </c>
      <c r="F5202" s="32" t="inlineStr">
        <is>
          <t>Differs from upstream baseline</t>
        </is>
      </c>
      <c r="G5202" s="32" t="inlineStr">
        <is>
          <t>species_info/gen_*_families.h</t>
        </is>
      </c>
    </row>
    <row r="5203">
      <c r="A5203" s="77" t="inlineStr">
        <is>
          <t>2026-10-04</t>
        </is>
      </c>
      <c r="B5203" s="77" t="inlineStr">
        <is>
          <t>Pokemon Stats</t>
        </is>
      </c>
      <c r="C5203" s="77" t="inlineStr">
        <is>
          <t>Rotom baseDefense</t>
        </is>
      </c>
      <c r="D5203" s="77" t="n">
        <v>77</v>
      </c>
      <c r="E5203" s="77" t="n">
        <v>107</v>
      </c>
      <c r="F5203" s="77" t="inlineStr">
        <is>
          <t>Differs from upstream baseline</t>
        </is>
      </c>
      <c r="G5203" s="77" t="inlineStr">
        <is>
          <t>species_info/gen_*_families.h</t>
        </is>
      </c>
    </row>
    <row r="5204">
      <c r="A5204" s="32" t="inlineStr">
        <is>
          <t>2026-10-04</t>
        </is>
      </c>
      <c r="B5204" s="32" t="inlineStr">
        <is>
          <t>Pokemon Stats</t>
        </is>
      </c>
      <c r="C5204" s="32" t="inlineStr">
        <is>
          <t>Rotom baseSpAttack</t>
        </is>
      </c>
      <c r="D5204" s="32" t="n">
        <v>95</v>
      </c>
      <c r="E5204" s="32" t="n">
        <v>105</v>
      </c>
      <c r="F5204" s="32" t="inlineStr">
        <is>
          <t>Differs from upstream baseline</t>
        </is>
      </c>
      <c r="G5204" s="32" t="inlineStr">
        <is>
          <t>species_info/gen_*_families.h</t>
        </is>
      </c>
    </row>
    <row r="5205">
      <c r="A5205" s="77" t="inlineStr">
        <is>
          <t>2026-10-04</t>
        </is>
      </c>
      <c r="B5205" s="77" t="inlineStr">
        <is>
          <t>Pokemon Stats</t>
        </is>
      </c>
      <c r="C5205" s="77" t="inlineStr">
        <is>
          <t>Rotom baseSpDefense</t>
        </is>
      </c>
      <c r="D5205" s="77" t="n">
        <v>77</v>
      </c>
      <c r="E5205" s="77" t="n">
        <v>107</v>
      </c>
      <c r="F5205" s="77" t="inlineStr">
        <is>
          <t>Differs from upstream baseline</t>
        </is>
      </c>
      <c r="G5205" s="77" t="inlineStr">
        <is>
          <t>species_info/gen_*_families.h</t>
        </is>
      </c>
    </row>
    <row r="5206">
      <c r="A5206" s="32" t="inlineStr">
        <is>
          <t>2026-10-04</t>
        </is>
      </c>
      <c r="B5206" s="32" t="inlineStr">
        <is>
          <t>Pokemon Stats</t>
        </is>
      </c>
      <c r="C5206" s="32" t="inlineStr">
        <is>
          <t>Rotom baseSpeed</t>
        </is>
      </c>
      <c r="D5206" s="32" t="n">
        <v>86</v>
      </c>
      <c r="E5206" s="32" t="n">
        <v>91</v>
      </c>
      <c r="F5206" s="32" t="inlineStr">
        <is>
          <t>Differs from upstream baseline</t>
        </is>
      </c>
      <c r="G5206" s="32" t="inlineStr">
        <is>
          <t>species_info/gen_*_families.h</t>
        </is>
      </c>
    </row>
    <row r="5207">
      <c r="A5207" s="77" t="inlineStr">
        <is>
          <t>2026-10-04</t>
        </is>
      </c>
      <c r="B5207" s="77" t="inlineStr">
        <is>
          <t>Pokemon Stats</t>
        </is>
      </c>
      <c r="C5207" s="77" t="inlineStr">
        <is>
          <t>Rufflet baseAttack</t>
        </is>
      </c>
      <c r="D5207" s="77" t="n">
        <v>83</v>
      </c>
      <c r="E5207" s="77" t="n">
        <v>87</v>
      </c>
      <c r="F5207" s="77" t="inlineStr">
        <is>
          <t>Differs from upstream baseline</t>
        </is>
      </c>
      <c r="G5207" s="77" t="inlineStr">
        <is>
          <t>species_info/gen_*_families.h</t>
        </is>
      </c>
    </row>
    <row r="5208">
      <c r="A5208" s="32" t="inlineStr">
        <is>
          <t>2026-10-04</t>
        </is>
      </c>
      <c r="B5208" s="32" t="inlineStr">
        <is>
          <t>Pokemon Stats</t>
        </is>
      </c>
      <c r="C5208" s="32" t="inlineStr">
        <is>
          <t>Rufflet baseSpAttack</t>
        </is>
      </c>
      <c r="D5208" s="32" t="n">
        <v>37</v>
      </c>
      <c r="E5208" s="32" t="n">
        <v>30</v>
      </c>
      <c r="F5208" s="32" t="inlineStr">
        <is>
          <t>Differs from upstream baseline</t>
        </is>
      </c>
      <c r="G5208" s="32" t="inlineStr">
        <is>
          <t>species_info/gen_*_families.h</t>
        </is>
      </c>
    </row>
    <row r="5209">
      <c r="A5209" s="77" t="inlineStr">
        <is>
          <t>2026-10-04</t>
        </is>
      </c>
      <c r="B5209" s="77" t="inlineStr">
        <is>
          <t>Pokemon Stats</t>
        </is>
      </c>
      <c r="C5209" s="77" t="inlineStr">
        <is>
          <t>Rufflet baseSpeed</t>
        </is>
      </c>
      <c r="D5209" s="77" t="n">
        <v>60</v>
      </c>
      <c r="E5209" s="77" t="n">
        <v>63</v>
      </c>
      <c r="F5209" s="77" t="inlineStr">
        <is>
          <t>Differs from upstream baseline</t>
        </is>
      </c>
      <c r="G5209" s="77" t="inlineStr">
        <is>
          <t>species_info/gen_*_families.h</t>
        </is>
      </c>
    </row>
    <row r="5210">
      <c r="A5210" s="32" t="inlineStr">
        <is>
          <t>2026-10-04</t>
        </is>
      </c>
      <c r="B5210" s="32" t="inlineStr">
        <is>
          <t>Evolutions</t>
        </is>
      </c>
      <c r="C5210" s="32" t="inlineStr">
        <is>
          <t>Rufflet evolution</t>
        </is>
      </c>
      <c r="D5210" s="32" t="inlineStr">
        <is>
          <t>Lv 54 -&gt; Braviary; None -&gt; Braviary Hisui</t>
        </is>
      </c>
      <c r="E5210" s="32" t="inlineStr">
        <is>
          <t>Lv 42 -&gt; Braviary; None -&gt; Braviary Hisui</t>
        </is>
      </c>
      <c r="F5210" s="32" t="inlineStr">
        <is>
          <t>Differs from upstream baseline</t>
        </is>
      </c>
      <c r="G5210" s="32" t="inlineStr">
        <is>
          <t>species_info/gen_*_families.h</t>
        </is>
      </c>
    </row>
    <row r="5211">
      <c r="A5211" s="77" t="inlineStr">
        <is>
          <t>2026-10-04</t>
        </is>
      </c>
      <c r="B5211" s="77" t="inlineStr">
        <is>
          <t>Pokemon Stats</t>
        </is>
      </c>
      <c r="C5211" s="77" t="inlineStr">
        <is>
          <t>Runerigus baseAttack</t>
        </is>
      </c>
      <c r="D5211" s="77" t="n">
        <v>95</v>
      </c>
      <c r="E5211" s="77" t="n">
        <v>115</v>
      </c>
      <c r="F5211" s="77" t="inlineStr">
        <is>
          <t>Differs from upstream baseline</t>
        </is>
      </c>
      <c r="G5211" s="77" t="inlineStr">
        <is>
          <t>species_info/gen_*_families.h</t>
        </is>
      </c>
    </row>
    <row r="5212">
      <c r="A5212" s="32" t="inlineStr">
        <is>
          <t>2026-10-04</t>
        </is>
      </c>
      <c r="B5212" s="32" t="inlineStr">
        <is>
          <t>Pokemon Stats</t>
        </is>
      </c>
      <c r="C5212" s="32" t="inlineStr">
        <is>
          <t>Runerigus baseSpAttack</t>
        </is>
      </c>
      <c r="D5212" s="32" t="n">
        <v>50</v>
      </c>
      <c r="E5212" s="32" t="n">
        <v>30</v>
      </c>
      <c r="F5212" s="32" t="inlineStr">
        <is>
          <t>Differs from upstream baseline</t>
        </is>
      </c>
      <c r="G5212" s="32" t="inlineStr">
        <is>
          <t>species_info/gen_*_families.h</t>
        </is>
      </c>
    </row>
    <row r="5213">
      <c r="A5213" s="77" t="inlineStr">
        <is>
          <t>2026-10-04</t>
        </is>
      </c>
      <c r="B5213" s="77" t="inlineStr">
        <is>
          <t>Pokemon Stats</t>
        </is>
      </c>
      <c r="C5213" s="77" t="inlineStr">
        <is>
          <t>Sableye baseHP</t>
        </is>
      </c>
      <c r="D5213" s="77" t="n">
        <v>50</v>
      </c>
      <c r="E5213" s="77" t="n">
        <v>60</v>
      </c>
      <c r="F5213" s="77" t="inlineStr">
        <is>
          <t>Differs from upstream baseline</t>
        </is>
      </c>
      <c r="G5213" s="77" t="inlineStr">
        <is>
          <t>species_info/gen_*_families.h</t>
        </is>
      </c>
    </row>
    <row r="5214">
      <c r="A5214" s="32" t="inlineStr">
        <is>
          <t>2026-10-04</t>
        </is>
      </c>
      <c r="B5214" s="32" t="inlineStr">
        <is>
          <t>Pokemon Stats</t>
        </is>
      </c>
      <c r="C5214" s="32" t="inlineStr">
        <is>
          <t>Sableye baseAttack</t>
        </is>
      </c>
      <c r="D5214" s="32" t="n">
        <v>75</v>
      </c>
      <c r="E5214" s="32" t="n">
        <v>105</v>
      </c>
      <c r="F5214" s="32" t="inlineStr">
        <is>
          <t>Differs from upstream baseline</t>
        </is>
      </c>
      <c r="G5214" s="32" t="inlineStr">
        <is>
          <t>species_info/gen_*_families.h</t>
        </is>
      </c>
    </row>
    <row r="5215">
      <c r="A5215" s="77" t="inlineStr">
        <is>
          <t>2026-10-04</t>
        </is>
      </c>
      <c r="B5215" s="77" t="inlineStr">
        <is>
          <t>Pokemon Stats</t>
        </is>
      </c>
      <c r="C5215" s="77" t="inlineStr">
        <is>
          <t>Sableye baseDefense</t>
        </is>
      </c>
      <c r="D5215" s="77" t="n">
        <v>75</v>
      </c>
      <c r="E5215" s="77" t="n">
        <v>105</v>
      </c>
      <c r="F5215" s="77" t="inlineStr">
        <is>
          <t>Differs from upstream baseline</t>
        </is>
      </c>
      <c r="G5215" s="77" t="inlineStr">
        <is>
          <t>species_info/gen_*_families.h</t>
        </is>
      </c>
    </row>
    <row r="5216">
      <c r="A5216" s="32" t="inlineStr">
        <is>
          <t>2026-10-04</t>
        </is>
      </c>
      <c r="B5216" s="32" t="inlineStr">
        <is>
          <t>Pokemon Stats</t>
        </is>
      </c>
      <c r="C5216" s="32" t="inlineStr">
        <is>
          <t>Sableye baseSpDefense</t>
        </is>
      </c>
      <c r="D5216" s="32" t="n">
        <v>65</v>
      </c>
      <c r="E5216" s="32" t="n">
        <v>95</v>
      </c>
      <c r="F5216" s="32" t="inlineStr">
        <is>
          <t>Differs from upstream baseline</t>
        </is>
      </c>
      <c r="G5216" s="32" t="inlineStr">
        <is>
          <t>species_info/gen_*_families.h</t>
        </is>
      </c>
    </row>
    <row r="5217">
      <c r="A5217" s="77" t="inlineStr">
        <is>
          <t>2026-10-04</t>
        </is>
      </c>
      <c r="B5217" s="77" t="inlineStr">
        <is>
          <t>Abilities</t>
        </is>
      </c>
      <c r="C5217" s="77" t="inlineStr">
        <is>
          <t>Sableye abilities</t>
        </is>
      </c>
      <c r="D5217" s="77" t="inlineStr">
        <is>
          <t>Keen Eye / Stall / Prankster</t>
        </is>
      </c>
      <c r="E5217" s="77" t="inlineStr">
        <is>
          <t>Clear Body / Clear Body / Prankster</t>
        </is>
      </c>
      <c r="F5217" s="77" t="inlineStr">
        <is>
          <t>Differs from upstream baseline</t>
        </is>
      </c>
      <c r="G5217" s="77" t="inlineStr">
        <is>
          <t>species_info/gen_*_families.h</t>
        </is>
      </c>
    </row>
    <row r="5218">
      <c r="A5218" s="32" t="inlineStr">
        <is>
          <t>2026-10-04</t>
        </is>
      </c>
      <c r="B5218" s="32" t="inlineStr">
        <is>
          <t>Pokemon Stats</t>
        </is>
      </c>
      <c r="C5218" s="32" t="inlineStr">
        <is>
          <t>Sableye baseAttack</t>
        </is>
      </c>
      <c r="D5218" s="32" t="n">
        <v>85</v>
      </c>
      <c r="E5218" s="32" t="n">
        <v>115</v>
      </c>
      <c r="F5218" s="32" t="inlineStr">
        <is>
          <t>Differs from upstream baseline</t>
        </is>
      </c>
      <c r="G5218" s="32" t="inlineStr">
        <is>
          <t>species_info/gen_*_families.h</t>
        </is>
      </c>
    </row>
    <row r="5219">
      <c r="A5219" s="77" t="inlineStr">
        <is>
          <t>2026-10-04</t>
        </is>
      </c>
      <c r="B5219" s="77" t="inlineStr">
        <is>
          <t>Pokemon Stats</t>
        </is>
      </c>
      <c r="C5219" s="77" t="inlineStr">
        <is>
          <t>Sableye baseDefense</t>
        </is>
      </c>
      <c r="D5219" s="77" t="n">
        <v>125</v>
      </c>
      <c r="E5219" s="77" t="n">
        <v>155</v>
      </c>
      <c r="F5219" s="77" t="inlineStr">
        <is>
          <t>Differs from upstream baseline</t>
        </is>
      </c>
      <c r="G5219" s="77" t="inlineStr">
        <is>
          <t>species_info/gen_*_families.h</t>
        </is>
      </c>
    </row>
    <row r="5220">
      <c r="A5220" s="32" t="inlineStr">
        <is>
          <t>2026-10-04</t>
        </is>
      </c>
      <c r="B5220" s="32" t="inlineStr">
        <is>
          <t>Pokemon Stats</t>
        </is>
      </c>
      <c r="C5220" s="32" t="inlineStr">
        <is>
          <t>Sableye baseSpDefense</t>
        </is>
      </c>
      <c r="D5220" s="32" t="n">
        <v>115</v>
      </c>
      <c r="E5220" s="32" t="n">
        <v>145</v>
      </c>
      <c r="F5220" s="32" t="inlineStr">
        <is>
          <t>Differs from upstream baseline</t>
        </is>
      </c>
      <c r="G5220" s="32" t="inlineStr">
        <is>
          <t>species_info/gen_*_families.h</t>
        </is>
      </c>
    </row>
    <row r="5221">
      <c r="A5221" s="77" t="inlineStr">
        <is>
          <t>2026-10-04</t>
        </is>
      </c>
      <c r="B5221" s="77" t="inlineStr">
        <is>
          <t>Pokemon Stats</t>
        </is>
      </c>
      <c r="C5221" s="77" t="inlineStr">
        <is>
          <t>Salamence baseSpDefense</t>
        </is>
      </c>
      <c r="D5221" s="77" t="n">
        <v>80</v>
      </c>
      <c r="E5221" s="77" t="n">
        <v>85</v>
      </c>
      <c r="F5221" s="77" t="inlineStr">
        <is>
          <t>Differs from upstream baseline</t>
        </is>
      </c>
      <c r="G5221" s="77" t="inlineStr">
        <is>
          <t>species_info/gen_*_families.h</t>
        </is>
      </c>
    </row>
    <row r="5222">
      <c r="A5222" s="32" t="inlineStr">
        <is>
          <t>2026-10-04</t>
        </is>
      </c>
      <c r="B5222" s="32" t="inlineStr">
        <is>
          <t>Abilities</t>
        </is>
      </c>
      <c r="C5222" s="32" t="inlineStr">
        <is>
          <t>Salamence abilities</t>
        </is>
      </c>
      <c r="D5222" s="32" t="inlineStr">
        <is>
          <t>Intimidate / Moxie</t>
        </is>
      </c>
      <c r="E5222" s="32" t="inlineStr">
        <is>
          <t>Intimidate / Intimidate / Moxie</t>
        </is>
      </c>
      <c r="F5222" s="32" t="inlineStr">
        <is>
          <t>Differs from upstream baseline</t>
        </is>
      </c>
      <c r="G5222" s="32" t="inlineStr">
        <is>
          <t>species_info/gen_*_families.h</t>
        </is>
      </c>
    </row>
    <row r="5223">
      <c r="A5223" s="77" t="inlineStr">
        <is>
          <t>2026-10-04</t>
        </is>
      </c>
      <c r="B5223" s="77" t="inlineStr">
        <is>
          <t>Pokemon Stats</t>
        </is>
      </c>
      <c r="C5223" s="77" t="inlineStr">
        <is>
          <t>Salamence baseSpDefense</t>
        </is>
      </c>
      <c r="D5223" s="77" t="n">
        <v>90</v>
      </c>
      <c r="E5223" s="77" t="n">
        <v>95</v>
      </c>
      <c r="F5223" s="77" t="inlineStr">
        <is>
          <t>Differs from upstream baseline</t>
        </is>
      </c>
      <c r="G5223" s="77" t="inlineStr">
        <is>
          <t>species_info/gen_*_families.h</t>
        </is>
      </c>
    </row>
    <row r="5224">
      <c r="A5224" s="32" t="inlineStr">
        <is>
          <t>2026-10-04</t>
        </is>
      </c>
      <c r="B5224" s="32" t="inlineStr">
        <is>
          <t>Pokemon Stats</t>
        </is>
      </c>
      <c r="C5224" s="32" t="inlineStr">
        <is>
          <t>Samurott baseSpeed</t>
        </is>
      </c>
      <c r="D5224" s="32" t="n">
        <v>70</v>
      </c>
      <c r="E5224" s="32" t="n">
        <v>80</v>
      </c>
      <c r="F5224" s="32" t="inlineStr">
        <is>
          <t>Differs from upstream baseline</t>
        </is>
      </c>
      <c r="G5224" s="32" t="inlineStr">
        <is>
          <t>species_info/gen_*_families.h</t>
        </is>
      </c>
    </row>
    <row r="5225">
      <c r="A5225" s="77" t="inlineStr">
        <is>
          <t>2026-10-04</t>
        </is>
      </c>
      <c r="B5225" s="77" t="inlineStr">
        <is>
          <t>Abilities</t>
        </is>
      </c>
      <c r="C5225" s="77" t="inlineStr">
        <is>
          <t>Samurott abilities</t>
        </is>
      </c>
      <c r="D5225" s="77" t="inlineStr">
        <is>
          <t>Torrent / Shell Armor</t>
        </is>
      </c>
      <c r="E5225" s="77" t="inlineStr">
        <is>
          <t>Torrent / Shell Armor / Sharpness</t>
        </is>
      </c>
      <c r="F5225" s="77" t="inlineStr">
        <is>
          <t>Differs from upstream baseline</t>
        </is>
      </c>
      <c r="G5225" s="77" t="inlineStr">
        <is>
          <t>species_info/gen_*_families.h</t>
        </is>
      </c>
    </row>
    <row r="5226">
      <c r="A5226" s="32" t="inlineStr">
        <is>
          <t>2026-10-04</t>
        </is>
      </c>
      <c r="B5226" s="32" t="inlineStr">
        <is>
          <t>Abilities</t>
        </is>
      </c>
      <c r="C5226" s="32" t="inlineStr">
        <is>
          <t>Sandaconda abilities</t>
        </is>
      </c>
      <c r="D5226" s="32" t="inlineStr">
        <is>
          <t>Sand Spit / Shed Skin / Sand Veil</t>
        </is>
      </c>
      <c r="E5226" s="32" t="inlineStr">
        <is>
          <t>Shed Skin / Shed Skin / Sand Veil</t>
        </is>
      </c>
      <c r="F5226" s="32" t="inlineStr">
        <is>
          <t>Differs from upstream baseline</t>
        </is>
      </c>
      <c r="G5226" s="32" t="inlineStr">
        <is>
          <t>species_info/gen_*_families.h</t>
        </is>
      </c>
    </row>
    <row r="5227">
      <c r="A5227" s="77" t="inlineStr">
        <is>
          <t>2026-10-04</t>
        </is>
      </c>
      <c r="B5227" s="77" t="inlineStr">
        <is>
          <t>Pokemon Stats</t>
        </is>
      </c>
      <c r="C5227" s="77" t="inlineStr">
        <is>
          <t>Sandile baseAttack</t>
        </is>
      </c>
      <c r="D5227" s="77" t="n">
        <v>72</v>
      </c>
      <c r="E5227" s="77" t="n">
        <v>75</v>
      </c>
      <c r="F5227" s="77" t="inlineStr">
        <is>
          <t>Differs from upstream baseline</t>
        </is>
      </c>
      <c r="G5227" s="77" t="inlineStr">
        <is>
          <t>species_info/gen_*_families.h</t>
        </is>
      </c>
    </row>
    <row r="5228">
      <c r="A5228" s="32" t="inlineStr">
        <is>
          <t>2026-10-04</t>
        </is>
      </c>
      <c r="B5228" s="32" t="inlineStr">
        <is>
          <t>Pokemon Stats</t>
        </is>
      </c>
      <c r="C5228" s="32" t="inlineStr">
        <is>
          <t>Sandile baseSpAttack</t>
        </is>
      </c>
      <c r="D5228" s="32" t="n">
        <v>35</v>
      </c>
      <c r="E5228" s="32" t="n">
        <v>30</v>
      </c>
      <c r="F5228" s="32" t="inlineStr">
        <is>
          <t>Differs from upstream baseline</t>
        </is>
      </c>
      <c r="G5228" s="32" t="inlineStr">
        <is>
          <t>species_info/gen_*_families.h</t>
        </is>
      </c>
    </row>
    <row r="5229">
      <c r="A5229" s="77" t="inlineStr">
        <is>
          <t>2026-10-04</t>
        </is>
      </c>
      <c r="B5229" s="77" t="inlineStr">
        <is>
          <t>Pokemon Stats</t>
        </is>
      </c>
      <c r="C5229" s="77" t="inlineStr">
        <is>
          <t>Sandile baseSpeed</t>
        </is>
      </c>
      <c r="D5229" s="77" t="n">
        <v>65</v>
      </c>
      <c r="E5229" s="77" t="n">
        <v>67</v>
      </c>
      <c r="F5229" s="77" t="inlineStr">
        <is>
          <t>Differs from upstream baseline</t>
        </is>
      </c>
      <c r="G5229" s="77" t="inlineStr">
        <is>
          <t>species_info/gen_*_families.h</t>
        </is>
      </c>
    </row>
    <row r="5230">
      <c r="A5230" s="32" t="inlineStr">
        <is>
          <t>2026-10-04</t>
        </is>
      </c>
      <c r="B5230" s="32" t="inlineStr">
        <is>
          <t>Pokemon Stats</t>
        </is>
      </c>
      <c r="C5230" s="32" t="inlineStr">
        <is>
          <t>Sandshrew baseDefense</t>
        </is>
      </c>
      <c r="D5230" s="32" t="n">
        <v>85</v>
      </c>
      <c r="E5230" s="32" t="n">
        <v>90</v>
      </c>
      <c r="F5230" s="32" t="inlineStr">
        <is>
          <t>Differs from upstream baseline</t>
        </is>
      </c>
      <c r="G5230" s="32" t="inlineStr">
        <is>
          <t>species_info/gen_*_families.h</t>
        </is>
      </c>
    </row>
    <row r="5231">
      <c r="A5231" s="77" t="inlineStr">
        <is>
          <t>2026-10-04</t>
        </is>
      </c>
      <c r="B5231" s="77" t="inlineStr">
        <is>
          <t>Pokemon Stats</t>
        </is>
      </c>
      <c r="C5231" s="77" t="inlineStr">
        <is>
          <t>Sandshrew baseSpAttack</t>
        </is>
      </c>
      <c r="D5231" s="77" t="n">
        <v>20</v>
      </c>
      <c r="E5231" s="77" t="n">
        <v>10</v>
      </c>
      <c r="F5231" s="77" t="inlineStr">
        <is>
          <t>Differs from upstream baseline</t>
        </is>
      </c>
      <c r="G5231" s="77" t="inlineStr">
        <is>
          <t>species_info/gen_*_families.h</t>
        </is>
      </c>
    </row>
    <row r="5232">
      <c r="A5232" s="32" t="inlineStr">
        <is>
          <t>2026-10-04</t>
        </is>
      </c>
      <c r="B5232" s="32" t="inlineStr">
        <is>
          <t>Pokemon Stats</t>
        </is>
      </c>
      <c r="C5232" s="32" t="inlineStr">
        <is>
          <t>Sandshrew baseSpDefense</t>
        </is>
      </c>
      <c r="D5232" s="32" t="n">
        <v>30</v>
      </c>
      <c r="E5232" s="32" t="n">
        <v>35</v>
      </c>
      <c r="F5232" s="32" t="inlineStr">
        <is>
          <t>Differs from upstream baseline</t>
        </is>
      </c>
      <c r="G5232" s="32" t="inlineStr">
        <is>
          <t>species_info/gen_*_families.h</t>
        </is>
      </c>
    </row>
    <row r="5233">
      <c r="A5233" s="77" t="inlineStr">
        <is>
          <t>2026-10-04</t>
        </is>
      </c>
      <c r="B5233" s="77" t="inlineStr">
        <is>
          <t>Abilities</t>
        </is>
      </c>
      <c r="C5233" s="77" t="inlineStr">
        <is>
          <t>Sandshrew abilities</t>
        </is>
      </c>
      <c r="D5233" s="77" t="inlineStr">
        <is>
          <t>Sand Veil / Sand Rush</t>
        </is>
      </c>
      <c r="E5233" s="77" t="inlineStr">
        <is>
          <t>Rough Skin / Rough Skin / Sand Rush</t>
        </is>
      </c>
      <c r="F5233" s="77" t="inlineStr">
        <is>
          <t>Differs from upstream baseline</t>
        </is>
      </c>
      <c r="G5233" s="77" t="inlineStr">
        <is>
          <t>species_info/gen_*_families.h</t>
        </is>
      </c>
    </row>
    <row r="5234">
      <c r="A5234" s="32" t="inlineStr">
        <is>
          <t>2026-10-04</t>
        </is>
      </c>
      <c r="B5234" s="32" t="inlineStr">
        <is>
          <t>Pokemon Stats</t>
        </is>
      </c>
      <c r="C5234" s="32" t="inlineStr">
        <is>
          <t>Sandshrew baseSpAttack</t>
        </is>
      </c>
      <c r="D5234" s="32" t="n">
        <v>10</v>
      </c>
      <c r="E5234" s="32" t="n">
        <v>11</v>
      </c>
      <c r="F5234" s="32" t="inlineStr">
        <is>
          <t>Differs from upstream baseline</t>
        </is>
      </c>
      <c r="G5234" s="32" t="inlineStr">
        <is>
          <t>species_info/gen_*_families.h</t>
        </is>
      </c>
    </row>
    <row r="5235">
      <c r="A5235" s="77" t="inlineStr">
        <is>
          <t>2026-10-04</t>
        </is>
      </c>
      <c r="B5235" s="77" t="inlineStr">
        <is>
          <t>Pokemon Stats</t>
        </is>
      </c>
      <c r="C5235" s="77" t="inlineStr">
        <is>
          <t>Sandshrew baseSpDefense</t>
        </is>
      </c>
      <c r="D5235" s="77" t="n">
        <v>35</v>
      </c>
      <c r="E5235" s="77" t="n">
        <v>37</v>
      </c>
      <c r="F5235" s="77" t="inlineStr">
        <is>
          <t>Differs from upstream baseline</t>
        </is>
      </c>
      <c r="G5235" s="77" t="inlineStr">
        <is>
          <t>species_info/gen_*_families.h</t>
        </is>
      </c>
    </row>
    <row r="5236">
      <c r="A5236" s="32" t="inlineStr">
        <is>
          <t>2026-10-04</t>
        </is>
      </c>
      <c r="B5236" s="32" t="inlineStr">
        <is>
          <t>Pokemon Stats</t>
        </is>
      </c>
      <c r="C5236" s="32" t="inlineStr">
        <is>
          <t>Sandshrew baseSpeed</t>
        </is>
      </c>
      <c r="D5236" s="32" t="n">
        <v>40</v>
      </c>
      <c r="E5236" s="32" t="n">
        <v>42</v>
      </c>
      <c r="F5236" s="32" t="inlineStr">
        <is>
          <t>Differs from upstream baseline</t>
        </is>
      </c>
      <c r="G5236" s="32" t="inlineStr">
        <is>
          <t>species_info/gen_*_families.h</t>
        </is>
      </c>
    </row>
    <row r="5237">
      <c r="A5237" s="77" t="inlineStr">
        <is>
          <t>2026-10-04</t>
        </is>
      </c>
      <c r="B5237" s="77" t="inlineStr">
        <is>
          <t>Pokemon Stats</t>
        </is>
      </c>
      <c r="C5237" s="77" t="inlineStr">
        <is>
          <t>Sandslash baseDefense</t>
        </is>
      </c>
      <c r="D5237" s="77" t="n">
        <v>110</v>
      </c>
      <c r="E5237" s="77" t="n">
        <v>120</v>
      </c>
      <c r="F5237" s="77" t="inlineStr">
        <is>
          <t>Differs from upstream baseline</t>
        </is>
      </c>
      <c r="G5237" s="77" t="inlineStr">
        <is>
          <t>species_info/gen_*_families.h</t>
        </is>
      </c>
    </row>
    <row r="5238">
      <c r="A5238" s="32" t="inlineStr">
        <is>
          <t>2026-10-04</t>
        </is>
      </c>
      <c r="B5238" s="32" t="inlineStr">
        <is>
          <t>Pokemon Stats</t>
        </is>
      </c>
      <c r="C5238" s="32" t="inlineStr">
        <is>
          <t>Sandslash baseSpAttack</t>
        </is>
      </c>
      <c r="D5238" s="32" t="n">
        <v>45</v>
      </c>
      <c r="E5238" s="32" t="n">
        <v>25</v>
      </c>
      <c r="F5238" s="32" t="inlineStr">
        <is>
          <t>Differs from upstream baseline</t>
        </is>
      </c>
      <c r="G5238" s="32" t="inlineStr">
        <is>
          <t>species_info/gen_*_families.h</t>
        </is>
      </c>
    </row>
    <row r="5239">
      <c r="A5239" s="77" t="inlineStr">
        <is>
          <t>2026-10-04</t>
        </is>
      </c>
      <c r="B5239" s="77" t="inlineStr">
        <is>
          <t>Pokemon Stats</t>
        </is>
      </c>
      <c r="C5239" s="77" t="inlineStr">
        <is>
          <t>Sandslash baseSpDefense</t>
        </is>
      </c>
      <c r="D5239" s="77" t="n">
        <v>55</v>
      </c>
      <c r="E5239" s="77" t="n">
        <v>65</v>
      </c>
      <c r="F5239" s="77" t="inlineStr">
        <is>
          <t>Differs from upstream baseline</t>
        </is>
      </c>
      <c r="G5239" s="77" t="inlineStr">
        <is>
          <t>species_info/gen_*_families.h</t>
        </is>
      </c>
    </row>
    <row r="5240">
      <c r="A5240" s="32" t="inlineStr">
        <is>
          <t>2026-10-04</t>
        </is>
      </c>
      <c r="B5240" s="32" t="inlineStr">
        <is>
          <t>Abilities</t>
        </is>
      </c>
      <c r="C5240" s="32" t="inlineStr">
        <is>
          <t>Sandslash abilities</t>
        </is>
      </c>
      <c r="D5240" s="32" t="inlineStr">
        <is>
          <t>Sand Veil / Sand Rush</t>
        </is>
      </c>
      <c r="E5240" s="32" t="inlineStr">
        <is>
          <t>Rough Skin / Rough Skin / Sand Rush</t>
        </is>
      </c>
      <c r="F5240" s="32" t="inlineStr">
        <is>
          <t>Differs from upstream baseline</t>
        </is>
      </c>
      <c r="G5240" s="32" t="inlineStr">
        <is>
          <t>species_info/gen_*_families.h</t>
        </is>
      </c>
    </row>
    <row r="5241">
      <c r="A5241" s="77" t="inlineStr">
        <is>
          <t>2026-10-04</t>
        </is>
      </c>
      <c r="B5241" s="77" t="inlineStr">
        <is>
          <t>Pokemon Stats</t>
        </is>
      </c>
      <c r="C5241" s="77" t="inlineStr">
        <is>
          <t>Sandslash baseSpAttack</t>
        </is>
      </c>
      <c r="D5241" s="77" t="n">
        <v>25</v>
      </c>
      <c r="E5241" s="77" t="n">
        <v>32</v>
      </c>
      <c r="F5241" s="77" t="inlineStr">
        <is>
          <t>Differs from upstream baseline</t>
        </is>
      </c>
      <c r="G5241" s="77" t="inlineStr">
        <is>
          <t>species_info/gen_*_families.h</t>
        </is>
      </c>
    </row>
    <row r="5242">
      <c r="A5242" s="32" t="inlineStr">
        <is>
          <t>2026-10-04</t>
        </is>
      </c>
      <c r="B5242" s="32" t="inlineStr">
        <is>
          <t>Pokemon Stats</t>
        </is>
      </c>
      <c r="C5242" s="32" t="inlineStr">
        <is>
          <t>Sandslash baseSpDefense</t>
        </is>
      </c>
      <c r="D5242" s="32" t="n">
        <v>65</v>
      </c>
      <c r="E5242" s="32" t="n">
        <v>72</v>
      </c>
      <c r="F5242" s="32" t="inlineStr">
        <is>
          <t>Differs from upstream baseline</t>
        </is>
      </c>
      <c r="G5242" s="32" t="inlineStr">
        <is>
          <t>species_info/gen_*_families.h</t>
        </is>
      </c>
    </row>
    <row r="5243">
      <c r="A5243" s="77" t="inlineStr">
        <is>
          <t>2026-10-04</t>
        </is>
      </c>
      <c r="B5243" s="77" t="inlineStr">
        <is>
          <t>Pokemon Stats</t>
        </is>
      </c>
      <c r="C5243" s="77" t="inlineStr">
        <is>
          <t>Sandslash baseSpeed</t>
        </is>
      </c>
      <c r="D5243" s="77" t="n">
        <v>65</v>
      </c>
      <c r="E5243" s="77" t="n">
        <v>68</v>
      </c>
      <c r="F5243" s="77" t="inlineStr">
        <is>
          <t>Differs from upstream baseline</t>
        </is>
      </c>
      <c r="G5243" s="77" t="inlineStr">
        <is>
          <t>species_info/gen_*_families.h</t>
        </is>
      </c>
    </row>
    <row r="5244">
      <c r="A5244" s="32" t="inlineStr">
        <is>
          <t>2026-10-04</t>
        </is>
      </c>
      <c r="B5244" s="32" t="inlineStr">
        <is>
          <t>Pokemon Stats</t>
        </is>
      </c>
      <c r="C5244" s="32" t="inlineStr">
        <is>
          <t>Sawk baseAttack</t>
        </is>
      </c>
      <c r="D5244" s="32" t="n">
        <v>125</v>
      </c>
      <c r="E5244" s="32" t="n">
        <v>131</v>
      </c>
      <c r="F5244" s="32" t="inlineStr">
        <is>
          <t>Differs from upstream baseline</t>
        </is>
      </c>
      <c r="G5244" s="32" t="inlineStr">
        <is>
          <t>species_info/gen_*_families.h</t>
        </is>
      </c>
    </row>
    <row r="5245">
      <c r="A5245" s="77" t="inlineStr">
        <is>
          <t>2026-10-04</t>
        </is>
      </c>
      <c r="B5245" s="77" t="inlineStr">
        <is>
          <t>Pokemon Stats</t>
        </is>
      </c>
      <c r="C5245" s="77" t="inlineStr">
        <is>
          <t>Sawk baseDefense</t>
        </is>
      </c>
      <c r="D5245" s="77" t="n">
        <v>75</v>
      </c>
      <c r="E5245" s="77" t="n">
        <v>84</v>
      </c>
      <c r="F5245" s="77" t="inlineStr">
        <is>
          <t>Differs from upstream baseline</t>
        </is>
      </c>
      <c r="G5245" s="77" t="inlineStr">
        <is>
          <t>species_info/gen_*_families.h</t>
        </is>
      </c>
    </row>
    <row r="5246">
      <c r="A5246" s="32" t="inlineStr">
        <is>
          <t>2026-10-04</t>
        </is>
      </c>
      <c r="B5246" s="32" t="inlineStr">
        <is>
          <t>Pokemon Stats</t>
        </is>
      </c>
      <c r="C5246" s="32" t="inlineStr">
        <is>
          <t>Sawk baseSpDefense</t>
        </is>
      </c>
      <c r="D5246" s="32" t="n">
        <v>75</v>
      </c>
      <c r="E5246" s="32" t="n">
        <v>80</v>
      </c>
      <c r="F5246" s="32" t="inlineStr">
        <is>
          <t>Differs from upstream baseline</t>
        </is>
      </c>
      <c r="G5246" s="32" t="inlineStr">
        <is>
          <t>species_info/gen_*_families.h</t>
        </is>
      </c>
    </row>
    <row r="5247">
      <c r="A5247" s="77" t="inlineStr">
        <is>
          <t>2026-10-04</t>
        </is>
      </c>
      <c r="B5247" s="77" t="inlineStr">
        <is>
          <t>Pokemon Stats</t>
        </is>
      </c>
      <c r="C5247" s="77" t="inlineStr">
        <is>
          <t>Sawk baseSpeed</t>
        </is>
      </c>
      <c r="D5247" s="77" t="n">
        <v>85</v>
      </c>
      <c r="E5247" s="77" t="n">
        <v>105</v>
      </c>
      <c r="F5247" s="77" t="inlineStr">
        <is>
          <t>Differs from upstream baseline</t>
        </is>
      </c>
      <c r="G5247" s="77" t="inlineStr">
        <is>
          <t>species_info/gen_*_families.h</t>
        </is>
      </c>
    </row>
    <row r="5248">
      <c r="A5248" s="32" t="inlineStr">
        <is>
          <t>2026-10-04</t>
        </is>
      </c>
      <c r="B5248" s="32" t="inlineStr">
        <is>
          <t>Pokemon Stats</t>
        </is>
      </c>
      <c r="C5248" s="32" t="inlineStr">
        <is>
          <t>Sawsbuck baseAttack</t>
        </is>
      </c>
      <c r="D5248" s="32" t="n">
        <v>100</v>
      </c>
      <c r="E5248" s="32" t="n">
        <v>116</v>
      </c>
      <c r="F5248" s="32" t="inlineStr">
        <is>
          <t>Differs from upstream baseline</t>
        </is>
      </c>
      <c r="G5248" s="32" t="inlineStr">
        <is>
          <t>species_info/gen_*_families.h</t>
        </is>
      </c>
    </row>
    <row r="5249">
      <c r="A5249" s="77" t="inlineStr">
        <is>
          <t>2026-10-04</t>
        </is>
      </c>
      <c r="B5249" s="77" t="inlineStr">
        <is>
          <t>Pokemon Stats</t>
        </is>
      </c>
      <c r="C5249" s="77" t="inlineStr">
        <is>
          <t>Sawsbuck baseSpAttack</t>
        </is>
      </c>
      <c r="D5249" s="77" t="n">
        <v>60</v>
      </c>
      <c r="E5249" s="77" t="n">
        <v>30</v>
      </c>
      <c r="F5249" s="77" t="inlineStr">
        <is>
          <t>Differs from upstream baseline</t>
        </is>
      </c>
      <c r="G5249" s="77" t="inlineStr">
        <is>
          <t>species_info/gen_*_families.h</t>
        </is>
      </c>
    </row>
    <row r="5250">
      <c r="A5250" s="32" t="inlineStr">
        <is>
          <t>2026-10-04</t>
        </is>
      </c>
      <c r="B5250" s="32" t="inlineStr">
        <is>
          <t>Pokemon Stats</t>
        </is>
      </c>
      <c r="C5250" s="32" t="inlineStr">
        <is>
          <t>Sawsbuck baseSpeed</t>
        </is>
      </c>
      <c r="D5250" s="32" t="n">
        <v>95</v>
      </c>
      <c r="E5250" s="32" t="n">
        <v>109</v>
      </c>
      <c r="F5250" s="32" t="inlineStr">
        <is>
          <t>Differs from upstream baseline</t>
        </is>
      </c>
      <c r="G5250" s="32" t="inlineStr">
        <is>
          <t>species_info/gen_*_families.h</t>
        </is>
      </c>
    </row>
    <row r="5251">
      <c r="A5251" s="77" t="inlineStr">
        <is>
          <t>2026-10-04</t>
        </is>
      </c>
      <c r="B5251" s="77" t="inlineStr">
        <is>
          <t>Pokemon Stats</t>
        </is>
      </c>
      <c r="C5251" s="77" t="inlineStr">
        <is>
          <t>Sawsbuck baseAttack</t>
        </is>
      </c>
      <c r="D5251" s="77" t="n">
        <v>100</v>
      </c>
      <c r="E5251" s="77" t="n">
        <v>126</v>
      </c>
      <c r="F5251" s="77" t="inlineStr">
        <is>
          <t>Differs from upstream baseline</t>
        </is>
      </c>
      <c r="G5251" s="77" t="inlineStr">
        <is>
          <t>species_info/gen_*_families.h</t>
        </is>
      </c>
    </row>
    <row r="5252">
      <c r="A5252" s="32" t="inlineStr">
        <is>
          <t>2026-10-04</t>
        </is>
      </c>
      <c r="B5252" s="32" t="inlineStr">
        <is>
          <t>Pokemon Stats</t>
        </is>
      </c>
      <c r="C5252" s="32" t="inlineStr">
        <is>
          <t>Sawsbuck baseSpeed</t>
        </is>
      </c>
      <c r="D5252" s="32" t="n">
        <v>95</v>
      </c>
      <c r="E5252" s="32" t="n">
        <v>119</v>
      </c>
      <c r="F5252" s="32" t="inlineStr">
        <is>
          <t>Differs from upstream baseline</t>
        </is>
      </c>
      <c r="G5252" s="32" t="inlineStr">
        <is>
          <t>species_info/gen_*_families.h</t>
        </is>
      </c>
    </row>
    <row r="5253">
      <c r="A5253" s="77" t="inlineStr">
        <is>
          <t>2026-10-04</t>
        </is>
      </c>
      <c r="B5253" s="77" t="inlineStr">
        <is>
          <t>Pokemon Stats</t>
        </is>
      </c>
      <c r="C5253" s="77" t="inlineStr">
        <is>
          <t>Sceptile baseAttack</t>
        </is>
      </c>
      <c r="D5253" s="77" t="n">
        <v>85</v>
      </c>
      <c r="E5253" s="77" t="n">
        <v>100</v>
      </c>
      <c r="F5253" s="77" t="inlineStr">
        <is>
          <t>Differs from upstream baseline</t>
        </is>
      </c>
      <c r="G5253" s="77" t="inlineStr">
        <is>
          <t>species_info/gen_*_families.h</t>
        </is>
      </c>
    </row>
    <row r="5254">
      <c r="A5254" s="32" t="inlineStr">
        <is>
          <t>2026-10-04</t>
        </is>
      </c>
      <c r="B5254" s="32" t="inlineStr">
        <is>
          <t>Pokemon Stats</t>
        </is>
      </c>
      <c r="C5254" s="32" t="inlineStr">
        <is>
          <t>Sceptile baseSpAttack</t>
        </is>
      </c>
      <c r="D5254" s="32" t="n">
        <v>105</v>
      </c>
      <c r="E5254" s="32" t="n">
        <v>100</v>
      </c>
      <c r="F5254" s="32" t="inlineStr">
        <is>
          <t>Differs from upstream baseline</t>
        </is>
      </c>
      <c r="G5254" s="32" t="inlineStr">
        <is>
          <t>species_info/gen_*_families.h</t>
        </is>
      </c>
    </row>
    <row r="5255">
      <c r="A5255" s="77" t="inlineStr">
        <is>
          <t>2026-10-04</t>
        </is>
      </c>
      <c r="B5255" s="77" t="inlineStr">
        <is>
          <t>Pokemon Stats</t>
        </is>
      </c>
      <c r="C5255" s="77" t="inlineStr">
        <is>
          <t>Sceptile baseSpDefense</t>
        </is>
      </c>
      <c r="D5255" s="77" t="n">
        <v>85</v>
      </c>
      <c r="E5255" s="77" t="n">
        <v>80</v>
      </c>
      <c r="F5255" s="77" t="inlineStr">
        <is>
          <t>Differs from upstream baseline</t>
        </is>
      </c>
      <c r="G5255" s="77" t="inlineStr">
        <is>
          <t>species_info/gen_*_families.h</t>
        </is>
      </c>
    </row>
    <row r="5256">
      <c r="A5256" s="32" t="inlineStr">
        <is>
          <t>2026-10-04</t>
        </is>
      </c>
      <c r="B5256" s="32" t="inlineStr">
        <is>
          <t>Pokemon Stats</t>
        </is>
      </c>
      <c r="C5256" s="32" t="inlineStr">
        <is>
          <t>Sceptile baseAttack</t>
        </is>
      </c>
      <c r="D5256" s="32" t="n">
        <v>110</v>
      </c>
      <c r="E5256" s="32" t="n">
        <v>125</v>
      </c>
      <c r="F5256" s="32" t="inlineStr">
        <is>
          <t>Differs from upstream baseline</t>
        </is>
      </c>
      <c r="G5256" s="32" t="inlineStr">
        <is>
          <t>species_info/gen_*_families.h</t>
        </is>
      </c>
    </row>
    <row r="5257">
      <c r="A5257" s="77" t="inlineStr">
        <is>
          <t>2026-10-04</t>
        </is>
      </c>
      <c r="B5257" s="77" t="inlineStr">
        <is>
          <t>Pokemon Stats</t>
        </is>
      </c>
      <c r="C5257" s="77" t="inlineStr">
        <is>
          <t>Sceptile baseSpAttack</t>
        </is>
      </c>
      <c r="D5257" s="77" t="n">
        <v>145</v>
      </c>
      <c r="E5257" s="77" t="n">
        <v>140</v>
      </c>
      <c r="F5257" s="77" t="inlineStr">
        <is>
          <t>Differs from upstream baseline</t>
        </is>
      </c>
      <c r="G5257" s="77" t="inlineStr">
        <is>
          <t>species_info/gen_*_families.h</t>
        </is>
      </c>
    </row>
    <row r="5258">
      <c r="A5258" s="32" t="inlineStr">
        <is>
          <t>2026-10-04</t>
        </is>
      </c>
      <c r="B5258" s="32" t="inlineStr">
        <is>
          <t>Abilities</t>
        </is>
      </c>
      <c r="C5258" s="32" t="inlineStr">
        <is>
          <t>Scizor abilities</t>
        </is>
      </c>
      <c r="D5258" s="32" t="inlineStr">
        <is>
          <t>Swarm / Technician / Light Metal</t>
        </is>
      </c>
      <c r="E5258" s="32" t="inlineStr">
        <is>
          <t>Technician / Technician / Light Metal</t>
        </is>
      </c>
      <c r="F5258" s="32" t="inlineStr">
        <is>
          <t>Differs from upstream baseline</t>
        </is>
      </c>
      <c r="G5258" s="32" t="inlineStr">
        <is>
          <t>species_info/gen_*_families.h</t>
        </is>
      </c>
    </row>
    <row r="5259">
      <c r="A5259" s="77" t="inlineStr">
        <is>
          <t>2026-10-04</t>
        </is>
      </c>
      <c r="B5259" s="77" t="inlineStr">
        <is>
          <t>Pokemon Stats</t>
        </is>
      </c>
      <c r="C5259" s="77" t="inlineStr">
        <is>
          <t>Scolipede baseHP</t>
        </is>
      </c>
      <c r="D5259" s="77" t="n">
        <v>60</v>
      </c>
      <c r="E5259" s="77" t="n">
        <v>75</v>
      </c>
      <c r="F5259" s="77" t="inlineStr">
        <is>
          <t>Differs from upstream baseline</t>
        </is>
      </c>
      <c r="G5259" s="77" t="inlineStr">
        <is>
          <t>species_info/gen_*_families.h</t>
        </is>
      </c>
    </row>
    <row r="5260">
      <c r="A5260" s="32" t="inlineStr">
        <is>
          <t>2026-10-04</t>
        </is>
      </c>
      <c r="B5260" s="32" t="inlineStr">
        <is>
          <t>Pokemon Stats</t>
        </is>
      </c>
      <c r="C5260" s="32" t="inlineStr">
        <is>
          <t>Scolipede baseAttack</t>
        </is>
      </c>
      <c r="D5260" s="32" t="n">
        <v>100</v>
      </c>
      <c r="E5260" s="32" t="n">
        <v>118</v>
      </c>
      <c r="F5260" s="32" t="inlineStr">
        <is>
          <t>Differs from upstream baseline</t>
        </is>
      </c>
      <c r="G5260" s="32" t="inlineStr">
        <is>
          <t>species_info/gen_*_families.h</t>
        </is>
      </c>
    </row>
    <row r="5261">
      <c r="A5261" s="77" t="inlineStr">
        <is>
          <t>2026-10-04</t>
        </is>
      </c>
      <c r="B5261" s="77" t="inlineStr">
        <is>
          <t>Pokemon Stats</t>
        </is>
      </c>
      <c r="C5261" s="77" t="inlineStr">
        <is>
          <t>Scolipede baseSpAttack</t>
        </is>
      </c>
      <c r="D5261" s="77" t="n">
        <v>55</v>
      </c>
      <c r="E5261" s="77" t="n">
        <v>30</v>
      </c>
      <c r="F5261" s="77" t="inlineStr">
        <is>
          <t>Differs from upstream baseline</t>
        </is>
      </c>
      <c r="G5261" s="77" t="inlineStr">
        <is>
          <t>species_info/gen_*_families.h</t>
        </is>
      </c>
    </row>
    <row r="5262">
      <c r="A5262" s="32" t="inlineStr">
        <is>
          <t>2026-10-04</t>
        </is>
      </c>
      <c r="B5262" s="32" t="inlineStr">
        <is>
          <t>Pokemon Stats</t>
        </is>
      </c>
      <c r="C5262" s="32" t="inlineStr">
        <is>
          <t>Scolipede baseSpDefense</t>
        </is>
      </c>
      <c r="D5262" s="32" t="n">
        <v>69</v>
      </c>
      <c r="E5262" s="32" t="n">
        <v>80</v>
      </c>
      <c r="F5262" s="32" t="inlineStr">
        <is>
          <t>Differs from upstream baseline</t>
        </is>
      </c>
      <c r="G5262" s="32" t="inlineStr">
        <is>
          <t>species_info/gen_*_families.h</t>
        </is>
      </c>
    </row>
    <row r="5263">
      <c r="A5263" s="77" t="inlineStr">
        <is>
          <t>2026-10-04</t>
        </is>
      </c>
      <c r="B5263" s="77" t="inlineStr">
        <is>
          <t>Pokemon Stats</t>
        </is>
      </c>
      <c r="C5263" s="77" t="inlineStr">
        <is>
          <t>Scolipede baseSpeed</t>
        </is>
      </c>
      <c r="D5263" s="77" t="n">
        <v>112</v>
      </c>
      <c r="E5263" s="77" t="n">
        <v>126</v>
      </c>
      <c r="F5263" s="77" t="inlineStr">
        <is>
          <t>Differs from upstream baseline</t>
        </is>
      </c>
      <c r="G5263" s="77" t="inlineStr">
        <is>
          <t>species_info/gen_*_families.h</t>
        </is>
      </c>
    </row>
    <row r="5264">
      <c r="A5264" s="32" t="inlineStr">
        <is>
          <t>2026-10-04</t>
        </is>
      </c>
      <c r="B5264" s="32" t="inlineStr">
        <is>
          <t>Pokemon Stats</t>
        </is>
      </c>
      <c r="C5264" s="32" t="inlineStr">
        <is>
          <t>Scrafty baseAttack</t>
        </is>
      </c>
      <c r="D5264" s="32" t="n">
        <v>90</v>
      </c>
      <c r="E5264" s="32" t="n">
        <v>98</v>
      </c>
      <c r="F5264" s="32" t="inlineStr">
        <is>
          <t>Differs from upstream baseline</t>
        </is>
      </c>
      <c r="G5264" s="32" t="inlineStr">
        <is>
          <t>species_info/gen_*_families.h</t>
        </is>
      </c>
    </row>
    <row r="5265">
      <c r="A5265" s="77" t="inlineStr">
        <is>
          <t>2026-10-04</t>
        </is>
      </c>
      <c r="B5265" s="77" t="inlineStr">
        <is>
          <t>Pokemon Stats</t>
        </is>
      </c>
      <c r="C5265" s="77" t="inlineStr">
        <is>
          <t>Scrafty baseSpAttack</t>
        </is>
      </c>
      <c r="D5265" s="77" t="n">
        <v>45</v>
      </c>
      <c r="E5265" s="77" t="n">
        <v>30</v>
      </c>
      <c r="F5265" s="77" t="inlineStr">
        <is>
          <t>Differs from upstream baseline</t>
        </is>
      </c>
      <c r="G5265" s="77" t="inlineStr">
        <is>
          <t>species_info/gen_*_families.h</t>
        </is>
      </c>
    </row>
    <row r="5266">
      <c r="A5266" s="32" t="inlineStr">
        <is>
          <t>2026-10-04</t>
        </is>
      </c>
      <c r="B5266" s="32" t="inlineStr">
        <is>
          <t>Pokemon Stats</t>
        </is>
      </c>
      <c r="C5266" s="32" t="inlineStr">
        <is>
          <t>Scrafty baseSpeed</t>
        </is>
      </c>
      <c r="D5266" s="32" t="n">
        <v>58</v>
      </c>
      <c r="E5266" s="32" t="n">
        <v>75</v>
      </c>
      <c r="F5266" s="32" t="inlineStr">
        <is>
          <t>Differs from upstream baseline</t>
        </is>
      </c>
      <c r="G5266" s="32" t="inlineStr">
        <is>
          <t>species_info/gen_*_families.h</t>
        </is>
      </c>
    </row>
    <row r="5267">
      <c r="A5267" s="77" t="inlineStr">
        <is>
          <t>2026-10-04</t>
        </is>
      </c>
      <c r="B5267" s="77" t="inlineStr">
        <is>
          <t>Pokemon Stats</t>
        </is>
      </c>
      <c r="C5267" s="77" t="inlineStr">
        <is>
          <t>Scraggy baseAttack</t>
        </is>
      </c>
      <c r="D5267" s="77" t="n">
        <v>75</v>
      </c>
      <c r="E5267" s="77" t="n">
        <v>78</v>
      </c>
      <c r="F5267" s="77" t="inlineStr">
        <is>
          <t>Differs from upstream baseline</t>
        </is>
      </c>
      <c r="G5267" s="77" t="inlineStr">
        <is>
          <t>species_info/gen_*_families.h</t>
        </is>
      </c>
    </row>
    <row r="5268">
      <c r="A5268" s="32" t="inlineStr">
        <is>
          <t>2026-10-04</t>
        </is>
      </c>
      <c r="B5268" s="32" t="inlineStr">
        <is>
          <t>Pokemon Stats</t>
        </is>
      </c>
      <c r="C5268" s="32" t="inlineStr">
        <is>
          <t>Scraggy baseSpAttack</t>
        </is>
      </c>
      <c r="D5268" s="32" t="n">
        <v>35</v>
      </c>
      <c r="E5268" s="32" t="n">
        <v>30</v>
      </c>
      <c r="F5268" s="32" t="inlineStr">
        <is>
          <t>Differs from upstream baseline</t>
        </is>
      </c>
      <c r="G5268" s="32" t="inlineStr">
        <is>
          <t>species_info/gen_*_families.h</t>
        </is>
      </c>
    </row>
    <row r="5269">
      <c r="A5269" s="77" t="inlineStr">
        <is>
          <t>2026-10-04</t>
        </is>
      </c>
      <c r="B5269" s="77" t="inlineStr">
        <is>
          <t>Pokemon Stats</t>
        </is>
      </c>
      <c r="C5269" s="77" t="inlineStr">
        <is>
          <t>Scraggy baseSpeed</t>
        </is>
      </c>
      <c r="D5269" s="77" t="n">
        <v>48</v>
      </c>
      <c r="E5269" s="77" t="n">
        <v>50</v>
      </c>
      <c r="F5269" s="77" t="inlineStr">
        <is>
          <t>Differs from upstream baseline</t>
        </is>
      </c>
      <c r="G5269" s="77" t="inlineStr">
        <is>
          <t>species_info/gen_*_families.h</t>
        </is>
      </c>
    </row>
    <row r="5270">
      <c r="A5270" s="32" t="inlineStr">
        <is>
          <t>2026-10-04</t>
        </is>
      </c>
      <c r="B5270" s="32" t="inlineStr">
        <is>
          <t>Abilities</t>
        </is>
      </c>
      <c r="C5270" s="32" t="inlineStr">
        <is>
          <t>Scyther abilities</t>
        </is>
      </c>
      <c r="D5270" s="32" t="inlineStr">
        <is>
          <t>Swarm / Technician / Steadfast</t>
        </is>
      </c>
      <c r="E5270" s="32" t="inlineStr">
        <is>
          <t>Technician / Technician / Steadfast</t>
        </is>
      </c>
      <c r="F5270" s="32" t="inlineStr">
        <is>
          <t>Differs from upstream baseline</t>
        </is>
      </c>
      <c r="G5270" s="32" t="inlineStr">
        <is>
          <t>species_info/gen_*_families.h</t>
        </is>
      </c>
    </row>
    <row r="5271">
      <c r="A5271" s="77" t="inlineStr">
        <is>
          <t>2026-10-04</t>
        </is>
      </c>
      <c r="B5271" s="77" t="inlineStr">
        <is>
          <t>Abilities</t>
        </is>
      </c>
      <c r="C5271" s="77" t="inlineStr">
        <is>
          <t>Seadra abilities</t>
        </is>
      </c>
      <c r="D5271" s="77" t="inlineStr">
        <is>
          <t>Poison Point / Sniper / Damp</t>
        </is>
      </c>
      <c r="E5271" s="77" t="inlineStr">
        <is>
          <t>Sniper / Sniper / Damp</t>
        </is>
      </c>
      <c r="F5271" s="77" t="inlineStr">
        <is>
          <t>Differs from upstream baseline</t>
        </is>
      </c>
      <c r="G5271" s="77" t="inlineStr">
        <is>
          <t>species_info/gen_*_families.h</t>
        </is>
      </c>
    </row>
    <row r="5272">
      <c r="A5272" s="32" t="inlineStr">
        <is>
          <t>2026-10-04</t>
        </is>
      </c>
      <c r="B5272" s="32" t="inlineStr">
        <is>
          <t>Abilities</t>
        </is>
      </c>
      <c r="C5272" s="32" t="inlineStr">
        <is>
          <t>Seaking abilities</t>
        </is>
      </c>
      <c r="D5272" s="32" t="inlineStr">
        <is>
          <t>Swift Swim / Water Veil / Lightning Rod</t>
        </is>
      </c>
      <c r="E5272" s="32" t="inlineStr">
        <is>
          <t>Swift Swim / Swift Swim / Lightning Rod</t>
        </is>
      </c>
      <c r="F5272" s="32" t="inlineStr">
        <is>
          <t>Differs from upstream baseline</t>
        </is>
      </c>
      <c r="G5272" s="32" t="inlineStr">
        <is>
          <t>species_info/gen_*_families.h</t>
        </is>
      </c>
    </row>
    <row r="5273">
      <c r="A5273" s="77" t="inlineStr">
        <is>
          <t>2026-10-04</t>
        </is>
      </c>
      <c r="B5273" s="77" t="inlineStr">
        <is>
          <t>Pokemon Stats</t>
        </is>
      </c>
      <c r="C5273" s="77" t="inlineStr">
        <is>
          <t>Sealeo baseDefense</t>
        </is>
      </c>
      <c r="D5273" s="77" t="n">
        <v>70</v>
      </c>
      <c r="E5273" s="77" t="n">
        <v>90</v>
      </c>
      <c r="F5273" s="77" t="inlineStr">
        <is>
          <t>Differs from upstream baseline</t>
        </is>
      </c>
      <c r="G5273" s="77" t="inlineStr">
        <is>
          <t>species_info/gen_*_families.h</t>
        </is>
      </c>
    </row>
    <row r="5274">
      <c r="A5274" s="32" t="inlineStr">
        <is>
          <t>2026-10-04</t>
        </is>
      </c>
      <c r="B5274" s="32" t="inlineStr">
        <is>
          <t>Pokemon Stats</t>
        </is>
      </c>
      <c r="C5274" s="32" t="inlineStr">
        <is>
          <t>Sealeo baseSpDefense</t>
        </is>
      </c>
      <c r="D5274" s="32" t="n">
        <v>70</v>
      </c>
      <c r="E5274" s="32" t="n">
        <v>90</v>
      </c>
      <c r="F5274" s="32" t="inlineStr">
        <is>
          <t>Differs from upstream baseline</t>
        </is>
      </c>
      <c r="G5274" s="32" t="inlineStr">
        <is>
          <t>species_info/gen_*_families.h</t>
        </is>
      </c>
    </row>
    <row r="5275">
      <c r="A5275" s="77" t="inlineStr">
        <is>
          <t>2026-10-04</t>
        </is>
      </c>
      <c r="B5275" s="77" t="inlineStr">
        <is>
          <t>Abilities</t>
        </is>
      </c>
      <c r="C5275" s="77" t="inlineStr">
        <is>
          <t>Sealeo abilities</t>
        </is>
      </c>
      <c r="D5275" s="77" t="inlineStr">
        <is>
          <t>Thick Fat / Ice Body / Oblivious</t>
        </is>
      </c>
      <c r="E5275" s="77" t="inlineStr">
        <is>
          <t>Ice Body / Ice Body / Oblivious</t>
        </is>
      </c>
      <c r="F5275" s="77" t="inlineStr">
        <is>
          <t>Differs from upstream baseline</t>
        </is>
      </c>
      <c r="G5275" s="77" t="inlineStr">
        <is>
          <t>species_info/gen_*_families.h</t>
        </is>
      </c>
    </row>
    <row r="5276">
      <c r="A5276" s="32" t="inlineStr">
        <is>
          <t>2026-10-04</t>
        </is>
      </c>
      <c r="B5276" s="32" t="inlineStr">
        <is>
          <t>Abilities</t>
        </is>
      </c>
      <c r="C5276" s="32" t="inlineStr">
        <is>
          <t>Seedot abilities</t>
        </is>
      </c>
      <c r="D5276" s="32" t="inlineStr">
        <is>
          <t>Chlorophyll / Early Bird / Pickpocket</t>
        </is>
      </c>
      <c r="E5276" s="32" t="inlineStr">
        <is>
          <t>Chlorophyll / Chlorophyll / Pickpocket</t>
        </is>
      </c>
      <c r="F5276" s="32" t="inlineStr">
        <is>
          <t>Differs from upstream baseline</t>
        </is>
      </c>
      <c r="G5276" s="32" t="inlineStr">
        <is>
          <t>species_info/gen_*_families.h</t>
        </is>
      </c>
    </row>
    <row r="5277">
      <c r="A5277" s="77" t="inlineStr">
        <is>
          <t>2026-10-04</t>
        </is>
      </c>
      <c r="B5277" s="77" t="inlineStr">
        <is>
          <t>Abilities</t>
        </is>
      </c>
      <c r="C5277" s="77" t="inlineStr">
        <is>
          <t>Seel abilities</t>
        </is>
      </c>
      <c r="D5277" s="77" t="inlineStr">
        <is>
          <t>Thick Fat / Hydration / Ice Body</t>
        </is>
      </c>
      <c r="E5277" s="77" t="inlineStr">
        <is>
          <t>Thick Fat / Thick Fat / Ice Body</t>
        </is>
      </c>
      <c r="F5277" s="77" t="inlineStr">
        <is>
          <t>Differs from upstream baseline</t>
        </is>
      </c>
      <c r="G5277" s="77" t="inlineStr">
        <is>
          <t>species_info/gen_*_families.h</t>
        </is>
      </c>
    </row>
    <row r="5278">
      <c r="A5278" s="32" t="inlineStr">
        <is>
          <t>2026-10-04</t>
        </is>
      </c>
      <c r="B5278" s="32" t="inlineStr">
        <is>
          <t>Pokemon Stats</t>
        </is>
      </c>
      <c r="C5278" s="32" t="inlineStr">
        <is>
          <t>Seismitoad baseDefense</t>
        </is>
      </c>
      <c r="D5278" s="32" t="n">
        <v>75</v>
      </c>
      <c r="E5278" s="32" t="n">
        <v>77</v>
      </c>
      <c r="F5278" s="32" t="inlineStr">
        <is>
          <t>Differs from upstream baseline</t>
        </is>
      </c>
      <c r="G5278" s="32" t="inlineStr">
        <is>
          <t>species_info/gen_*_families.h</t>
        </is>
      </c>
    </row>
    <row r="5279">
      <c r="A5279" s="77" t="inlineStr">
        <is>
          <t>2026-10-04</t>
        </is>
      </c>
      <c r="B5279" s="77" t="inlineStr">
        <is>
          <t>Pokemon Stats</t>
        </is>
      </c>
      <c r="C5279" s="77" t="inlineStr">
        <is>
          <t>Seismitoad baseSpAttack</t>
        </is>
      </c>
      <c r="D5279" s="77" t="n">
        <v>85</v>
      </c>
      <c r="E5279" s="77" t="n">
        <v>96</v>
      </c>
      <c r="F5279" s="77" t="inlineStr">
        <is>
          <t>Differs from upstream baseline</t>
        </is>
      </c>
      <c r="G5279" s="77" t="inlineStr">
        <is>
          <t>species_info/gen_*_families.h</t>
        </is>
      </c>
    </row>
    <row r="5280">
      <c r="A5280" s="32" t="inlineStr">
        <is>
          <t>2026-10-04</t>
        </is>
      </c>
      <c r="B5280" s="32" t="inlineStr">
        <is>
          <t>Pokemon Stats</t>
        </is>
      </c>
      <c r="C5280" s="32" t="inlineStr">
        <is>
          <t>Seismitoad baseSpDefense</t>
        </is>
      </c>
      <c r="D5280" s="32" t="n">
        <v>75</v>
      </c>
      <c r="E5280" s="32" t="n">
        <v>84</v>
      </c>
      <c r="F5280" s="32" t="inlineStr">
        <is>
          <t>Differs from upstream baseline</t>
        </is>
      </c>
      <c r="G5280" s="32" t="inlineStr">
        <is>
          <t>species_info/gen_*_families.h</t>
        </is>
      </c>
    </row>
    <row r="5281">
      <c r="A5281" s="77" t="inlineStr">
        <is>
          <t>2026-10-04</t>
        </is>
      </c>
      <c r="B5281" s="77" t="inlineStr">
        <is>
          <t>Pokemon Stats</t>
        </is>
      </c>
      <c r="C5281" s="77" t="inlineStr">
        <is>
          <t>Seismitoad baseSpeed</t>
        </is>
      </c>
      <c r="D5281" s="77" t="n">
        <v>74</v>
      </c>
      <c r="E5281" s="77" t="n">
        <v>76</v>
      </c>
      <c r="F5281" s="77" t="inlineStr">
        <is>
          <t>Differs from upstream baseline</t>
        </is>
      </c>
      <c r="G5281" s="77" t="inlineStr">
        <is>
          <t>species_info/gen_*_families.h</t>
        </is>
      </c>
    </row>
    <row r="5282">
      <c r="A5282" s="32" t="inlineStr">
        <is>
          <t>2026-10-04</t>
        </is>
      </c>
      <c r="B5282" s="32" t="inlineStr">
        <is>
          <t>Abilities</t>
        </is>
      </c>
      <c r="C5282" s="32" t="inlineStr">
        <is>
          <t>Seismitoad abilities</t>
        </is>
      </c>
      <c r="D5282" s="32" t="inlineStr">
        <is>
          <t>Swift Swim / Poison Touch / Water Absorb</t>
        </is>
      </c>
      <c r="E5282" s="32" t="inlineStr">
        <is>
          <t>Swift Swim / Water Absorb / Poison Touch</t>
        </is>
      </c>
      <c r="F5282" s="32" t="inlineStr">
        <is>
          <t>Differs from upstream baseline</t>
        </is>
      </c>
      <c r="G5282" s="32" t="inlineStr">
        <is>
          <t>species_info/gen_*_families.h</t>
        </is>
      </c>
    </row>
    <row r="5283">
      <c r="A5283" s="77" t="inlineStr">
        <is>
          <t>2026-10-04</t>
        </is>
      </c>
      <c r="B5283" s="77" t="inlineStr">
        <is>
          <t>Abilities</t>
        </is>
      </c>
      <c r="C5283" s="77" t="inlineStr">
        <is>
          <t>Sentret abilities</t>
        </is>
      </c>
      <c r="D5283" s="77" t="inlineStr">
        <is>
          <t>Run Away / Keen Eye / Frisk</t>
        </is>
      </c>
      <c r="E5283" s="77" t="inlineStr">
        <is>
          <t>Adaptability / Adaptability / Frisk</t>
        </is>
      </c>
      <c r="F5283" s="77" t="inlineStr">
        <is>
          <t>Differs from upstream baseline</t>
        </is>
      </c>
      <c r="G5283" s="77" t="inlineStr">
        <is>
          <t>species_info/gen_*_families.h</t>
        </is>
      </c>
    </row>
    <row r="5284">
      <c r="A5284" s="32" t="inlineStr">
        <is>
          <t>2026-10-04</t>
        </is>
      </c>
      <c r="B5284" s="32" t="inlineStr">
        <is>
          <t>Pokemon Stats</t>
        </is>
      </c>
      <c r="C5284" s="32" t="inlineStr">
        <is>
          <t>Seviper baseAttack</t>
        </is>
      </c>
      <c r="D5284" s="32" t="n">
        <v>100</v>
      </c>
      <c r="E5284" s="32" t="n">
        <v>105</v>
      </c>
      <c r="F5284" s="32" t="inlineStr">
        <is>
          <t>Differs from upstream baseline</t>
        </is>
      </c>
      <c r="G5284" s="32" t="inlineStr">
        <is>
          <t>species_info/gen_*_families.h</t>
        </is>
      </c>
    </row>
    <row r="5285">
      <c r="A5285" s="77" t="inlineStr">
        <is>
          <t>2026-10-04</t>
        </is>
      </c>
      <c r="B5285" s="77" t="inlineStr">
        <is>
          <t>Pokemon Stats</t>
        </is>
      </c>
      <c r="C5285" s="77" t="inlineStr">
        <is>
          <t>Seviper baseSpAttack</t>
        </is>
      </c>
      <c r="D5285" s="77" t="n">
        <v>100</v>
      </c>
      <c r="E5285" s="77" t="n">
        <v>60</v>
      </c>
      <c r="F5285" s="77" t="inlineStr">
        <is>
          <t>Differs from upstream baseline</t>
        </is>
      </c>
      <c r="G5285" s="77" t="inlineStr">
        <is>
          <t>species_info/gen_*_families.h</t>
        </is>
      </c>
    </row>
    <row r="5286">
      <c r="A5286" s="32" t="inlineStr">
        <is>
          <t>2026-10-04</t>
        </is>
      </c>
      <c r="B5286" s="32" t="inlineStr">
        <is>
          <t>Pokemon Stats</t>
        </is>
      </c>
      <c r="C5286" s="32" t="inlineStr">
        <is>
          <t>Seviper baseSpeed</t>
        </is>
      </c>
      <c r="D5286" s="32" t="n">
        <v>65</v>
      </c>
      <c r="E5286" s="32" t="n">
        <v>100</v>
      </c>
      <c r="F5286" s="32" t="inlineStr">
        <is>
          <t>Differs from upstream baseline</t>
        </is>
      </c>
      <c r="G5286" s="32" t="inlineStr">
        <is>
          <t>species_info/gen_*_families.h</t>
        </is>
      </c>
    </row>
    <row r="5287">
      <c r="A5287" s="77" t="inlineStr">
        <is>
          <t>2026-10-04</t>
        </is>
      </c>
      <c r="B5287" s="77" t="inlineStr">
        <is>
          <t>Abilities</t>
        </is>
      </c>
      <c r="C5287" s="77" t="inlineStr">
        <is>
          <t>Seviper abilities</t>
        </is>
      </c>
      <c r="D5287" s="77" t="inlineStr">
        <is>
          <t>Shed Skin / Infiltrator</t>
        </is>
      </c>
      <c r="E5287" s="77" t="inlineStr">
        <is>
          <t>Hyper Cutter / Shed Skin / Infiltrator</t>
        </is>
      </c>
      <c r="F5287" s="77" t="inlineStr">
        <is>
          <t>Differs from upstream baseline</t>
        </is>
      </c>
      <c r="G5287" s="77" t="inlineStr">
        <is>
          <t>species_info/gen_*_families.h</t>
        </is>
      </c>
    </row>
    <row r="5288">
      <c r="A5288" s="32" t="inlineStr">
        <is>
          <t>2026-10-04</t>
        </is>
      </c>
      <c r="B5288" s="32" t="inlineStr">
        <is>
          <t>Abilities</t>
        </is>
      </c>
      <c r="C5288" s="32" t="inlineStr">
        <is>
          <t>Sharpedo abilities</t>
        </is>
      </c>
      <c r="D5288" s="32" t="inlineStr">
        <is>
          <t>Rough Skin / Speed Boost</t>
        </is>
      </c>
      <c r="E5288" s="32" t="inlineStr">
        <is>
          <t>Tinted Lens / Speed Boost</t>
        </is>
      </c>
      <c r="F5288" s="32" t="inlineStr">
        <is>
          <t>Differs from upstream baseline</t>
        </is>
      </c>
      <c r="G5288" s="32" t="inlineStr">
        <is>
          <t>species_info/gen_*_families.h</t>
        </is>
      </c>
    </row>
    <row r="5289">
      <c r="A5289" s="77" t="inlineStr">
        <is>
          <t>2026-10-04</t>
        </is>
      </c>
      <c r="B5289" s="77" t="inlineStr">
        <is>
          <t>Pokemon Stats</t>
        </is>
      </c>
      <c r="C5289" s="77" t="inlineStr">
        <is>
          <t>Shedinja baseAttack</t>
        </is>
      </c>
      <c r="D5289" s="77" t="n">
        <v>90</v>
      </c>
      <c r="E5289" s="77" t="n">
        <v>100</v>
      </c>
      <c r="F5289" s="77" t="inlineStr">
        <is>
          <t>Differs from upstream baseline</t>
        </is>
      </c>
      <c r="G5289" s="77" t="inlineStr">
        <is>
          <t>species_info/gen_*_families.h</t>
        </is>
      </c>
    </row>
    <row r="5290">
      <c r="A5290" s="32" t="inlineStr">
        <is>
          <t>2026-10-04</t>
        </is>
      </c>
      <c r="B5290" s="32" t="inlineStr">
        <is>
          <t>Pokemon Stats</t>
        </is>
      </c>
      <c r="C5290" s="32" t="inlineStr">
        <is>
          <t>Shedinja baseDefense</t>
        </is>
      </c>
      <c r="D5290" s="32" t="n">
        <v>45</v>
      </c>
      <c r="E5290" s="32" t="n">
        <v>5</v>
      </c>
      <c r="F5290" s="32" t="inlineStr">
        <is>
          <t>Differs from upstream baseline</t>
        </is>
      </c>
      <c r="G5290" s="32" t="inlineStr">
        <is>
          <t>species_info/gen_*_families.h</t>
        </is>
      </c>
    </row>
    <row r="5291">
      <c r="A5291" s="77" t="inlineStr">
        <is>
          <t>2026-10-04</t>
        </is>
      </c>
      <c r="B5291" s="77" t="inlineStr">
        <is>
          <t>Pokemon Stats</t>
        </is>
      </c>
      <c r="C5291" s="77" t="inlineStr">
        <is>
          <t>Shedinja baseSpAttack</t>
        </is>
      </c>
      <c r="D5291" s="77" t="n">
        <v>30</v>
      </c>
      <c r="E5291" s="77" t="n">
        <v>100</v>
      </c>
      <c r="F5291" s="77" t="inlineStr">
        <is>
          <t>Differs from upstream baseline</t>
        </is>
      </c>
      <c r="G5291" s="77" t="inlineStr">
        <is>
          <t>species_info/gen_*_families.h</t>
        </is>
      </c>
    </row>
    <row r="5292">
      <c r="A5292" s="32" t="inlineStr">
        <is>
          <t>2026-10-04</t>
        </is>
      </c>
      <c r="B5292" s="32" t="inlineStr">
        <is>
          <t>Pokemon Stats</t>
        </is>
      </c>
      <c r="C5292" s="32" t="inlineStr">
        <is>
          <t>Shedinja baseSpDefense</t>
        </is>
      </c>
      <c r="D5292" s="32" t="n">
        <v>30</v>
      </c>
      <c r="E5292" s="32" t="n">
        <v>10</v>
      </c>
      <c r="F5292" s="32" t="inlineStr">
        <is>
          <t>Differs from upstream baseline</t>
        </is>
      </c>
      <c r="G5292" s="32" t="inlineStr">
        <is>
          <t>species_info/gen_*_families.h</t>
        </is>
      </c>
    </row>
    <row r="5293">
      <c r="A5293" s="77" t="inlineStr">
        <is>
          <t>2026-10-04</t>
        </is>
      </c>
      <c r="B5293" s="77" t="inlineStr">
        <is>
          <t>Pokemon Stats</t>
        </is>
      </c>
      <c r="C5293" s="77" t="inlineStr">
        <is>
          <t>Shedinja baseSpeed</t>
        </is>
      </c>
      <c r="D5293" s="77" t="n">
        <v>40</v>
      </c>
      <c r="E5293" s="77" t="n">
        <v>80</v>
      </c>
      <c r="F5293" s="77" t="inlineStr">
        <is>
          <t>Differs from upstream baseline</t>
        </is>
      </c>
      <c r="G5293" s="77" t="inlineStr">
        <is>
          <t>species_info/gen_*_families.h</t>
        </is>
      </c>
    </row>
    <row r="5294">
      <c r="A5294" s="32" t="inlineStr">
        <is>
          <t>2026-10-04</t>
        </is>
      </c>
      <c r="B5294" s="32" t="inlineStr">
        <is>
          <t>Pokemon Stats</t>
        </is>
      </c>
      <c r="C5294" s="32" t="inlineStr">
        <is>
          <t>Shelgon baseSpDefense</t>
        </is>
      </c>
      <c r="D5294" s="32" t="n">
        <v>50</v>
      </c>
      <c r="E5294" s="32" t="n">
        <v>80</v>
      </c>
      <c r="F5294" s="32" t="inlineStr">
        <is>
          <t>Differs from upstream baseline</t>
        </is>
      </c>
      <c r="G5294" s="32" t="inlineStr">
        <is>
          <t>species_info/gen_*_families.h</t>
        </is>
      </c>
    </row>
    <row r="5295">
      <c r="A5295" s="77" t="inlineStr">
        <is>
          <t>2026-10-04</t>
        </is>
      </c>
      <c r="B5295" s="77" t="inlineStr">
        <is>
          <t>Abilities</t>
        </is>
      </c>
      <c r="C5295" s="77" t="inlineStr">
        <is>
          <t>Shelgon abilities</t>
        </is>
      </c>
      <c r="D5295" s="77" t="inlineStr">
        <is>
          <t>Rock Head / Overcoat</t>
        </is>
      </c>
      <c r="E5295" s="77" t="inlineStr">
        <is>
          <t>Rock Head / Shell Armor / Overcoat</t>
        </is>
      </c>
      <c r="F5295" s="77" t="inlineStr">
        <is>
          <t>Differs from upstream baseline</t>
        </is>
      </c>
      <c r="G5295" s="77" t="inlineStr">
        <is>
          <t>species_info/gen_*_families.h</t>
        </is>
      </c>
    </row>
    <row r="5296">
      <c r="A5296" s="32" t="inlineStr">
        <is>
          <t>2026-10-04</t>
        </is>
      </c>
      <c r="B5296" s="32" t="inlineStr">
        <is>
          <t>Pokemon Stats</t>
        </is>
      </c>
      <c r="C5296" s="32" t="inlineStr">
        <is>
          <t>Shellder baseSpDefense</t>
        </is>
      </c>
      <c r="D5296" s="32" t="n">
        <v>25</v>
      </c>
      <c r="E5296" s="32" t="n">
        <v>45</v>
      </c>
      <c r="F5296" s="32" t="inlineStr">
        <is>
          <t>Differs from upstream baseline</t>
        </is>
      </c>
      <c r="G5296" s="32" t="inlineStr">
        <is>
          <t>species_info/gen_*_families.h</t>
        </is>
      </c>
    </row>
    <row r="5297">
      <c r="A5297" s="77" t="inlineStr">
        <is>
          <t>2026-10-04</t>
        </is>
      </c>
      <c r="B5297" s="77" t="inlineStr">
        <is>
          <t>Abilities</t>
        </is>
      </c>
      <c r="C5297" s="77" t="inlineStr">
        <is>
          <t>Shellder abilities</t>
        </is>
      </c>
      <c r="D5297" s="77" t="inlineStr">
        <is>
          <t>Shell Armor / Skill Link / Overcoat</t>
        </is>
      </c>
      <c r="E5297" s="77" t="inlineStr">
        <is>
          <t>Filter / Shell Armor / Overcoat</t>
        </is>
      </c>
      <c r="F5297" s="77" t="inlineStr">
        <is>
          <t>Differs from upstream baseline</t>
        </is>
      </c>
      <c r="G5297" s="77" t="inlineStr">
        <is>
          <t>species_info/gen_*_families.h</t>
        </is>
      </c>
    </row>
    <row r="5298">
      <c r="A5298" s="32" t="inlineStr">
        <is>
          <t>2026-10-04</t>
        </is>
      </c>
      <c r="B5298" s="32" t="inlineStr">
        <is>
          <t>Abilities</t>
        </is>
      </c>
      <c r="C5298" s="32" t="inlineStr">
        <is>
          <t>Shellos abilities</t>
        </is>
      </c>
      <c r="D5298" s="32" t="inlineStr">
        <is>
          <t>Sticky Hold / Storm Drain / Sand Force</t>
        </is>
      </c>
      <c r="E5298" s="32" t="inlineStr">
        <is>
          <t>Dry Skin / Dry Skin / Sand Force</t>
        </is>
      </c>
      <c r="F5298" s="32" t="inlineStr">
        <is>
          <t>Differs from upstream baseline</t>
        </is>
      </c>
      <c r="G5298" s="32" t="inlineStr">
        <is>
          <t>species_info/gen_*_families.h</t>
        </is>
      </c>
    </row>
    <row r="5299">
      <c r="A5299" s="77" t="inlineStr">
        <is>
          <t>2026-10-04</t>
        </is>
      </c>
      <c r="B5299" s="77" t="inlineStr">
        <is>
          <t>Pokemon Stats</t>
        </is>
      </c>
      <c r="C5299" s="77" t="inlineStr">
        <is>
          <t>Shelmet baseHP</t>
        </is>
      </c>
      <c r="D5299" s="77" t="n">
        <v>50</v>
      </c>
      <c r="E5299" s="77" t="n">
        <v>63</v>
      </c>
      <c r="F5299" s="77" t="inlineStr">
        <is>
          <t>Differs from upstream baseline</t>
        </is>
      </c>
      <c r="G5299" s="77" t="inlineStr">
        <is>
          <t>species_info/gen_*_families.h</t>
        </is>
      </c>
    </row>
    <row r="5300">
      <c r="A5300" s="32" t="inlineStr">
        <is>
          <t>2026-10-04</t>
        </is>
      </c>
      <c r="B5300" s="32" t="inlineStr">
        <is>
          <t>Pokemon Stats</t>
        </is>
      </c>
      <c r="C5300" s="32" t="inlineStr">
        <is>
          <t>Shelmet baseAttack</t>
        </is>
      </c>
      <c r="D5300" s="32" t="n">
        <v>40</v>
      </c>
      <c r="E5300" s="32" t="n">
        <v>67</v>
      </c>
      <c r="F5300" s="32" t="inlineStr">
        <is>
          <t>Differs from upstream baseline</t>
        </is>
      </c>
      <c r="G5300" s="32" t="inlineStr">
        <is>
          <t>species_info/gen_*_families.h</t>
        </is>
      </c>
    </row>
    <row r="5301">
      <c r="A5301" s="77" t="inlineStr">
        <is>
          <t>2026-10-04</t>
        </is>
      </c>
      <c r="B5301" s="77" t="inlineStr">
        <is>
          <t>Pokemon Stats</t>
        </is>
      </c>
      <c r="C5301" s="77" t="inlineStr">
        <is>
          <t>Shelmet baseSpAttack</t>
        </is>
      </c>
      <c r="D5301" s="77" t="n">
        <v>40</v>
      </c>
      <c r="E5301" s="77" t="n">
        <v>44</v>
      </c>
      <c r="F5301" s="77" t="inlineStr">
        <is>
          <t>Differs from upstream baseline</t>
        </is>
      </c>
      <c r="G5301" s="77" t="inlineStr">
        <is>
          <t>species_info/gen_*_families.h</t>
        </is>
      </c>
    </row>
    <row r="5302">
      <c r="A5302" s="32" t="inlineStr">
        <is>
          <t>2026-10-04</t>
        </is>
      </c>
      <c r="B5302" s="32" t="inlineStr">
        <is>
          <t>Pokemon Stats</t>
        </is>
      </c>
      <c r="C5302" s="32" t="inlineStr">
        <is>
          <t>Shelmet baseSpeed</t>
        </is>
      </c>
      <c r="D5302" s="32" t="n">
        <v>25</v>
      </c>
      <c r="E5302" s="32" t="n">
        <v>54</v>
      </c>
      <c r="F5302" s="32" t="inlineStr">
        <is>
          <t>Differs from upstream baseline</t>
        </is>
      </c>
      <c r="G5302" s="32" t="inlineStr">
        <is>
          <t>species_info/gen_*_families.h</t>
        </is>
      </c>
    </row>
    <row r="5303">
      <c r="A5303" s="77" t="inlineStr">
        <is>
          <t>2026-10-04</t>
        </is>
      </c>
      <c r="B5303" s="77" t="inlineStr">
        <is>
          <t>Evolutions</t>
        </is>
      </c>
      <c r="C5303" s="77" t="inlineStr">
        <is>
          <t>Shelmet evolution</t>
        </is>
      </c>
      <c r="D5303" s="77" t="inlineStr">
        <is>
          <t>Trade Specific Mon SPECIES_KARRABLAST -&gt; Accelgor</t>
        </is>
      </c>
      <c r="E5303" s="77" t="inlineStr">
        <is>
          <t>Lv 34 -&gt; Accelgor</t>
        </is>
      </c>
      <c r="F5303" s="77" t="inlineStr">
        <is>
          <t>Differs from upstream baseline</t>
        </is>
      </c>
      <c r="G5303" s="77" t="inlineStr">
        <is>
          <t>species_info/gen_*_families.h</t>
        </is>
      </c>
    </row>
    <row r="5304">
      <c r="A5304" s="32" t="inlineStr">
        <is>
          <t>2026-10-04</t>
        </is>
      </c>
      <c r="B5304" s="32" t="inlineStr">
        <is>
          <t>Pokemon Stats</t>
        </is>
      </c>
      <c r="C5304" s="32" t="inlineStr">
        <is>
          <t>Shieldon baseHP</t>
        </is>
      </c>
      <c r="D5304" s="32" t="n">
        <v>30</v>
      </c>
      <c r="E5304" s="32" t="n">
        <v>60</v>
      </c>
      <c r="F5304" s="32" t="inlineStr">
        <is>
          <t>Differs from upstream baseline</t>
        </is>
      </c>
      <c r="G5304" s="32" t="inlineStr">
        <is>
          <t>species_info/gen_*_families.h</t>
        </is>
      </c>
    </row>
    <row r="5305">
      <c r="A5305" s="77" t="inlineStr">
        <is>
          <t>2026-10-04</t>
        </is>
      </c>
      <c r="B5305" s="77" t="inlineStr">
        <is>
          <t>Pokemon Stats</t>
        </is>
      </c>
      <c r="C5305" s="77" t="inlineStr">
        <is>
          <t>Shieldon baseAttack</t>
        </is>
      </c>
      <c r="D5305" s="77" t="n">
        <v>42</v>
      </c>
      <c r="E5305" s="77" t="n">
        <v>82</v>
      </c>
      <c r="F5305" s="77" t="inlineStr">
        <is>
          <t>Differs from upstream baseline</t>
        </is>
      </c>
      <c r="G5305" s="77" t="inlineStr">
        <is>
          <t>species_info/gen_*_families.h</t>
        </is>
      </c>
    </row>
    <row r="5306">
      <c r="A5306" s="32" t="inlineStr">
        <is>
          <t>2026-10-04</t>
        </is>
      </c>
      <c r="B5306" s="32" t="inlineStr">
        <is>
          <t>Pokemon Stats</t>
        </is>
      </c>
      <c r="C5306" s="32" t="inlineStr">
        <is>
          <t>Shieldon baseSpAttack</t>
        </is>
      </c>
      <c r="D5306" s="32" t="n">
        <v>42</v>
      </c>
      <c r="E5306" s="32" t="n">
        <v>2</v>
      </c>
      <c r="F5306" s="32" t="inlineStr">
        <is>
          <t>Differs from upstream baseline</t>
        </is>
      </c>
      <c r="G5306" s="32" t="inlineStr">
        <is>
          <t>species_info/gen_*_families.h</t>
        </is>
      </c>
    </row>
    <row r="5307">
      <c r="A5307" s="77" t="inlineStr">
        <is>
          <t>2026-10-04</t>
        </is>
      </c>
      <c r="B5307" s="77" t="inlineStr">
        <is>
          <t>Abilities</t>
        </is>
      </c>
      <c r="C5307" s="77" t="inlineStr">
        <is>
          <t>Shieldon abilities</t>
        </is>
      </c>
      <c r="D5307" s="77" t="inlineStr">
        <is>
          <t>Sturdy / Soundproof</t>
        </is>
      </c>
      <c r="E5307" s="77" t="inlineStr">
        <is>
          <t>Solid Rock / Battle Armor / Soundproof</t>
        </is>
      </c>
      <c r="F5307" s="77" t="inlineStr">
        <is>
          <t>Differs from upstream baseline</t>
        </is>
      </c>
      <c r="G5307" s="77" t="inlineStr">
        <is>
          <t>species_info/gen_*_families.h</t>
        </is>
      </c>
    </row>
    <row r="5308">
      <c r="A5308" s="32" t="inlineStr">
        <is>
          <t>2026-10-04</t>
        </is>
      </c>
      <c r="B5308" s="32" t="inlineStr">
        <is>
          <t>Abilities</t>
        </is>
      </c>
      <c r="C5308" s="32" t="inlineStr">
        <is>
          <t>Shiftry abilities</t>
        </is>
      </c>
      <c r="D5308" s="32" t="inlineStr">
        <is>
          <t>Chlorophyll / Wind Rider / Pickpocket</t>
        </is>
      </c>
      <c r="E5308" s="32" t="inlineStr">
        <is>
          <t>Chlorophyll / Chlorophyll / Pickpocket</t>
        </is>
      </c>
      <c r="F5308" s="32" t="inlineStr">
        <is>
          <t>Differs from upstream baseline</t>
        </is>
      </c>
      <c r="G5308" s="32" t="inlineStr">
        <is>
          <t>species_info/gen_*_families.h</t>
        </is>
      </c>
    </row>
    <row r="5309">
      <c r="A5309" s="77" t="inlineStr">
        <is>
          <t>2026-10-04</t>
        </is>
      </c>
      <c r="B5309" s="77" t="inlineStr">
        <is>
          <t>Abilities</t>
        </is>
      </c>
      <c r="C5309" s="77" t="inlineStr">
        <is>
          <t>Shinx abilities</t>
        </is>
      </c>
      <c r="D5309" s="77" t="inlineStr">
        <is>
          <t>Rivalry / Intimidate / Guts</t>
        </is>
      </c>
      <c r="E5309" s="77" t="inlineStr">
        <is>
          <t>Rivalry / Rivalry / Guts</t>
        </is>
      </c>
      <c r="F5309" s="77" t="inlineStr">
        <is>
          <t>Differs from upstream baseline</t>
        </is>
      </c>
      <c r="G5309" s="77" t="inlineStr">
        <is>
          <t>species_info/gen_*_families.h</t>
        </is>
      </c>
    </row>
    <row r="5310">
      <c r="A5310" s="32" t="inlineStr">
        <is>
          <t>2026-10-04</t>
        </is>
      </c>
      <c r="B5310" s="32" t="inlineStr">
        <is>
          <t>Abilities</t>
        </is>
      </c>
      <c r="C5310" s="32" t="inlineStr">
        <is>
          <t>Shroomish abilities</t>
        </is>
      </c>
      <c r="D5310" s="32" t="inlineStr">
        <is>
          <t>Effect Spore / Poison Heal / Quick Feet</t>
        </is>
      </c>
      <c r="E5310" s="32" t="inlineStr">
        <is>
          <t>Poison Heal / Poison Heal / Quick Feet</t>
        </is>
      </c>
      <c r="F5310" s="32" t="inlineStr">
        <is>
          <t>Differs from upstream baseline</t>
        </is>
      </c>
      <c r="G5310" s="32" t="inlineStr">
        <is>
          <t>species_info/gen_*_families.h</t>
        </is>
      </c>
    </row>
    <row r="5311">
      <c r="A5311" s="77" t="inlineStr">
        <is>
          <t>2026-10-04</t>
        </is>
      </c>
      <c r="B5311" s="77" t="inlineStr">
        <is>
          <t>Pokemon Stats</t>
        </is>
      </c>
      <c r="C5311" s="77" t="inlineStr">
        <is>
          <t>Shuckle baseHP</t>
        </is>
      </c>
      <c r="D5311" s="77" t="n">
        <v>20</v>
      </c>
      <c r="E5311" s="77" t="n">
        <v>50</v>
      </c>
      <c r="F5311" s="77" t="inlineStr">
        <is>
          <t>Differs from upstream baseline</t>
        </is>
      </c>
      <c r="G5311" s="77" t="inlineStr">
        <is>
          <t>species_info/gen_*_families.h</t>
        </is>
      </c>
    </row>
    <row r="5312">
      <c r="A5312" s="32" t="inlineStr">
        <is>
          <t>2026-10-04</t>
        </is>
      </c>
      <c r="B5312" s="32" t="inlineStr">
        <is>
          <t>Abilities</t>
        </is>
      </c>
      <c r="C5312" s="32" t="inlineStr">
        <is>
          <t>Shuckle abilities</t>
        </is>
      </c>
      <c r="D5312" s="32" t="inlineStr">
        <is>
          <t>Sturdy / Gluttony / Contrary</t>
        </is>
      </c>
      <c r="E5312" s="32" t="inlineStr">
        <is>
          <t>Solid Rock / Solid Rock / Contrary</t>
        </is>
      </c>
      <c r="F5312" s="32" t="inlineStr">
        <is>
          <t>Differs from upstream baseline</t>
        </is>
      </c>
      <c r="G5312" s="32" t="inlineStr">
        <is>
          <t>species_info/gen_*_families.h</t>
        </is>
      </c>
    </row>
    <row r="5313">
      <c r="A5313" s="77" t="inlineStr">
        <is>
          <t>2026-10-04</t>
        </is>
      </c>
      <c r="B5313" s="77" t="inlineStr">
        <is>
          <t>Pokemon Stats</t>
        </is>
      </c>
      <c r="C5313" s="77" t="inlineStr">
        <is>
          <t>Shuppet baseAttack</t>
        </is>
      </c>
      <c r="D5313" s="77" t="n">
        <v>75</v>
      </c>
      <c r="E5313" s="77" t="n">
        <v>85</v>
      </c>
      <c r="F5313" s="77" t="inlineStr">
        <is>
          <t>Differs from upstream baseline</t>
        </is>
      </c>
      <c r="G5313" s="77" t="inlineStr">
        <is>
          <t>species_info/gen_*_families.h</t>
        </is>
      </c>
    </row>
    <row r="5314">
      <c r="A5314" s="32" t="inlineStr">
        <is>
          <t>2026-10-04</t>
        </is>
      </c>
      <c r="B5314" s="32" t="inlineStr">
        <is>
          <t>Pokemon Stats</t>
        </is>
      </c>
      <c r="C5314" s="32" t="inlineStr">
        <is>
          <t>Shuppet baseSpAttack</t>
        </is>
      </c>
      <c r="D5314" s="32" t="n">
        <v>63</v>
      </c>
      <c r="E5314" s="32" t="n">
        <v>83</v>
      </c>
      <c r="F5314" s="32" t="inlineStr">
        <is>
          <t>Differs from upstream baseline</t>
        </is>
      </c>
      <c r="G5314" s="32" t="inlineStr">
        <is>
          <t>species_info/gen_*_families.h</t>
        </is>
      </c>
    </row>
    <row r="5315">
      <c r="A5315" s="77" t="inlineStr">
        <is>
          <t>2026-10-04</t>
        </is>
      </c>
      <c r="B5315" s="77" t="inlineStr">
        <is>
          <t>Abilities</t>
        </is>
      </c>
      <c r="C5315" s="77" t="inlineStr">
        <is>
          <t>Shuppet abilities</t>
        </is>
      </c>
      <c r="D5315" s="77" t="inlineStr">
        <is>
          <t>Insomnia / Frisk / Cursed Body</t>
        </is>
      </c>
      <c r="E5315" s="77" t="inlineStr">
        <is>
          <t>Clear Body / Insomnia / Cursed Body</t>
        </is>
      </c>
      <c r="F5315" s="77" t="inlineStr">
        <is>
          <t>Differs from upstream baseline</t>
        </is>
      </c>
      <c r="G5315" s="77" t="inlineStr">
        <is>
          <t>species_info/gen_*_families.h</t>
        </is>
      </c>
    </row>
    <row r="5316">
      <c r="A5316" s="32" t="inlineStr">
        <is>
          <t>2026-10-04</t>
        </is>
      </c>
      <c r="B5316" s="32" t="inlineStr">
        <is>
          <t>Pokemon Stats</t>
        </is>
      </c>
      <c r="C5316" s="32" t="inlineStr">
        <is>
          <t>Sigilyph baseHP</t>
        </is>
      </c>
      <c r="D5316" s="32" t="n">
        <v>72</v>
      </c>
      <c r="E5316" s="32" t="n">
        <v>82</v>
      </c>
      <c r="F5316" s="32" t="inlineStr">
        <is>
          <t>Differs from upstream baseline</t>
        </is>
      </c>
      <c r="G5316" s="32" t="inlineStr">
        <is>
          <t>species_info/gen_*_families.h</t>
        </is>
      </c>
    </row>
    <row r="5317">
      <c r="A5317" s="77" t="inlineStr">
        <is>
          <t>2026-10-04</t>
        </is>
      </c>
      <c r="B5317" s="77" t="inlineStr">
        <is>
          <t>Pokemon Stats</t>
        </is>
      </c>
      <c r="C5317" s="77" t="inlineStr">
        <is>
          <t>Sigilyph baseAttack</t>
        </is>
      </c>
      <c r="D5317" s="77" t="n">
        <v>58</v>
      </c>
      <c r="E5317" s="77" t="n">
        <v>30</v>
      </c>
      <c r="F5317" s="77" t="inlineStr">
        <is>
          <t>Differs from upstream baseline</t>
        </is>
      </c>
      <c r="G5317" s="77" t="inlineStr">
        <is>
          <t>species_info/gen_*_families.h</t>
        </is>
      </c>
    </row>
    <row r="5318">
      <c r="A5318" s="32" t="inlineStr">
        <is>
          <t>2026-10-04</t>
        </is>
      </c>
      <c r="B5318" s="32" t="inlineStr">
        <is>
          <t>Pokemon Stats</t>
        </is>
      </c>
      <c r="C5318" s="32" t="inlineStr">
        <is>
          <t>Sigilyph baseDefense</t>
        </is>
      </c>
      <c r="D5318" s="32" t="n">
        <v>80</v>
      </c>
      <c r="E5318" s="32" t="n">
        <v>82</v>
      </c>
      <c r="F5318" s="32" t="inlineStr">
        <is>
          <t>Differs from upstream baseline</t>
        </is>
      </c>
      <c r="G5318" s="32" t="inlineStr">
        <is>
          <t>species_info/gen_*_families.h</t>
        </is>
      </c>
    </row>
    <row r="5319">
      <c r="A5319" s="77" t="inlineStr">
        <is>
          <t>2026-10-04</t>
        </is>
      </c>
      <c r="B5319" s="77" t="inlineStr">
        <is>
          <t>Pokemon Stats</t>
        </is>
      </c>
      <c r="C5319" s="77" t="inlineStr">
        <is>
          <t>Sigilyph baseSpAttack</t>
        </is>
      </c>
      <c r="D5319" s="77" t="n">
        <v>103</v>
      </c>
      <c r="E5319" s="77" t="n">
        <v>120</v>
      </c>
      <c r="F5319" s="77" t="inlineStr">
        <is>
          <t>Differs from upstream baseline</t>
        </is>
      </c>
      <c r="G5319" s="77" t="inlineStr">
        <is>
          <t>species_info/gen_*_families.h</t>
        </is>
      </c>
    </row>
    <row r="5320">
      <c r="A5320" s="32" t="inlineStr">
        <is>
          <t>2026-10-04</t>
        </is>
      </c>
      <c r="B5320" s="32" t="inlineStr">
        <is>
          <t>Pokemon Stats</t>
        </is>
      </c>
      <c r="C5320" s="32" t="inlineStr">
        <is>
          <t>Sigilyph baseSpeed</t>
        </is>
      </c>
      <c r="D5320" s="32" t="n">
        <v>97</v>
      </c>
      <c r="E5320" s="32" t="n">
        <v>111</v>
      </c>
      <c r="F5320" s="32" t="inlineStr">
        <is>
          <t>Differs from upstream baseline</t>
        </is>
      </c>
      <c r="G5320" s="32" t="inlineStr">
        <is>
          <t>species_info/gen_*_families.h</t>
        </is>
      </c>
    </row>
    <row r="5321">
      <c r="A5321" s="77" t="inlineStr">
        <is>
          <t>2026-10-04</t>
        </is>
      </c>
      <c r="B5321" s="77" t="inlineStr">
        <is>
          <t>Abilities</t>
        </is>
      </c>
      <c r="C5321" s="77" t="inlineStr">
        <is>
          <t>Silcoon abilities</t>
        </is>
      </c>
      <c r="D5321" s="77" t="inlineStr">
        <is>
          <t>Shed Skin</t>
        </is>
      </c>
      <c r="E5321" s="77" t="inlineStr">
        <is>
          <t>Shed Skin / Shed Skin</t>
        </is>
      </c>
      <c r="F5321" s="77" t="inlineStr">
        <is>
          <t>Differs from upstream baseline</t>
        </is>
      </c>
      <c r="G5321" s="77" t="inlineStr">
        <is>
          <t>species_info/gen_*_families.h</t>
        </is>
      </c>
    </row>
    <row r="5322">
      <c r="A5322" s="32" t="inlineStr">
        <is>
          <t>2026-10-04</t>
        </is>
      </c>
      <c r="B5322" s="32" t="inlineStr">
        <is>
          <t>Abilities</t>
        </is>
      </c>
      <c r="C5322" s="32" t="inlineStr">
        <is>
          <t>Silicobra abilities</t>
        </is>
      </c>
      <c r="D5322" s="32" t="inlineStr">
        <is>
          <t>Sand Spit / Shed Skin / Sand Veil</t>
        </is>
      </c>
      <c r="E5322" s="32" t="inlineStr">
        <is>
          <t>Shed Skin / Shed Skin / Sand Veil</t>
        </is>
      </c>
      <c r="F5322" s="32" t="inlineStr">
        <is>
          <t>Differs from upstream baseline</t>
        </is>
      </c>
      <c r="G5322" s="32" t="inlineStr">
        <is>
          <t>species_info/gen_*_families.h</t>
        </is>
      </c>
    </row>
    <row r="5323">
      <c r="A5323" s="77" t="inlineStr">
        <is>
          <t>2026-10-04</t>
        </is>
      </c>
      <c r="B5323" s="77" t="inlineStr">
        <is>
          <t>Pokemon Stats</t>
        </is>
      </c>
      <c r="C5323" s="77" t="inlineStr">
        <is>
          <t>Simipour baseSpAttack</t>
        </is>
      </c>
      <c r="D5323" s="77" t="n">
        <v>98</v>
      </c>
      <c r="E5323" s="77" t="n">
        <v>108</v>
      </c>
      <c r="F5323" s="77" t="inlineStr">
        <is>
          <t>Differs from upstream baseline</t>
        </is>
      </c>
      <c r="G5323" s="77" t="inlineStr">
        <is>
          <t>species_info/gen_*_families.h</t>
        </is>
      </c>
    </row>
    <row r="5324">
      <c r="A5324" s="32" t="inlineStr">
        <is>
          <t>2026-10-04</t>
        </is>
      </c>
      <c r="B5324" s="32" t="inlineStr">
        <is>
          <t>Pokemon Stats</t>
        </is>
      </c>
      <c r="C5324" s="32" t="inlineStr">
        <is>
          <t>Simipour baseSpeed</t>
        </is>
      </c>
      <c r="D5324" s="32" t="n">
        <v>101</v>
      </c>
      <c r="E5324" s="32" t="n">
        <v>111</v>
      </c>
      <c r="F5324" s="32" t="inlineStr">
        <is>
          <t>Differs from upstream baseline</t>
        </is>
      </c>
      <c r="G5324" s="32" t="inlineStr">
        <is>
          <t>species_info/gen_*_families.h</t>
        </is>
      </c>
    </row>
    <row r="5325">
      <c r="A5325" s="77" t="inlineStr">
        <is>
          <t>2026-10-04</t>
        </is>
      </c>
      <c r="B5325" s="77" t="inlineStr">
        <is>
          <t>Abilities</t>
        </is>
      </c>
      <c r="C5325" s="77" t="inlineStr">
        <is>
          <t>Simipour abilities</t>
        </is>
      </c>
      <c r="D5325" s="77" t="inlineStr">
        <is>
          <t>Gluttony / Torrent</t>
        </is>
      </c>
      <c r="E5325" s="77" t="inlineStr">
        <is>
          <t>Gluttony / Swift Swim / Torrent</t>
        </is>
      </c>
      <c r="F5325" s="77" t="inlineStr">
        <is>
          <t>Differs from upstream baseline</t>
        </is>
      </c>
      <c r="G5325" s="77" t="inlineStr">
        <is>
          <t>species_info/gen_*_families.h</t>
        </is>
      </c>
    </row>
    <row r="5326">
      <c r="A5326" s="32" t="inlineStr">
        <is>
          <t>2026-10-04</t>
        </is>
      </c>
      <c r="B5326" s="32" t="inlineStr">
        <is>
          <t>Pokemon Stats</t>
        </is>
      </c>
      <c r="C5326" s="32" t="inlineStr">
        <is>
          <t>Simisage baseAttack</t>
        </is>
      </c>
      <c r="D5326" s="32" t="n">
        <v>98</v>
      </c>
      <c r="E5326" s="32" t="n">
        <v>108</v>
      </c>
      <c r="F5326" s="32" t="inlineStr">
        <is>
          <t>Differs from upstream baseline</t>
        </is>
      </c>
      <c r="G5326" s="32" t="inlineStr">
        <is>
          <t>species_info/gen_*_families.h</t>
        </is>
      </c>
    </row>
    <row r="5327">
      <c r="A5327" s="77" t="inlineStr">
        <is>
          <t>2026-10-04</t>
        </is>
      </c>
      <c r="B5327" s="77" t="inlineStr">
        <is>
          <t>Pokemon Stats</t>
        </is>
      </c>
      <c r="C5327" s="77" t="inlineStr">
        <is>
          <t>Simisage baseSpeed</t>
        </is>
      </c>
      <c r="D5327" s="77" t="n">
        <v>101</v>
      </c>
      <c r="E5327" s="77" t="n">
        <v>111</v>
      </c>
      <c r="F5327" s="77" t="inlineStr">
        <is>
          <t>Differs from upstream baseline</t>
        </is>
      </c>
      <c r="G5327" s="77" t="inlineStr">
        <is>
          <t>species_info/gen_*_families.h</t>
        </is>
      </c>
    </row>
    <row r="5328">
      <c r="A5328" s="32" t="inlineStr">
        <is>
          <t>2026-10-04</t>
        </is>
      </c>
      <c r="B5328" s="32" t="inlineStr">
        <is>
          <t>Abilities</t>
        </is>
      </c>
      <c r="C5328" s="32" t="inlineStr">
        <is>
          <t>Simisage abilities</t>
        </is>
      </c>
      <c r="D5328" s="32" t="inlineStr">
        <is>
          <t>Gluttony / Overgrow</t>
        </is>
      </c>
      <c r="E5328" s="32" t="inlineStr">
        <is>
          <t>Gluttony / Technician / Overgrow</t>
        </is>
      </c>
      <c r="F5328" s="32" t="inlineStr">
        <is>
          <t>Differs from upstream baseline</t>
        </is>
      </c>
      <c r="G5328" s="32" t="inlineStr">
        <is>
          <t>species_info/gen_*_families.h</t>
        </is>
      </c>
    </row>
    <row r="5329">
      <c r="A5329" s="77" t="inlineStr">
        <is>
          <t>2026-10-04</t>
        </is>
      </c>
      <c r="B5329" s="77" t="inlineStr">
        <is>
          <t>Pokemon Stats</t>
        </is>
      </c>
      <c r="C5329" s="77" t="inlineStr">
        <is>
          <t>Simisear baseSpAttack</t>
        </is>
      </c>
      <c r="D5329" s="77" t="n">
        <v>98</v>
      </c>
      <c r="E5329" s="77" t="n">
        <v>108</v>
      </c>
      <c r="F5329" s="77" t="inlineStr">
        <is>
          <t>Differs from upstream baseline</t>
        </is>
      </c>
      <c r="G5329" s="77" t="inlineStr">
        <is>
          <t>species_info/gen_*_families.h</t>
        </is>
      </c>
    </row>
    <row r="5330">
      <c r="A5330" s="32" t="inlineStr">
        <is>
          <t>2026-10-04</t>
        </is>
      </c>
      <c r="B5330" s="32" t="inlineStr">
        <is>
          <t>Pokemon Stats</t>
        </is>
      </c>
      <c r="C5330" s="32" t="inlineStr">
        <is>
          <t>Simisear baseSpeed</t>
        </is>
      </c>
      <c r="D5330" s="32" t="n">
        <v>101</v>
      </c>
      <c r="E5330" s="32" t="n">
        <v>111</v>
      </c>
      <c r="F5330" s="32" t="inlineStr">
        <is>
          <t>Differs from upstream baseline</t>
        </is>
      </c>
      <c r="G5330" s="32" t="inlineStr">
        <is>
          <t>species_info/gen_*_families.h</t>
        </is>
      </c>
    </row>
    <row r="5331">
      <c r="A5331" s="77" t="inlineStr">
        <is>
          <t>2026-10-04</t>
        </is>
      </c>
      <c r="B5331" s="77" t="inlineStr">
        <is>
          <t>Abilities</t>
        </is>
      </c>
      <c r="C5331" s="77" t="inlineStr">
        <is>
          <t>Simisear abilities</t>
        </is>
      </c>
      <c r="D5331" s="77" t="inlineStr">
        <is>
          <t>Gluttony / Blaze</t>
        </is>
      </c>
      <c r="E5331" s="77" t="inlineStr">
        <is>
          <t>Gluttony / Flash Fire / Blaze</t>
        </is>
      </c>
      <c r="F5331" s="77" t="inlineStr">
        <is>
          <t>Differs from upstream baseline</t>
        </is>
      </c>
      <c r="G5331" s="77" t="inlineStr">
        <is>
          <t>species_info/gen_*_families.h</t>
        </is>
      </c>
    </row>
    <row r="5332">
      <c r="A5332" s="32" t="inlineStr">
        <is>
          <t>2026-10-04</t>
        </is>
      </c>
      <c r="B5332" s="32" t="inlineStr">
        <is>
          <t>Pokemon Stats</t>
        </is>
      </c>
      <c r="C5332" s="32" t="inlineStr">
        <is>
          <t>Sirfetch'd baseAttack</t>
        </is>
      </c>
      <c r="D5332" s="32" t="n">
        <v>135</v>
      </c>
      <c r="E5332" s="32" t="n">
        <v>156</v>
      </c>
      <c r="F5332" s="32" t="inlineStr">
        <is>
          <t>Differs from upstream baseline</t>
        </is>
      </c>
      <c r="G5332" s="32" t="inlineStr">
        <is>
          <t>species_info/gen_*_families.h</t>
        </is>
      </c>
    </row>
    <row r="5333">
      <c r="A5333" s="77" t="inlineStr">
        <is>
          <t>2026-10-04</t>
        </is>
      </c>
      <c r="B5333" s="77" t="inlineStr">
        <is>
          <t>Pokemon Stats</t>
        </is>
      </c>
      <c r="C5333" s="77" t="inlineStr">
        <is>
          <t>Sirfetch'd baseSpAttack</t>
        </is>
      </c>
      <c r="D5333" s="77" t="n">
        <v>68</v>
      </c>
      <c r="E5333" s="77" t="n">
        <v>30</v>
      </c>
      <c r="F5333" s="77" t="inlineStr">
        <is>
          <t>Differs from upstream baseline</t>
        </is>
      </c>
      <c r="G5333" s="77" t="inlineStr">
        <is>
          <t>species_info/gen_*_families.h</t>
        </is>
      </c>
    </row>
    <row r="5334">
      <c r="A5334" s="32" t="inlineStr">
        <is>
          <t>2026-10-04</t>
        </is>
      </c>
      <c r="B5334" s="32" t="inlineStr">
        <is>
          <t>Pokemon Stats</t>
        </is>
      </c>
      <c r="C5334" s="32" t="inlineStr">
        <is>
          <t>Sirfetch'd baseSpeed</t>
        </is>
      </c>
      <c r="D5334" s="32" t="n">
        <v>65</v>
      </c>
      <c r="E5334" s="32" t="n">
        <v>82</v>
      </c>
      <c r="F5334" s="32" t="inlineStr">
        <is>
          <t>Differs from upstream baseline</t>
        </is>
      </c>
      <c r="G5334" s="32" t="inlineStr">
        <is>
          <t>species_info/gen_*_families.h</t>
        </is>
      </c>
    </row>
    <row r="5335">
      <c r="A5335" s="77" t="inlineStr">
        <is>
          <t>2026-10-04</t>
        </is>
      </c>
      <c r="B5335" s="77" t="inlineStr">
        <is>
          <t>Pokemon Stats</t>
        </is>
      </c>
      <c r="C5335" s="77" t="inlineStr">
        <is>
          <t>Skarmory baseHP</t>
        </is>
      </c>
      <c r="D5335" s="77" t="n">
        <v>65</v>
      </c>
      <c r="E5335" s="77" t="n">
        <v>85</v>
      </c>
      <c r="F5335" s="77" t="inlineStr">
        <is>
          <t>Differs from upstream baseline</t>
        </is>
      </c>
      <c r="G5335" s="77" t="inlineStr">
        <is>
          <t>species_info/gen_*_families.h</t>
        </is>
      </c>
    </row>
    <row r="5336">
      <c r="A5336" s="32" t="inlineStr">
        <is>
          <t>2026-10-04</t>
        </is>
      </c>
      <c r="B5336" s="32" t="inlineStr">
        <is>
          <t>Pokemon Stats</t>
        </is>
      </c>
      <c r="C5336" s="32" t="inlineStr">
        <is>
          <t>Skarmory baseAttack</t>
        </is>
      </c>
      <c r="D5336" s="32" t="n">
        <v>80</v>
      </c>
      <c r="E5336" s="32" t="n">
        <v>85</v>
      </c>
      <c r="F5336" s="32" t="inlineStr">
        <is>
          <t>Differs from upstream baseline</t>
        </is>
      </c>
      <c r="G5336" s="32" t="inlineStr">
        <is>
          <t>species_info/gen_*_families.h</t>
        </is>
      </c>
    </row>
    <row r="5337">
      <c r="A5337" s="77" t="inlineStr">
        <is>
          <t>2026-10-04</t>
        </is>
      </c>
      <c r="B5337" s="77" t="inlineStr">
        <is>
          <t>Pokemon Stats</t>
        </is>
      </c>
      <c r="C5337" s="77" t="inlineStr">
        <is>
          <t>Skarmory baseSpDefense</t>
        </is>
      </c>
      <c r="D5337" s="77" t="n">
        <v>70</v>
      </c>
      <c r="E5337" s="77" t="n">
        <v>80</v>
      </c>
      <c r="F5337" s="77" t="inlineStr">
        <is>
          <t>Differs from upstream baseline</t>
        </is>
      </c>
      <c r="G5337" s="77" t="inlineStr">
        <is>
          <t>species_info/gen_*_families.h</t>
        </is>
      </c>
    </row>
    <row r="5338">
      <c r="A5338" s="32" t="inlineStr">
        <is>
          <t>2026-10-04</t>
        </is>
      </c>
      <c r="B5338" s="32" t="inlineStr">
        <is>
          <t>Abilities</t>
        </is>
      </c>
      <c r="C5338" s="32" t="inlineStr">
        <is>
          <t>Skarmory abilities</t>
        </is>
      </c>
      <c r="D5338" s="32" t="inlineStr">
        <is>
          <t>Keen Eye / Sturdy / Weak Armor</t>
        </is>
      </c>
      <c r="E5338" s="32" t="inlineStr">
        <is>
          <t>Filter / Filter / Weak Armor</t>
        </is>
      </c>
      <c r="F5338" s="32" t="inlineStr">
        <is>
          <t>Differs from upstream baseline</t>
        </is>
      </c>
      <c r="G5338" s="32" t="inlineStr">
        <is>
          <t>species_info/gen_*_families.h</t>
        </is>
      </c>
    </row>
    <row r="5339">
      <c r="A5339" s="77" t="inlineStr">
        <is>
          <t>2026-10-04</t>
        </is>
      </c>
      <c r="B5339" s="77" t="inlineStr">
        <is>
          <t>Abilities</t>
        </is>
      </c>
      <c r="C5339" s="77" t="inlineStr">
        <is>
          <t>Skiploom abilities</t>
        </is>
      </c>
      <c r="D5339" s="77" t="inlineStr">
        <is>
          <t>Chlorophyll / Leaf Guard / Infiltrator</t>
        </is>
      </c>
      <c r="E5339" s="77" t="inlineStr">
        <is>
          <t>Chlorophyll / Chlorophyll / Infiltrator</t>
        </is>
      </c>
      <c r="F5339" s="77" t="inlineStr">
        <is>
          <t>Differs from upstream baseline</t>
        </is>
      </c>
      <c r="G5339" s="77" t="inlineStr">
        <is>
          <t>species_info/gen_*_families.h</t>
        </is>
      </c>
    </row>
    <row r="5340">
      <c r="A5340" s="32" t="inlineStr">
        <is>
          <t>2026-10-04</t>
        </is>
      </c>
      <c r="B5340" s="32" t="inlineStr">
        <is>
          <t>Abilities</t>
        </is>
      </c>
      <c r="C5340" s="32" t="inlineStr">
        <is>
          <t>Skitty abilities</t>
        </is>
      </c>
      <c r="D5340" s="32" t="inlineStr">
        <is>
          <t>Cute Charm / Normalize / Wonder Skin</t>
        </is>
      </c>
      <c r="E5340" s="32" t="inlineStr">
        <is>
          <t>Cute Charm / Cute Charm / Wonder Skin</t>
        </is>
      </c>
      <c r="F5340" s="32" t="inlineStr">
        <is>
          <t>Differs from upstream baseline</t>
        </is>
      </c>
      <c r="G5340" s="32" t="inlineStr">
        <is>
          <t>species_info/gen_*_families.h</t>
        </is>
      </c>
    </row>
    <row r="5341">
      <c r="A5341" s="77" t="inlineStr">
        <is>
          <t>2026-10-04</t>
        </is>
      </c>
      <c r="B5341" s="77" t="inlineStr">
        <is>
          <t>Evolutions</t>
        </is>
      </c>
      <c r="C5341" s="77" t="inlineStr">
        <is>
          <t>Skorupi evolution</t>
        </is>
      </c>
      <c r="D5341" s="77" t="inlineStr">
        <is>
          <t>Lv 40 -&gt; Drapion</t>
        </is>
      </c>
      <c r="E5341" s="77" t="inlineStr">
        <is>
          <t>Lv 32 -&gt; Drapion</t>
        </is>
      </c>
      <c r="F5341" s="77" t="inlineStr">
        <is>
          <t>Differs from upstream baseline</t>
        </is>
      </c>
      <c r="G5341" s="77" t="inlineStr">
        <is>
          <t>species_info/gen_*_families.h</t>
        </is>
      </c>
    </row>
    <row r="5342">
      <c r="A5342" s="32" t="inlineStr">
        <is>
          <t>2026-10-04</t>
        </is>
      </c>
      <c r="B5342" s="32" t="inlineStr">
        <is>
          <t>Evolutions</t>
        </is>
      </c>
      <c r="C5342" s="32" t="inlineStr">
        <is>
          <t>Skrelp evolution</t>
        </is>
      </c>
      <c r="D5342" s="32" t="inlineStr">
        <is>
          <t>Lv 48 -&gt; Dragalge</t>
        </is>
      </c>
      <c r="E5342" s="32" t="inlineStr">
        <is>
          <t>Lv 42 -&gt; Dragalge</t>
        </is>
      </c>
      <c r="F5342" s="32" t="inlineStr">
        <is>
          <t>Differs from upstream baseline</t>
        </is>
      </c>
      <c r="G5342" s="32" t="inlineStr">
        <is>
          <t>species_info/gen_*_families.h</t>
        </is>
      </c>
    </row>
    <row r="5343">
      <c r="A5343" s="77" t="inlineStr">
        <is>
          <t>2026-10-04</t>
        </is>
      </c>
      <c r="B5343" s="77" t="inlineStr">
        <is>
          <t>Pokemon Stats</t>
        </is>
      </c>
      <c r="C5343" s="77" t="inlineStr">
        <is>
          <t>Skuntank baseSpAttack</t>
        </is>
      </c>
      <c r="D5343" s="77" t="n">
        <v>71</v>
      </c>
      <c r="E5343" s="77" t="n">
        <v>91</v>
      </c>
      <c r="F5343" s="77" t="inlineStr">
        <is>
          <t>Differs from upstream baseline</t>
        </is>
      </c>
      <c r="G5343" s="77" t="inlineStr">
        <is>
          <t>species_info/gen_*_families.h</t>
        </is>
      </c>
    </row>
    <row r="5344">
      <c r="A5344" s="32" t="inlineStr">
        <is>
          <t>2026-10-04</t>
        </is>
      </c>
      <c r="B5344" s="32" t="inlineStr">
        <is>
          <t>Abilities</t>
        </is>
      </c>
      <c r="C5344" s="32" t="inlineStr">
        <is>
          <t>Skuntank abilities</t>
        </is>
      </c>
      <c r="D5344" s="32" t="inlineStr">
        <is>
          <t>Stench / Aftermath / Keen Eye</t>
        </is>
      </c>
      <c r="E5344" s="32" t="inlineStr">
        <is>
          <t>Aftermath / Aftermath / Keen Eye</t>
        </is>
      </c>
      <c r="F5344" s="32" t="inlineStr">
        <is>
          <t>Differs from upstream baseline</t>
        </is>
      </c>
      <c r="G5344" s="32" t="inlineStr">
        <is>
          <t>species_info/gen_*_families.h</t>
        </is>
      </c>
    </row>
    <row r="5345">
      <c r="A5345" s="77" t="inlineStr">
        <is>
          <t>2026-10-04</t>
        </is>
      </c>
      <c r="B5345" s="77" t="inlineStr">
        <is>
          <t>Pokemon Stats</t>
        </is>
      </c>
      <c r="C5345" s="77" t="inlineStr">
        <is>
          <t>Slaking baseAttack</t>
        </is>
      </c>
      <c r="D5345" s="77" t="n">
        <v>160</v>
      </c>
      <c r="E5345" s="77" t="n">
        <v>170</v>
      </c>
      <c r="F5345" s="77" t="inlineStr">
        <is>
          <t>Differs from upstream baseline</t>
        </is>
      </c>
      <c r="G5345" s="77" t="inlineStr">
        <is>
          <t>species_info/gen_*_families.h</t>
        </is>
      </c>
    </row>
    <row r="5346">
      <c r="A5346" s="32" t="inlineStr">
        <is>
          <t>2026-10-04</t>
        </is>
      </c>
      <c r="B5346" s="32" t="inlineStr">
        <is>
          <t>Abilities</t>
        </is>
      </c>
      <c r="C5346" s="32" t="inlineStr">
        <is>
          <t>Slowbro abilities</t>
        </is>
      </c>
      <c r="D5346" s="32" t="inlineStr">
        <is>
          <t>Oblivious / Own Tempo / Regenerator</t>
        </is>
      </c>
      <c r="E5346" s="32" t="inlineStr">
        <is>
          <t>Simple / Shell Armor / Regenerator</t>
        </is>
      </c>
      <c r="F5346" s="32" t="inlineStr">
        <is>
          <t>Differs from upstream baseline</t>
        </is>
      </c>
      <c r="G5346" s="32" t="inlineStr">
        <is>
          <t>species_info/gen_*_families.h</t>
        </is>
      </c>
    </row>
    <row r="5347">
      <c r="A5347" s="77" t="inlineStr">
        <is>
          <t>2026-10-04</t>
        </is>
      </c>
      <c r="B5347" s="77" t="inlineStr">
        <is>
          <t>Abilities</t>
        </is>
      </c>
      <c r="C5347" s="77" t="inlineStr">
        <is>
          <t>Slowking abilities</t>
        </is>
      </c>
      <c r="D5347" s="77" t="inlineStr">
        <is>
          <t>Oblivious / Own Tempo / Regenerator</t>
        </is>
      </c>
      <c r="E5347" s="77" t="inlineStr">
        <is>
          <t>Simple / Magic Guard / Regenerator</t>
        </is>
      </c>
      <c r="F5347" s="77" t="inlineStr">
        <is>
          <t>Differs from upstream baseline</t>
        </is>
      </c>
      <c r="G5347" s="77" t="inlineStr">
        <is>
          <t>species_info/gen_*_families.h</t>
        </is>
      </c>
    </row>
    <row r="5348">
      <c r="A5348" s="32" t="inlineStr">
        <is>
          <t>2026-10-04</t>
        </is>
      </c>
      <c r="B5348" s="32" t="inlineStr">
        <is>
          <t>Pokemon Stats</t>
        </is>
      </c>
      <c r="C5348" s="32" t="inlineStr">
        <is>
          <t>Slowking baseAttack</t>
        </is>
      </c>
      <c r="D5348" s="32" t="n">
        <v>65</v>
      </c>
      <c r="E5348" s="32" t="n">
        <v>30</v>
      </c>
      <c r="F5348" s="32" t="inlineStr">
        <is>
          <t>Differs from upstream baseline</t>
        </is>
      </c>
      <c r="G5348" s="32" t="inlineStr">
        <is>
          <t>species_info/gen_*_families.h</t>
        </is>
      </c>
    </row>
    <row r="5349">
      <c r="A5349" s="77" t="inlineStr">
        <is>
          <t>2026-10-04</t>
        </is>
      </c>
      <c r="B5349" s="77" t="inlineStr">
        <is>
          <t>Pokemon Stats</t>
        </is>
      </c>
      <c r="C5349" s="77" t="inlineStr">
        <is>
          <t>Slowking baseSpAttack</t>
        </is>
      </c>
      <c r="D5349" s="77" t="n">
        <v>110</v>
      </c>
      <c r="E5349" s="77" t="n">
        <v>145</v>
      </c>
      <c r="F5349" s="77" t="inlineStr">
        <is>
          <t>Differs from upstream baseline</t>
        </is>
      </c>
      <c r="G5349" s="77" t="inlineStr">
        <is>
          <t>species_info/gen_*_families.h</t>
        </is>
      </c>
    </row>
    <row r="5350">
      <c r="A5350" s="32" t="inlineStr">
        <is>
          <t>2026-10-04</t>
        </is>
      </c>
      <c r="B5350" s="32" t="inlineStr">
        <is>
          <t>Abilities</t>
        </is>
      </c>
      <c r="C5350" s="32" t="inlineStr">
        <is>
          <t>Slowpoke abilities</t>
        </is>
      </c>
      <c r="D5350" s="32" t="inlineStr">
        <is>
          <t>Oblivious / Own Tempo / Regenerator</t>
        </is>
      </c>
      <c r="E5350" s="32" t="inlineStr">
        <is>
          <t>Simple / Unaware / Regenerator</t>
        </is>
      </c>
      <c r="F5350" s="32" t="inlineStr">
        <is>
          <t>Differs from upstream baseline</t>
        </is>
      </c>
      <c r="G5350" s="32" t="inlineStr">
        <is>
          <t>species_info/gen_*_families.h</t>
        </is>
      </c>
    </row>
    <row r="5351">
      <c r="A5351" s="77" t="inlineStr">
        <is>
          <t>2026-10-04</t>
        </is>
      </c>
      <c r="B5351" s="77" t="inlineStr">
        <is>
          <t>Abilities</t>
        </is>
      </c>
      <c r="C5351" s="77" t="inlineStr">
        <is>
          <t>Slowpoke abilities</t>
        </is>
      </c>
      <c r="D5351" s="77" t="inlineStr">
        <is>
          <t>Gluttony / Own Tempo / Regenerator</t>
        </is>
      </c>
      <c r="E5351" s="77" t="inlineStr">
        <is>
          <t>Simple / Unaware / Regenerator</t>
        </is>
      </c>
      <c r="F5351" s="77" t="inlineStr">
        <is>
          <t>Differs from upstream baseline</t>
        </is>
      </c>
      <c r="G5351" s="77" t="inlineStr">
        <is>
          <t>species_info/gen_*_families.h</t>
        </is>
      </c>
    </row>
    <row r="5352">
      <c r="A5352" s="32" t="inlineStr">
        <is>
          <t>2026-10-04</t>
        </is>
      </c>
      <c r="B5352" s="32" t="inlineStr">
        <is>
          <t>Pokemon Stats</t>
        </is>
      </c>
      <c r="C5352" s="32" t="inlineStr">
        <is>
          <t>Slugma baseHP</t>
        </is>
      </c>
      <c r="D5352" s="32" t="n">
        <v>40</v>
      </c>
      <c r="E5352" s="32" t="n">
        <v>70</v>
      </c>
      <c r="F5352" s="32" t="inlineStr">
        <is>
          <t>Differs from upstream baseline</t>
        </is>
      </c>
      <c r="G5352" s="32" t="inlineStr">
        <is>
          <t>species_info/gen_*_families.h</t>
        </is>
      </c>
    </row>
    <row r="5353">
      <c r="A5353" s="77" t="inlineStr">
        <is>
          <t>2026-10-04</t>
        </is>
      </c>
      <c r="B5353" s="77" t="inlineStr">
        <is>
          <t>Pokemon Stats</t>
        </is>
      </c>
      <c r="C5353" s="77" t="inlineStr">
        <is>
          <t>Slugma baseAttack</t>
        </is>
      </c>
      <c r="D5353" s="77" t="n">
        <v>40</v>
      </c>
      <c r="E5353" s="77" t="n">
        <v>50</v>
      </c>
      <c r="F5353" s="77" t="inlineStr">
        <is>
          <t>Differs from upstream baseline</t>
        </is>
      </c>
      <c r="G5353" s="77" t="inlineStr">
        <is>
          <t>species_info/gen_*_families.h</t>
        </is>
      </c>
    </row>
    <row r="5354">
      <c r="A5354" s="32" t="inlineStr">
        <is>
          <t>2026-10-04</t>
        </is>
      </c>
      <c r="B5354" s="32" t="inlineStr">
        <is>
          <t>Pokemon Stats</t>
        </is>
      </c>
      <c r="C5354" s="32" t="inlineStr">
        <is>
          <t>Slugma baseDefense</t>
        </is>
      </c>
      <c r="D5354" s="32" t="n">
        <v>40</v>
      </c>
      <c r="E5354" s="32" t="n">
        <v>80</v>
      </c>
      <c r="F5354" s="32" t="inlineStr">
        <is>
          <t>Differs from upstream baseline</t>
        </is>
      </c>
      <c r="G5354" s="32" t="inlineStr">
        <is>
          <t>species_info/gen_*_families.h</t>
        </is>
      </c>
    </row>
    <row r="5355">
      <c r="A5355" s="77" t="inlineStr">
        <is>
          <t>2026-10-04</t>
        </is>
      </c>
      <c r="B5355" s="77" t="inlineStr">
        <is>
          <t>Pokemon Stats</t>
        </is>
      </c>
      <c r="C5355" s="77" t="inlineStr">
        <is>
          <t>Slugma baseSpAttack</t>
        </is>
      </c>
      <c r="D5355" s="77" t="n">
        <v>70</v>
      </c>
      <c r="E5355" s="77" t="n">
        <v>90</v>
      </c>
      <c r="F5355" s="77" t="inlineStr">
        <is>
          <t>Differs from upstream baseline</t>
        </is>
      </c>
      <c r="G5355" s="77" t="inlineStr">
        <is>
          <t>species_info/gen_*_families.h</t>
        </is>
      </c>
    </row>
    <row r="5356">
      <c r="A5356" s="32" t="inlineStr">
        <is>
          <t>2026-10-04</t>
        </is>
      </c>
      <c r="B5356" s="32" t="inlineStr">
        <is>
          <t>Pokemon Stats</t>
        </is>
      </c>
      <c r="C5356" s="32" t="inlineStr">
        <is>
          <t>Slugma baseSpDefense</t>
        </is>
      </c>
      <c r="D5356" s="32" t="n">
        <v>40</v>
      </c>
      <c r="E5356" s="32" t="n">
        <v>80</v>
      </c>
      <c r="F5356" s="32" t="inlineStr">
        <is>
          <t>Differs from upstream baseline</t>
        </is>
      </c>
      <c r="G5356" s="32" t="inlineStr">
        <is>
          <t>species_info/gen_*_families.h</t>
        </is>
      </c>
    </row>
    <row r="5357">
      <c r="A5357" s="77" t="inlineStr">
        <is>
          <t>2026-10-04</t>
        </is>
      </c>
      <c r="B5357" s="77" t="inlineStr">
        <is>
          <t>Abilities</t>
        </is>
      </c>
      <c r="C5357" s="77" t="inlineStr">
        <is>
          <t>Slugma abilities</t>
        </is>
      </c>
      <c r="D5357" s="77" t="inlineStr">
        <is>
          <t>Magma Armor / Flame Body / Weak Armor</t>
        </is>
      </c>
      <c r="E5357" s="77" t="inlineStr">
        <is>
          <t>Magma Armor / Vital Spirit / Weak Armor</t>
        </is>
      </c>
      <c r="F5357" s="77" t="inlineStr">
        <is>
          <t>Differs from upstream baseline</t>
        </is>
      </c>
      <c r="G5357" s="77" t="inlineStr">
        <is>
          <t>species_info/gen_*_families.h</t>
        </is>
      </c>
    </row>
    <row r="5358">
      <c r="A5358" s="32" t="inlineStr">
        <is>
          <t>2026-10-04</t>
        </is>
      </c>
      <c r="B5358" s="32" t="inlineStr">
        <is>
          <t>Pokemon Stats</t>
        </is>
      </c>
      <c r="C5358" s="32" t="inlineStr">
        <is>
          <t>Slurpuff baseAttack</t>
        </is>
      </c>
      <c r="D5358" s="32" t="n">
        <v>80</v>
      </c>
      <c r="E5358" s="32" t="n">
        <v>90</v>
      </c>
      <c r="F5358" s="32" t="inlineStr">
        <is>
          <t>Differs from upstream baseline</t>
        </is>
      </c>
      <c r="G5358" s="32" t="inlineStr">
        <is>
          <t>species_info/gen_*_families.h</t>
        </is>
      </c>
    </row>
    <row r="5359">
      <c r="A5359" s="77" t="inlineStr">
        <is>
          <t>2026-10-04</t>
        </is>
      </c>
      <c r="B5359" s="77" t="inlineStr">
        <is>
          <t>Pokemon Stats</t>
        </is>
      </c>
      <c r="C5359" s="77" t="inlineStr">
        <is>
          <t>Slurpuff baseSpeed</t>
        </is>
      </c>
      <c r="D5359" s="77" t="n">
        <v>72</v>
      </c>
      <c r="E5359" s="77" t="n">
        <v>82</v>
      </c>
      <c r="F5359" s="77" t="inlineStr">
        <is>
          <t>Differs from upstream baseline</t>
        </is>
      </c>
      <c r="G5359" s="77" t="inlineStr">
        <is>
          <t>species_info/gen_*_families.h</t>
        </is>
      </c>
    </row>
    <row r="5360">
      <c r="A5360" s="32" t="inlineStr">
        <is>
          <t>2026-10-04</t>
        </is>
      </c>
      <c r="B5360" s="32" t="inlineStr">
        <is>
          <t>Abilities</t>
        </is>
      </c>
      <c r="C5360" s="32" t="inlineStr">
        <is>
          <t>Slurpuff abilities</t>
        </is>
      </c>
      <c r="D5360" s="32" t="inlineStr">
        <is>
          <t>Sweet Veil / Unburden</t>
        </is>
      </c>
      <c r="E5360" s="32" t="inlineStr">
        <is>
          <t>Sweet Veil / Unburden / Aroma Veil</t>
        </is>
      </c>
      <c r="F5360" s="32" t="inlineStr">
        <is>
          <t>Differs from upstream baseline</t>
        </is>
      </c>
      <c r="G5360" s="32" t="inlineStr">
        <is>
          <t>species_info/gen_*_families.h</t>
        </is>
      </c>
    </row>
    <row r="5361">
      <c r="A5361" s="77" t="inlineStr">
        <is>
          <t>2026-10-04</t>
        </is>
      </c>
      <c r="B5361" s="77" t="inlineStr">
        <is>
          <t>Pokemon Stats</t>
        </is>
      </c>
      <c r="C5361" s="77" t="inlineStr">
        <is>
          <t>Smeargle baseHP</t>
        </is>
      </c>
      <c r="D5361" s="77" t="n">
        <v>55</v>
      </c>
      <c r="E5361" s="77" t="n">
        <v>60</v>
      </c>
      <c r="F5361" s="77" t="inlineStr">
        <is>
          <t>Differs from upstream baseline</t>
        </is>
      </c>
      <c r="G5361" s="77" t="inlineStr">
        <is>
          <t>species_info/gen_*_families.h</t>
        </is>
      </c>
    </row>
    <row r="5362">
      <c r="A5362" s="32" t="inlineStr">
        <is>
          <t>2026-10-04</t>
        </is>
      </c>
      <c r="B5362" s="32" t="inlineStr">
        <is>
          <t>Pokemon Stats</t>
        </is>
      </c>
      <c r="C5362" s="32" t="inlineStr">
        <is>
          <t>Smeargle baseAttack</t>
        </is>
      </c>
      <c r="D5362" s="32" t="n">
        <v>20</v>
      </c>
      <c r="E5362" s="32" t="n">
        <v>70</v>
      </c>
      <c r="F5362" s="32" t="inlineStr">
        <is>
          <t>Differs from upstream baseline</t>
        </is>
      </c>
      <c r="G5362" s="32" t="inlineStr">
        <is>
          <t>species_info/gen_*_families.h</t>
        </is>
      </c>
    </row>
    <row r="5363">
      <c r="A5363" s="77" t="inlineStr">
        <is>
          <t>2026-10-04</t>
        </is>
      </c>
      <c r="B5363" s="77" t="inlineStr">
        <is>
          <t>Pokemon Stats</t>
        </is>
      </c>
      <c r="C5363" s="77" t="inlineStr">
        <is>
          <t>Smeargle baseDefense</t>
        </is>
      </c>
      <c r="D5363" s="77" t="n">
        <v>35</v>
      </c>
      <c r="E5363" s="77" t="n">
        <v>75</v>
      </c>
      <c r="F5363" s="77" t="inlineStr">
        <is>
          <t>Differs from upstream baseline</t>
        </is>
      </c>
      <c r="G5363" s="77" t="inlineStr">
        <is>
          <t>species_info/gen_*_families.h</t>
        </is>
      </c>
    </row>
    <row r="5364">
      <c r="A5364" s="32" t="inlineStr">
        <is>
          <t>2026-10-04</t>
        </is>
      </c>
      <c r="B5364" s="32" t="inlineStr">
        <is>
          <t>Pokemon Stats</t>
        </is>
      </c>
      <c r="C5364" s="32" t="inlineStr">
        <is>
          <t>Smeargle baseSpAttack</t>
        </is>
      </c>
      <c r="D5364" s="32" t="n">
        <v>20</v>
      </c>
      <c r="E5364" s="32" t="n">
        <v>70</v>
      </c>
      <c r="F5364" s="32" t="inlineStr">
        <is>
          <t>Differs from upstream baseline</t>
        </is>
      </c>
      <c r="G5364" s="32" t="inlineStr">
        <is>
          <t>species_info/gen_*_families.h</t>
        </is>
      </c>
    </row>
    <row r="5365">
      <c r="A5365" s="77" t="inlineStr">
        <is>
          <t>2026-10-04</t>
        </is>
      </c>
      <c r="B5365" s="77" t="inlineStr">
        <is>
          <t>Pokemon Stats</t>
        </is>
      </c>
      <c r="C5365" s="77" t="inlineStr">
        <is>
          <t>Smeargle baseSpDefense</t>
        </is>
      </c>
      <c r="D5365" s="77" t="n">
        <v>45</v>
      </c>
      <c r="E5365" s="77" t="n">
        <v>85</v>
      </c>
      <c r="F5365" s="77" t="inlineStr">
        <is>
          <t>Differs from upstream baseline</t>
        </is>
      </c>
      <c r="G5365" s="77" t="inlineStr">
        <is>
          <t>species_info/gen_*_families.h</t>
        </is>
      </c>
    </row>
    <row r="5366">
      <c r="A5366" s="32" t="inlineStr">
        <is>
          <t>2026-10-04</t>
        </is>
      </c>
      <c r="B5366" s="32" t="inlineStr">
        <is>
          <t>Pokemon Stats</t>
        </is>
      </c>
      <c r="C5366" s="32" t="inlineStr">
        <is>
          <t>Smeargle baseSpeed</t>
        </is>
      </c>
      <c r="D5366" s="32" t="n">
        <v>75</v>
      </c>
      <c r="E5366" s="32" t="n">
        <v>95</v>
      </c>
      <c r="F5366" s="32" t="inlineStr">
        <is>
          <t>Differs from upstream baseline</t>
        </is>
      </c>
      <c r="G5366" s="32" t="inlineStr">
        <is>
          <t>species_info/gen_*_families.h</t>
        </is>
      </c>
    </row>
    <row r="5367">
      <c r="A5367" s="77" t="inlineStr">
        <is>
          <t>2026-10-04</t>
        </is>
      </c>
      <c r="B5367" s="77" t="inlineStr">
        <is>
          <t>Abilities</t>
        </is>
      </c>
      <c r="C5367" s="77" t="inlineStr">
        <is>
          <t>Smeargle abilities</t>
        </is>
      </c>
      <c r="D5367" s="77" t="inlineStr">
        <is>
          <t>Own Tempo / Technician / Moody</t>
        </is>
      </c>
      <c r="E5367" s="77" t="inlineStr">
        <is>
          <t>Trace / Trace / Moody</t>
        </is>
      </c>
      <c r="F5367" s="77" t="inlineStr">
        <is>
          <t>Differs from upstream baseline</t>
        </is>
      </c>
      <c r="G5367" s="77" t="inlineStr">
        <is>
          <t>species_info/gen_*_families.h</t>
        </is>
      </c>
    </row>
    <row r="5368">
      <c r="A5368" s="32" t="inlineStr">
        <is>
          <t>2026-10-04</t>
        </is>
      </c>
      <c r="B5368" s="32" t="inlineStr">
        <is>
          <t>Abilities</t>
        </is>
      </c>
      <c r="C5368" s="32" t="inlineStr">
        <is>
          <t>Smoochum abilities</t>
        </is>
      </c>
      <c r="D5368" s="32" t="inlineStr">
        <is>
          <t>Oblivious / Forewarn / Hydration</t>
        </is>
      </c>
      <c r="E5368" s="32" t="inlineStr">
        <is>
          <t>Snow Cloak / Snow Cloak / Hydration</t>
        </is>
      </c>
      <c r="F5368" s="32" t="inlineStr">
        <is>
          <t>Differs from upstream baseline</t>
        </is>
      </c>
      <c r="G5368" s="32" t="inlineStr">
        <is>
          <t>species_info/gen_*_families.h</t>
        </is>
      </c>
    </row>
    <row r="5369">
      <c r="A5369" s="77" t="inlineStr">
        <is>
          <t>2026-10-04</t>
        </is>
      </c>
      <c r="B5369" s="77" t="inlineStr">
        <is>
          <t>Abilities</t>
        </is>
      </c>
      <c r="C5369" s="77" t="inlineStr">
        <is>
          <t>Sneasel abilities</t>
        </is>
      </c>
      <c r="D5369" s="77" t="inlineStr">
        <is>
          <t>Inner Focus / Keen Eye / Pickpocket</t>
        </is>
      </c>
      <c r="E5369" s="77" t="inlineStr">
        <is>
          <t>Inner Focus / Inner Focus / Pickpocket</t>
        </is>
      </c>
      <c r="F5369" s="77" t="inlineStr">
        <is>
          <t>Differs from upstream baseline</t>
        </is>
      </c>
      <c r="G5369" s="77" t="inlineStr">
        <is>
          <t>species_info/gen_*_families.h</t>
        </is>
      </c>
    </row>
    <row r="5370">
      <c r="A5370" s="32" t="inlineStr">
        <is>
          <t>2026-10-04</t>
        </is>
      </c>
      <c r="B5370" s="32" t="inlineStr">
        <is>
          <t>Pokemon Stats</t>
        </is>
      </c>
      <c r="C5370" s="32" t="inlineStr">
        <is>
          <t>Sneasler baseAttack</t>
        </is>
      </c>
      <c r="D5370" s="32" t="n">
        <v>130</v>
      </c>
      <c r="E5370" s="32" t="n">
        <v>136</v>
      </c>
      <c r="F5370" s="32" t="inlineStr">
        <is>
          <t>Differs from upstream baseline</t>
        </is>
      </c>
      <c r="G5370" s="32" t="inlineStr">
        <is>
          <t>species_info/gen_*_families.h</t>
        </is>
      </c>
    </row>
    <row r="5371">
      <c r="A5371" s="77" t="inlineStr">
        <is>
          <t>2026-10-04</t>
        </is>
      </c>
      <c r="B5371" s="77" t="inlineStr">
        <is>
          <t>Pokemon Stats</t>
        </is>
      </c>
      <c r="C5371" s="77" t="inlineStr">
        <is>
          <t>Sneasler baseSpAttack</t>
        </is>
      </c>
      <c r="D5371" s="77" t="n">
        <v>40</v>
      </c>
      <c r="E5371" s="77" t="n">
        <v>30</v>
      </c>
      <c r="F5371" s="77" t="inlineStr">
        <is>
          <t>Differs from upstream baseline</t>
        </is>
      </c>
      <c r="G5371" s="77" t="inlineStr">
        <is>
          <t>species_info/gen_*_families.h</t>
        </is>
      </c>
    </row>
    <row r="5372">
      <c r="A5372" s="32" t="inlineStr">
        <is>
          <t>2026-10-04</t>
        </is>
      </c>
      <c r="B5372" s="32" t="inlineStr">
        <is>
          <t>Pokemon Stats</t>
        </is>
      </c>
      <c r="C5372" s="32" t="inlineStr">
        <is>
          <t>Sneasler baseSpeed</t>
        </is>
      </c>
      <c r="D5372" s="32" t="n">
        <v>120</v>
      </c>
      <c r="E5372" s="32" t="n">
        <v>124</v>
      </c>
      <c r="F5372" s="32" t="inlineStr">
        <is>
          <t>Differs from upstream baseline</t>
        </is>
      </c>
      <c r="G5372" s="32" t="inlineStr">
        <is>
          <t>species_info/gen_*_families.h</t>
        </is>
      </c>
    </row>
    <row r="5373">
      <c r="A5373" s="77" t="inlineStr">
        <is>
          <t>2026-10-04</t>
        </is>
      </c>
      <c r="B5373" s="77" t="inlineStr">
        <is>
          <t>Pokemon Stats</t>
        </is>
      </c>
      <c r="C5373" s="77" t="inlineStr">
        <is>
          <t>Snorlax baseHP</t>
        </is>
      </c>
      <c r="D5373" s="77" t="n">
        <v>160</v>
      </c>
      <c r="E5373" s="77" t="n">
        <v>165</v>
      </c>
      <c r="F5373" s="77" t="inlineStr">
        <is>
          <t>Differs from upstream baseline</t>
        </is>
      </c>
      <c r="G5373" s="77" t="inlineStr">
        <is>
          <t>species_info/gen_*_families.h</t>
        </is>
      </c>
    </row>
    <row r="5374">
      <c r="A5374" s="32" t="inlineStr">
        <is>
          <t>2026-10-04</t>
        </is>
      </c>
      <c r="B5374" s="32" t="inlineStr">
        <is>
          <t>Pokemon Stats</t>
        </is>
      </c>
      <c r="C5374" s="32" t="inlineStr">
        <is>
          <t>Snorlax baseDefense</t>
        </is>
      </c>
      <c r="D5374" s="32" t="n">
        <v>65</v>
      </c>
      <c r="E5374" s="32" t="n">
        <v>75</v>
      </c>
      <c r="F5374" s="32" t="inlineStr">
        <is>
          <t>Differs from upstream baseline</t>
        </is>
      </c>
      <c r="G5374" s="32" t="inlineStr">
        <is>
          <t>species_info/gen_*_families.h</t>
        </is>
      </c>
    </row>
    <row r="5375">
      <c r="A5375" s="77" t="inlineStr">
        <is>
          <t>2026-10-04</t>
        </is>
      </c>
      <c r="B5375" s="77" t="inlineStr">
        <is>
          <t>Abilities</t>
        </is>
      </c>
      <c r="C5375" s="77" t="inlineStr">
        <is>
          <t>Snorlax abilities</t>
        </is>
      </c>
      <c r="D5375" s="77" t="inlineStr">
        <is>
          <t>Immunity / Thick Fat / Gluttony</t>
        </is>
      </c>
      <c r="E5375" s="77" t="inlineStr">
        <is>
          <t>Thick Fat / Thick Fat / Gluttony</t>
        </is>
      </c>
      <c r="F5375" s="77" t="inlineStr">
        <is>
          <t>Differs from upstream baseline</t>
        </is>
      </c>
      <c r="G5375" s="77" t="inlineStr">
        <is>
          <t>species_info/gen_*_families.h</t>
        </is>
      </c>
    </row>
    <row r="5376">
      <c r="A5376" s="32" t="inlineStr">
        <is>
          <t>2026-10-04</t>
        </is>
      </c>
      <c r="B5376" s="32" t="inlineStr">
        <is>
          <t>Pokemon Stats</t>
        </is>
      </c>
      <c r="C5376" s="32" t="inlineStr">
        <is>
          <t>Snorunt baseSpAttack</t>
        </is>
      </c>
      <c r="D5376" s="32" t="n">
        <v>50</v>
      </c>
      <c r="E5376" s="32" t="n">
        <v>70</v>
      </c>
      <c r="F5376" s="32" t="inlineStr">
        <is>
          <t>Differs from upstream baseline</t>
        </is>
      </c>
      <c r="G5376" s="32" t="inlineStr">
        <is>
          <t>species_info/gen_*_families.h</t>
        </is>
      </c>
    </row>
    <row r="5377">
      <c r="A5377" s="77" t="inlineStr">
        <is>
          <t>2026-10-04</t>
        </is>
      </c>
      <c r="B5377" s="77" t="inlineStr">
        <is>
          <t>Abilities</t>
        </is>
      </c>
      <c r="C5377" s="77" t="inlineStr">
        <is>
          <t>Snorunt abilities</t>
        </is>
      </c>
      <c r="D5377" s="77" t="inlineStr">
        <is>
          <t>Inner Focus / Ice Body / Moody</t>
        </is>
      </c>
      <c r="E5377" s="77" t="inlineStr">
        <is>
          <t>Snow Cloak / Snow Cloak / Moody</t>
        </is>
      </c>
      <c r="F5377" s="77" t="inlineStr">
        <is>
          <t>Differs from upstream baseline</t>
        </is>
      </c>
      <c r="G5377" s="77" t="inlineStr">
        <is>
          <t>species_info/gen_*_families.h</t>
        </is>
      </c>
    </row>
    <row r="5378">
      <c r="A5378" s="32" t="inlineStr">
        <is>
          <t>2026-10-04</t>
        </is>
      </c>
      <c r="B5378" s="32" t="inlineStr">
        <is>
          <t>Abilities</t>
        </is>
      </c>
      <c r="C5378" s="32" t="inlineStr">
        <is>
          <t>Snover abilities</t>
        </is>
      </c>
      <c r="D5378" s="32" t="inlineStr">
        <is>
          <t>Snow Warning / Soundproof</t>
        </is>
      </c>
      <c r="E5378" s="32" t="inlineStr">
        <is>
          <t>Adaptability / Adaptability / Soundproof</t>
        </is>
      </c>
      <c r="F5378" s="32" t="inlineStr">
        <is>
          <t>Differs from upstream baseline</t>
        </is>
      </c>
      <c r="G5378" s="32" t="inlineStr">
        <is>
          <t>species_info/gen_*_families.h</t>
        </is>
      </c>
    </row>
    <row r="5379">
      <c r="A5379" s="77" t="inlineStr">
        <is>
          <t>2026-10-04</t>
        </is>
      </c>
      <c r="B5379" s="77" t="inlineStr">
        <is>
          <t>Abilities</t>
        </is>
      </c>
      <c r="C5379" s="77" t="inlineStr">
        <is>
          <t>Snubbull abilities</t>
        </is>
      </c>
      <c r="D5379" s="77" t="inlineStr">
        <is>
          <t>Intimidate / Run Away / Rattled</t>
        </is>
      </c>
      <c r="E5379" s="77" t="inlineStr">
        <is>
          <t>Intimidate / Intimidate / Rattled</t>
        </is>
      </c>
      <c r="F5379" s="77" t="inlineStr">
        <is>
          <t>Differs from upstream baseline</t>
        </is>
      </c>
      <c r="G5379" s="77" t="inlineStr">
        <is>
          <t>species_info/gen_*_families.h</t>
        </is>
      </c>
    </row>
    <row r="5380">
      <c r="A5380" s="32" t="inlineStr">
        <is>
          <t>2026-10-04</t>
        </is>
      </c>
      <c r="B5380" s="32" t="inlineStr">
        <is>
          <t>Pokemon Stats</t>
        </is>
      </c>
      <c r="C5380" s="32" t="inlineStr">
        <is>
          <t>Solrock baseSpDefense</t>
        </is>
      </c>
      <c r="D5380" s="32" t="n">
        <v>65</v>
      </c>
      <c r="E5380" s="32" t="n">
        <v>75</v>
      </c>
      <c r="F5380" s="32" t="inlineStr">
        <is>
          <t>Differs from upstream baseline</t>
        </is>
      </c>
      <c r="G5380" s="32" t="inlineStr">
        <is>
          <t>species_info/gen_*_families.h</t>
        </is>
      </c>
    </row>
    <row r="5381">
      <c r="A5381" s="77" t="inlineStr">
        <is>
          <t>2026-10-04</t>
        </is>
      </c>
      <c r="B5381" s="77" t="inlineStr">
        <is>
          <t>Abilities</t>
        </is>
      </c>
      <c r="C5381" s="77" t="inlineStr">
        <is>
          <t>Spearow abilities</t>
        </is>
      </c>
      <c r="D5381" s="77" t="inlineStr">
        <is>
          <t>Keen Eye / Sniper</t>
        </is>
      </c>
      <c r="E5381" s="77" t="inlineStr">
        <is>
          <t>Sniper / Sniper</t>
        </is>
      </c>
      <c r="F5381" s="77" t="inlineStr">
        <is>
          <t>Differs from upstream baseline</t>
        </is>
      </c>
      <c r="G5381" s="77" t="inlineStr">
        <is>
          <t>species_info/gen_*_families.h</t>
        </is>
      </c>
    </row>
    <row r="5382">
      <c r="A5382" s="32" t="inlineStr">
        <is>
          <t>2026-10-04</t>
        </is>
      </c>
      <c r="B5382" s="32" t="inlineStr">
        <is>
          <t>Pokemon Stats</t>
        </is>
      </c>
      <c r="C5382" s="32" t="inlineStr">
        <is>
          <t>Spinarak baseSpeed</t>
        </is>
      </c>
      <c r="D5382" s="32" t="n">
        <v>30</v>
      </c>
      <c r="E5382" s="32" t="n">
        <v>50</v>
      </c>
      <c r="F5382" s="32" t="inlineStr">
        <is>
          <t>Differs from upstream baseline</t>
        </is>
      </c>
      <c r="G5382" s="32" t="inlineStr">
        <is>
          <t>species_info/gen_*_families.h</t>
        </is>
      </c>
    </row>
    <row r="5383">
      <c r="A5383" s="77" t="inlineStr">
        <is>
          <t>2026-10-04</t>
        </is>
      </c>
      <c r="B5383" s="77" t="inlineStr">
        <is>
          <t>Abilities</t>
        </is>
      </c>
      <c r="C5383" s="77" t="inlineStr">
        <is>
          <t>Spinarak abilities</t>
        </is>
      </c>
      <c r="D5383" s="77" t="inlineStr">
        <is>
          <t>Swarm / Insomnia / Sniper</t>
        </is>
      </c>
      <c r="E5383" s="77" t="inlineStr">
        <is>
          <t>Intimidate / Insomnia / Sniper</t>
        </is>
      </c>
      <c r="F5383" s="77" t="inlineStr">
        <is>
          <t>Differs from upstream baseline</t>
        </is>
      </c>
      <c r="G5383" s="77" t="inlineStr">
        <is>
          <t>species_info/gen_*_families.h</t>
        </is>
      </c>
    </row>
    <row r="5384">
      <c r="A5384" s="32" t="inlineStr">
        <is>
          <t>2026-10-04</t>
        </is>
      </c>
      <c r="B5384" s="32" t="inlineStr">
        <is>
          <t>Pokemon Stats</t>
        </is>
      </c>
      <c r="C5384" s="32" t="inlineStr">
        <is>
          <t>Spinda baseHP</t>
        </is>
      </c>
      <c r="D5384" s="32" t="n">
        <v>60</v>
      </c>
      <c r="E5384" s="32" t="n">
        <v>80</v>
      </c>
      <c r="F5384" s="32" t="inlineStr">
        <is>
          <t>Differs from upstream baseline</t>
        </is>
      </c>
      <c r="G5384" s="32" t="inlineStr">
        <is>
          <t>species_info/gen_*_families.h</t>
        </is>
      </c>
    </row>
    <row r="5385">
      <c r="A5385" s="77" t="inlineStr">
        <is>
          <t>2026-10-04</t>
        </is>
      </c>
      <c r="B5385" s="77" t="inlineStr">
        <is>
          <t>Pokemon Stats</t>
        </is>
      </c>
      <c r="C5385" s="77" t="inlineStr">
        <is>
          <t>Spinda baseAttack</t>
        </is>
      </c>
      <c r="D5385" s="77" t="n">
        <v>60</v>
      </c>
      <c r="E5385" s="77" t="n">
        <v>80</v>
      </c>
      <c r="F5385" s="77" t="inlineStr">
        <is>
          <t>Differs from upstream baseline</t>
        </is>
      </c>
      <c r="G5385" s="77" t="inlineStr">
        <is>
          <t>species_info/gen_*_families.h</t>
        </is>
      </c>
    </row>
    <row r="5386">
      <c r="A5386" s="32" t="inlineStr">
        <is>
          <t>2026-10-04</t>
        </is>
      </c>
      <c r="B5386" s="32" t="inlineStr">
        <is>
          <t>Pokemon Stats</t>
        </is>
      </c>
      <c r="C5386" s="32" t="inlineStr">
        <is>
          <t>Spinda baseDefense</t>
        </is>
      </c>
      <c r="D5386" s="32" t="n">
        <v>60</v>
      </c>
      <c r="E5386" s="32" t="n">
        <v>80</v>
      </c>
      <c r="F5386" s="32" t="inlineStr">
        <is>
          <t>Differs from upstream baseline</t>
        </is>
      </c>
      <c r="G5386" s="32" t="inlineStr">
        <is>
          <t>species_info/gen_*_families.h</t>
        </is>
      </c>
    </row>
    <row r="5387">
      <c r="A5387" s="77" t="inlineStr">
        <is>
          <t>2026-10-04</t>
        </is>
      </c>
      <c r="B5387" s="77" t="inlineStr">
        <is>
          <t>Pokemon Stats</t>
        </is>
      </c>
      <c r="C5387" s="77" t="inlineStr">
        <is>
          <t>Spinda baseSpAttack</t>
        </is>
      </c>
      <c r="D5387" s="77" t="n">
        <v>60</v>
      </c>
      <c r="E5387" s="77" t="n">
        <v>80</v>
      </c>
      <c r="F5387" s="77" t="inlineStr">
        <is>
          <t>Differs from upstream baseline</t>
        </is>
      </c>
      <c r="G5387" s="77" t="inlineStr">
        <is>
          <t>species_info/gen_*_families.h</t>
        </is>
      </c>
    </row>
    <row r="5388">
      <c r="A5388" s="32" t="inlineStr">
        <is>
          <t>2026-10-04</t>
        </is>
      </c>
      <c r="B5388" s="32" t="inlineStr">
        <is>
          <t>Pokemon Stats</t>
        </is>
      </c>
      <c r="C5388" s="32" t="inlineStr">
        <is>
          <t>Spinda baseSpDefense</t>
        </is>
      </c>
      <c r="D5388" s="32" t="n">
        <v>60</v>
      </c>
      <c r="E5388" s="32" t="n">
        <v>80</v>
      </c>
      <c r="F5388" s="32" t="inlineStr">
        <is>
          <t>Differs from upstream baseline</t>
        </is>
      </c>
      <c r="G5388" s="32" t="inlineStr">
        <is>
          <t>species_info/gen_*_families.h</t>
        </is>
      </c>
    </row>
    <row r="5389">
      <c r="A5389" s="77" t="inlineStr">
        <is>
          <t>2026-10-04</t>
        </is>
      </c>
      <c r="B5389" s="77" t="inlineStr">
        <is>
          <t>Pokemon Stats</t>
        </is>
      </c>
      <c r="C5389" s="77" t="inlineStr">
        <is>
          <t>Spinda baseSpeed</t>
        </is>
      </c>
      <c r="D5389" s="77" t="n">
        <v>60</v>
      </c>
      <c r="E5389" s="77" t="n">
        <v>80</v>
      </c>
      <c r="F5389" s="77" t="inlineStr">
        <is>
          <t>Differs from upstream baseline</t>
        </is>
      </c>
      <c r="G5389" s="77" t="inlineStr">
        <is>
          <t>species_info/gen_*_families.h</t>
        </is>
      </c>
    </row>
    <row r="5390">
      <c r="A5390" s="32" t="inlineStr">
        <is>
          <t>2026-10-04</t>
        </is>
      </c>
      <c r="B5390" s="32" t="inlineStr">
        <is>
          <t>Abilities</t>
        </is>
      </c>
      <c r="C5390" s="32" t="inlineStr">
        <is>
          <t>Spinda abilities</t>
        </is>
      </c>
      <c r="D5390" s="32" t="inlineStr">
        <is>
          <t>Own Tempo / Tangled Feet / Contrary</t>
        </is>
      </c>
      <c r="E5390" s="32" t="inlineStr">
        <is>
          <t>Tangled Feet / Tangled Feet / Contrary</t>
        </is>
      </c>
      <c r="F5390" s="32" t="inlineStr">
        <is>
          <t>Differs from upstream baseline</t>
        </is>
      </c>
      <c r="G5390" s="32" t="inlineStr">
        <is>
          <t>species_info/gen_*_families.h</t>
        </is>
      </c>
    </row>
    <row r="5391">
      <c r="A5391" s="77" t="inlineStr">
        <is>
          <t>2026-10-04</t>
        </is>
      </c>
      <c r="B5391" s="77" t="inlineStr">
        <is>
          <t>Pokemon Stats</t>
        </is>
      </c>
      <c r="C5391" s="77" t="inlineStr">
        <is>
          <t>Spiritomb baseHP</t>
        </is>
      </c>
      <c r="D5391" s="77" t="n">
        <v>50</v>
      </c>
      <c r="E5391" s="77" t="n">
        <v>73</v>
      </c>
      <c r="F5391" s="77" t="inlineStr">
        <is>
          <t>Differs from upstream baseline</t>
        </is>
      </c>
      <c r="G5391" s="77" t="inlineStr">
        <is>
          <t>species_info/gen_*_families.h</t>
        </is>
      </c>
    </row>
    <row r="5392">
      <c r="A5392" s="32" t="inlineStr">
        <is>
          <t>2026-10-04</t>
        </is>
      </c>
      <c r="B5392" s="32" t="inlineStr">
        <is>
          <t>Pokemon Stats</t>
        </is>
      </c>
      <c r="C5392" s="32" t="inlineStr">
        <is>
          <t>Spiritomb baseAttack</t>
        </is>
      </c>
      <c r="D5392" s="32" t="n">
        <v>92</v>
      </c>
      <c r="E5392" s="32" t="n">
        <v>108</v>
      </c>
      <c r="F5392" s="32" t="inlineStr">
        <is>
          <t>Differs from upstream baseline</t>
        </is>
      </c>
      <c r="G5392" s="32" t="inlineStr">
        <is>
          <t>species_info/gen_*_families.h</t>
        </is>
      </c>
    </row>
    <row r="5393">
      <c r="A5393" s="77" t="inlineStr">
        <is>
          <t>2026-10-04</t>
        </is>
      </c>
      <c r="B5393" s="77" t="inlineStr">
        <is>
          <t>Pokemon Stats</t>
        </is>
      </c>
      <c r="C5393" s="77" t="inlineStr">
        <is>
          <t>Spiritomb baseSpAttack</t>
        </is>
      </c>
      <c r="D5393" s="77" t="n">
        <v>92</v>
      </c>
      <c r="E5393" s="77" t="n">
        <v>108</v>
      </c>
      <c r="F5393" s="77" t="inlineStr">
        <is>
          <t>Differs from upstream baseline</t>
        </is>
      </c>
      <c r="G5393" s="77" t="inlineStr">
        <is>
          <t>species_info/gen_*_families.h</t>
        </is>
      </c>
    </row>
    <row r="5394">
      <c r="A5394" s="32" t="inlineStr">
        <is>
          <t>2026-10-04</t>
        </is>
      </c>
      <c r="B5394" s="32" t="inlineStr">
        <is>
          <t>Pokemon Stats</t>
        </is>
      </c>
      <c r="C5394" s="32" t="inlineStr">
        <is>
          <t>Spoink baseAttack</t>
        </is>
      </c>
      <c r="D5394" s="32" t="n">
        <v>25</v>
      </c>
      <c r="E5394" s="32" t="n">
        <v>55</v>
      </c>
      <c r="F5394" s="32" t="inlineStr">
        <is>
          <t>Differs from upstream baseline</t>
        </is>
      </c>
      <c r="G5394" s="32" t="inlineStr">
        <is>
          <t>species_info/gen_*_families.h</t>
        </is>
      </c>
    </row>
    <row r="5395">
      <c r="A5395" s="77" t="inlineStr">
        <is>
          <t>2026-10-04</t>
        </is>
      </c>
      <c r="B5395" s="77" t="inlineStr">
        <is>
          <t>Abilities</t>
        </is>
      </c>
      <c r="C5395" s="77" t="inlineStr">
        <is>
          <t>Squirtle abilities</t>
        </is>
      </c>
      <c r="D5395" s="77" t="inlineStr">
        <is>
          <t>Torrent / Rain Dish</t>
        </is>
      </c>
      <c r="E5395" s="77" t="inlineStr">
        <is>
          <t>Shell Armor / Shell Armor / Rain Dish</t>
        </is>
      </c>
      <c r="F5395" s="77" t="inlineStr">
        <is>
          <t>Differs from upstream baseline</t>
        </is>
      </c>
      <c r="G5395" s="77" t="inlineStr">
        <is>
          <t>species_info/gen_*_families.h</t>
        </is>
      </c>
    </row>
    <row r="5396">
      <c r="A5396" s="32" t="inlineStr">
        <is>
          <t>2026-10-04</t>
        </is>
      </c>
      <c r="B5396" s="32" t="inlineStr">
        <is>
          <t>Pokemon Stats</t>
        </is>
      </c>
      <c r="C5396" s="32" t="inlineStr">
        <is>
          <t>Stantler baseAttack</t>
        </is>
      </c>
      <c r="D5396" s="32" t="n">
        <v>95</v>
      </c>
      <c r="E5396" s="32" t="n">
        <v>105</v>
      </c>
      <c r="F5396" s="32" t="inlineStr">
        <is>
          <t>Differs from upstream baseline</t>
        </is>
      </c>
      <c r="G5396" s="32" t="inlineStr">
        <is>
          <t>species_info/gen_*_families.h</t>
        </is>
      </c>
    </row>
    <row r="5397">
      <c r="A5397" s="77" t="inlineStr">
        <is>
          <t>2026-10-04</t>
        </is>
      </c>
      <c r="B5397" s="77" t="inlineStr">
        <is>
          <t>Pokemon Stats</t>
        </is>
      </c>
      <c r="C5397" s="77" t="inlineStr">
        <is>
          <t>Stantler baseDefense</t>
        </is>
      </c>
      <c r="D5397" s="77" t="n">
        <v>62</v>
      </c>
      <c r="E5397" s="77" t="n">
        <v>72</v>
      </c>
      <c r="F5397" s="77" t="inlineStr">
        <is>
          <t>Differs from upstream baseline</t>
        </is>
      </c>
      <c r="G5397" s="77" t="inlineStr">
        <is>
          <t>species_info/gen_*_families.h</t>
        </is>
      </c>
    </row>
    <row r="5398">
      <c r="A5398" s="32" t="inlineStr">
        <is>
          <t>2026-10-04</t>
        </is>
      </c>
      <c r="B5398" s="32" t="inlineStr">
        <is>
          <t>Pokemon Stats</t>
        </is>
      </c>
      <c r="C5398" s="32" t="inlineStr">
        <is>
          <t>Stantler baseSpAttack</t>
        </is>
      </c>
      <c r="D5398" s="32" t="n">
        <v>85</v>
      </c>
      <c r="E5398" s="32" t="n">
        <v>105</v>
      </c>
      <c r="F5398" s="32" t="inlineStr">
        <is>
          <t>Differs from upstream baseline</t>
        </is>
      </c>
      <c r="G5398" s="32" t="inlineStr">
        <is>
          <t>species_info/gen_*_families.h</t>
        </is>
      </c>
    </row>
    <row r="5399">
      <c r="A5399" s="77" t="inlineStr">
        <is>
          <t>2026-10-04</t>
        </is>
      </c>
      <c r="B5399" s="77" t="inlineStr">
        <is>
          <t>Pokemon Stats</t>
        </is>
      </c>
      <c r="C5399" s="77" t="inlineStr">
        <is>
          <t>Stantler baseSpDefense</t>
        </is>
      </c>
      <c r="D5399" s="77" t="n">
        <v>65</v>
      </c>
      <c r="E5399" s="77" t="n">
        <v>75</v>
      </c>
      <c r="F5399" s="77" t="inlineStr">
        <is>
          <t>Differs from upstream baseline</t>
        </is>
      </c>
      <c r="G5399" s="77" t="inlineStr">
        <is>
          <t>species_info/gen_*_families.h</t>
        </is>
      </c>
    </row>
    <row r="5400">
      <c r="A5400" s="32" t="inlineStr">
        <is>
          <t>2026-10-04</t>
        </is>
      </c>
      <c r="B5400" s="32" t="inlineStr">
        <is>
          <t>Abilities</t>
        </is>
      </c>
      <c r="C5400" s="32" t="inlineStr">
        <is>
          <t>Stantler abilities</t>
        </is>
      </c>
      <c r="D5400" s="32" t="inlineStr">
        <is>
          <t>Intimidate / Frisk / Sap Sipper</t>
        </is>
      </c>
      <c r="E5400" s="32" t="inlineStr">
        <is>
          <t>Intimidate / Intimidate / Sap Sipper</t>
        </is>
      </c>
      <c r="F5400" s="32" t="inlineStr">
        <is>
          <t>Differs from upstream baseline</t>
        </is>
      </c>
      <c r="G5400" s="32" t="inlineStr">
        <is>
          <t>species_info/gen_*_families.h</t>
        </is>
      </c>
    </row>
    <row r="5401">
      <c r="A5401" s="77" t="inlineStr">
        <is>
          <t>2026-10-04</t>
        </is>
      </c>
      <c r="B5401" s="77" t="inlineStr">
        <is>
          <t>Pokemon Stats</t>
        </is>
      </c>
      <c r="C5401" s="77" t="inlineStr">
        <is>
          <t>Staraptor baseSpDefense</t>
        </is>
      </c>
      <c r="D5401" s="77" t="n">
        <v>60</v>
      </c>
      <c r="E5401" s="77" t="n">
        <v>50</v>
      </c>
      <c r="F5401" s="77" t="inlineStr">
        <is>
          <t>Differs from upstream baseline</t>
        </is>
      </c>
      <c r="G5401" s="77" t="inlineStr">
        <is>
          <t>species_info/gen_*_families.h</t>
        </is>
      </c>
    </row>
    <row r="5402">
      <c r="A5402" s="32" t="inlineStr">
        <is>
          <t>2026-10-04</t>
        </is>
      </c>
      <c r="B5402" s="32" t="inlineStr">
        <is>
          <t>Pokemon Stats</t>
        </is>
      </c>
      <c r="C5402" s="32" t="inlineStr">
        <is>
          <t>Staraptor baseSpeed</t>
        </is>
      </c>
      <c r="D5402" s="32" t="n">
        <v>100</v>
      </c>
      <c r="E5402" s="32" t="n">
        <v>105</v>
      </c>
      <c r="F5402" s="32" t="inlineStr">
        <is>
          <t>Differs from upstream baseline</t>
        </is>
      </c>
      <c r="G5402" s="32" t="inlineStr">
        <is>
          <t>species_info/gen_*_families.h</t>
        </is>
      </c>
    </row>
    <row r="5403">
      <c r="A5403" s="77" t="inlineStr">
        <is>
          <t>2026-10-04</t>
        </is>
      </c>
      <c r="B5403" s="77" t="inlineStr">
        <is>
          <t>Abilities</t>
        </is>
      </c>
      <c r="C5403" s="77" t="inlineStr">
        <is>
          <t>Staraptor abilities</t>
        </is>
      </c>
      <c r="D5403" s="77" t="inlineStr">
        <is>
          <t>Intimidate / Reckless</t>
        </is>
      </c>
      <c r="E5403" s="77" t="inlineStr">
        <is>
          <t>Reckless / Reckless</t>
        </is>
      </c>
      <c r="F5403" s="77" t="inlineStr">
        <is>
          <t>Differs from upstream baseline</t>
        </is>
      </c>
      <c r="G5403" s="77" t="inlineStr">
        <is>
          <t>species_info/gen_*_families.h</t>
        </is>
      </c>
    </row>
    <row r="5404">
      <c r="A5404" s="32" t="inlineStr">
        <is>
          <t>2026-10-04</t>
        </is>
      </c>
      <c r="B5404" s="32" t="inlineStr">
        <is>
          <t>Abilities</t>
        </is>
      </c>
      <c r="C5404" s="32" t="inlineStr">
        <is>
          <t>Staravia abilities</t>
        </is>
      </c>
      <c r="D5404" s="32" t="inlineStr">
        <is>
          <t>Intimidate / Reckless</t>
        </is>
      </c>
      <c r="E5404" s="32" t="inlineStr">
        <is>
          <t>Reckless / Reckless</t>
        </is>
      </c>
      <c r="F5404" s="32" t="inlineStr">
        <is>
          <t>Differs from upstream baseline</t>
        </is>
      </c>
      <c r="G5404" s="32" t="inlineStr">
        <is>
          <t>species_info/gen_*_families.h</t>
        </is>
      </c>
    </row>
    <row r="5405">
      <c r="A5405" s="77" t="inlineStr">
        <is>
          <t>2026-10-04</t>
        </is>
      </c>
      <c r="B5405" s="77" t="inlineStr">
        <is>
          <t>Pokemon Stats</t>
        </is>
      </c>
      <c r="C5405" s="77" t="inlineStr">
        <is>
          <t>Starmie baseAttack</t>
        </is>
      </c>
      <c r="D5405" s="77" t="n">
        <v>75</v>
      </c>
      <c r="E5405" s="77" t="n">
        <v>80</v>
      </c>
      <c r="F5405" s="77" t="inlineStr">
        <is>
          <t>Differs from upstream baseline</t>
        </is>
      </c>
      <c r="G5405" s="77" t="inlineStr">
        <is>
          <t>species_info/gen_*_families.h</t>
        </is>
      </c>
    </row>
    <row r="5406">
      <c r="A5406" s="32" t="inlineStr">
        <is>
          <t>2026-10-04</t>
        </is>
      </c>
      <c r="B5406" s="32" t="inlineStr">
        <is>
          <t>Pokemon Stats</t>
        </is>
      </c>
      <c r="C5406" s="32" t="inlineStr">
        <is>
          <t>Starmie baseSpDefense</t>
        </is>
      </c>
      <c r="D5406" s="32" t="n">
        <v>85</v>
      </c>
      <c r="E5406" s="32" t="n">
        <v>100</v>
      </c>
      <c r="F5406" s="32" t="inlineStr">
        <is>
          <t>Differs from upstream baseline</t>
        </is>
      </c>
      <c r="G5406" s="32" t="inlineStr">
        <is>
          <t>species_info/gen_*_families.h</t>
        </is>
      </c>
    </row>
    <row r="5407">
      <c r="A5407" s="77" t="inlineStr">
        <is>
          <t>2026-10-04</t>
        </is>
      </c>
      <c r="B5407" s="77" t="inlineStr">
        <is>
          <t>Abilities</t>
        </is>
      </c>
      <c r="C5407" s="77" t="inlineStr">
        <is>
          <t>Starmie abilities</t>
        </is>
      </c>
      <c r="D5407" s="77" t="inlineStr">
        <is>
          <t>Illuminate / Natural Cure / Analytic</t>
        </is>
      </c>
      <c r="E5407" s="77" t="inlineStr">
        <is>
          <t>Magic Guard / Natural Cure / Analytic</t>
        </is>
      </c>
      <c r="F5407" s="77" t="inlineStr">
        <is>
          <t>Differs from upstream baseline</t>
        </is>
      </c>
      <c r="G5407" s="77" t="inlineStr">
        <is>
          <t>species_info/gen_*_families.h</t>
        </is>
      </c>
    </row>
    <row r="5408">
      <c r="A5408" s="32" t="inlineStr">
        <is>
          <t>2026-10-04</t>
        </is>
      </c>
      <c r="B5408" s="32" t="inlineStr">
        <is>
          <t>Abilities</t>
        </is>
      </c>
      <c r="C5408" s="32" t="inlineStr">
        <is>
          <t>Staryu abilities</t>
        </is>
      </c>
      <c r="D5408" s="32" t="inlineStr">
        <is>
          <t>Illuminate / Natural Cure / Analytic</t>
        </is>
      </c>
      <c r="E5408" s="32" t="inlineStr">
        <is>
          <t>Magic Guard / Natural Cure / Analytic</t>
        </is>
      </c>
      <c r="F5408" s="32" t="inlineStr">
        <is>
          <t>Differs from upstream baseline</t>
        </is>
      </c>
      <c r="G5408" s="32" t="inlineStr">
        <is>
          <t>species_info/gen_*_families.h</t>
        </is>
      </c>
    </row>
    <row r="5409">
      <c r="A5409" s="77" t="inlineStr">
        <is>
          <t>2026-10-04</t>
        </is>
      </c>
      <c r="B5409" s="77" t="inlineStr">
        <is>
          <t>Pokemon Stats</t>
        </is>
      </c>
      <c r="C5409" s="77" t="inlineStr">
        <is>
          <t>Steelix baseHP</t>
        </is>
      </c>
      <c r="D5409" s="77" t="n">
        <v>75</v>
      </c>
      <c r="E5409" s="77" t="n">
        <v>100</v>
      </c>
      <c r="F5409" s="77" t="inlineStr">
        <is>
          <t>Differs from upstream baseline</t>
        </is>
      </c>
      <c r="G5409" s="77" t="inlineStr">
        <is>
          <t>species_info/gen_*_families.h</t>
        </is>
      </c>
    </row>
    <row r="5410">
      <c r="A5410" s="32" t="inlineStr">
        <is>
          <t>2026-10-04</t>
        </is>
      </c>
      <c r="B5410" s="32" t="inlineStr">
        <is>
          <t>Pokemon Stats</t>
        </is>
      </c>
      <c r="C5410" s="32" t="inlineStr">
        <is>
          <t>Steelix baseAttack</t>
        </is>
      </c>
      <c r="D5410" s="32" t="n">
        <v>85</v>
      </c>
      <c r="E5410" s="32" t="n">
        <v>115</v>
      </c>
      <c r="F5410" s="32" t="inlineStr">
        <is>
          <t>Differs from upstream baseline</t>
        </is>
      </c>
      <c r="G5410" s="32" t="inlineStr">
        <is>
          <t>species_info/gen_*_families.h</t>
        </is>
      </c>
    </row>
    <row r="5411">
      <c r="A5411" s="77" t="inlineStr">
        <is>
          <t>2026-10-04</t>
        </is>
      </c>
      <c r="B5411" s="77" t="inlineStr">
        <is>
          <t>Pokemon Stats</t>
        </is>
      </c>
      <c r="C5411" s="77" t="inlineStr">
        <is>
          <t>Steelix baseSpAttack</t>
        </is>
      </c>
      <c r="D5411" s="77" t="n">
        <v>55</v>
      </c>
      <c r="E5411" s="77" t="n">
        <v>35</v>
      </c>
      <c r="F5411" s="77" t="inlineStr">
        <is>
          <t>Differs from upstream baseline</t>
        </is>
      </c>
      <c r="G5411" s="77" t="inlineStr">
        <is>
          <t>species_info/gen_*_families.h</t>
        </is>
      </c>
    </row>
    <row r="5412">
      <c r="A5412" s="32" t="inlineStr">
        <is>
          <t>2026-10-04</t>
        </is>
      </c>
      <c r="B5412" s="32" t="inlineStr">
        <is>
          <t>Pokemon Stats</t>
        </is>
      </c>
      <c r="C5412" s="32" t="inlineStr">
        <is>
          <t>Steelix baseSpDefense</t>
        </is>
      </c>
      <c r="D5412" s="32" t="n">
        <v>65</v>
      </c>
      <c r="E5412" s="32" t="n">
        <v>75</v>
      </c>
      <c r="F5412" s="32" t="inlineStr">
        <is>
          <t>Differs from upstream baseline</t>
        </is>
      </c>
      <c r="G5412" s="32" t="inlineStr">
        <is>
          <t>species_info/gen_*_families.h</t>
        </is>
      </c>
    </row>
    <row r="5413">
      <c r="A5413" s="77" t="inlineStr">
        <is>
          <t>2026-10-04</t>
        </is>
      </c>
      <c r="B5413" s="77" t="inlineStr">
        <is>
          <t>Abilities</t>
        </is>
      </c>
      <c r="C5413" s="77" t="inlineStr">
        <is>
          <t>Steelix abilities</t>
        </is>
      </c>
      <c r="D5413" s="77" t="inlineStr">
        <is>
          <t>Rock Head / Sturdy / Sheer Force</t>
        </is>
      </c>
      <c r="E5413" s="77" t="inlineStr">
        <is>
          <t>Solid Rock / Rock Head / Sheer Force</t>
        </is>
      </c>
      <c r="F5413" s="77" t="inlineStr">
        <is>
          <t>Differs from upstream baseline</t>
        </is>
      </c>
      <c r="G5413" s="77" t="inlineStr">
        <is>
          <t>species_info/gen_*_families.h</t>
        </is>
      </c>
    </row>
    <row r="5414">
      <c r="A5414" s="32" t="inlineStr">
        <is>
          <t>2026-10-04</t>
        </is>
      </c>
      <c r="B5414" s="32" t="inlineStr">
        <is>
          <t>Pokemon Stats</t>
        </is>
      </c>
      <c r="C5414" s="32" t="inlineStr">
        <is>
          <t>Steelix baseAttack</t>
        </is>
      </c>
      <c r="D5414" s="32" t="n">
        <v>125</v>
      </c>
      <c r="E5414" s="32" t="n">
        <v>155</v>
      </c>
      <c r="F5414" s="32" t="inlineStr">
        <is>
          <t>Differs from upstream baseline</t>
        </is>
      </c>
      <c r="G5414" s="32" t="inlineStr">
        <is>
          <t>species_info/gen_*_families.h</t>
        </is>
      </c>
    </row>
    <row r="5415">
      <c r="A5415" s="77" t="inlineStr">
        <is>
          <t>2026-10-04</t>
        </is>
      </c>
      <c r="B5415" s="77" t="inlineStr">
        <is>
          <t>Pokemon Stats</t>
        </is>
      </c>
      <c r="C5415" s="77" t="inlineStr">
        <is>
          <t>Steelix baseSpDefense</t>
        </is>
      </c>
      <c r="D5415" s="77" t="n">
        <v>95</v>
      </c>
      <c r="E5415" s="77" t="n">
        <v>105</v>
      </c>
      <c r="F5415" s="77" t="inlineStr">
        <is>
          <t>Differs from upstream baseline</t>
        </is>
      </c>
      <c r="G5415" s="77" t="inlineStr">
        <is>
          <t>species_info/gen_*_families.h</t>
        </is>
      </c>
    </row>
    <row r="5416">
      <c r="A5416" s="32" t="inlineStr">
        <is>
          <t>2026-10-04</t>
        </is>
      </c>
      <c r="B5416" s="32" t="inlineStr">
        <is>
          <t>Pokemon Stats</t>
        </is>
      </c>
      <c r="C5416" s="32" t="inlineStr">
        <is>
          <t>Stoutland baseHP</t>
        </is>
      </c>
      <c r="D5416" s="32" t="n">
        <v>85</v>
      </c>
      <c r="E5416" s="32" t="n">
        <v>95</v>
      </c>
      <c r="F5416" s="32" t="inlineStr">
        <is>
          <t>Differs from upstream baseline</t>
        </is>
      </c>
      <c r="G5416" s="32" t="inlineStr">
        <is>
          <t>species_info/gen_*_families.h</t>
        </is>
      </c>
    </row>
    <row r="5417">
      <c r="A5417" s="77" t="inlineStr">
        <is>
          <t>2026-10-04</t>
        </is>
      </c>
      <c r="B5417" s="77" t="inlineStr">
        <is>
          <t>Pokemon Stats</t>
        </is>
      </c>
      <c r="C5417" s="77" t="inlineStr">
        <is>
          <t>Stoutland baseAttack</t>
        </is>
      </c>
      <c r="D5417" s="77" t="n">
        <v>110</v>
      </c>
      <c r="E5417" s="77" t="n">
        <v>133</v>
      </c>
      <c r="F5417" s="77" t="inlineStr">
        <is>
          <t>Differs from upstream baseline</t>
        </is>
      </c>
      <c r="G5417" s="77" t="inlineStr">
        <is>
          <t>species_info/gen_*_families.h</t>
        </is>
      </c>
    </row>
    <row r="5418">
      <c r="A5418" s="32" t="inlineStr">
        <is>
          <t>2026-10-04</t>
        </is>
      </c>
      <c r="B5418" s="32" t="inlineStr">
        <is>
          <t>Pokemon Stats</t>
        </is>
      </c>
      <c r="C5418" s="32" t="inlineStr">
        <is>
          <t>Stoutland baseSpAttack</t>
        </is>
      </c>
      <c r="D5418" s="32" t="n">
        <v>45</v>
      </c>
      <c r="E5418" s="32" t="n">
        <v>30</v>
      </c>
      <c r="F5418" s="32" t="inlineStr">
        <is>
          <t>Differs from upstream baseline</t>
        </is>
      </c>
      <c r="G5418" s="32" t="inlineStr">
        <is>
          <t>species_info/gen_*_families.h</t>
        </is>
      </c>
    </row>
    <row r="5419">
      <c r="A5419" s="77" t="inlineStr">
        <is>
          <t>2026-10-04</t>
        </is>
      </c>
      <c r="B5419" s="77" t="inlineStr">
        <is>
          <t>Pokemon Stats</t>
        </is>
      </c>
      <c r="C5419" s="77" t="inlineStr">
        <is>
          <t>Stoutland baseSpeed</t>
        </is>
      </c>
      <c r="D5419" s="77" t="n">
        <v>80</v>
      </c>
      <c r="E5419" s="77" t="n">
        <v>95</v>
      </c>
      <c r="F5419" s="77" t="inlineStr">
        <is>
          <t>Differs from upstream baseline</t>
        </is>
      </c>
      <c r="G5419" s="77" t="inlineStr">
        <is>
          <t>species_info/gen_*_families.h</t>
        </is>
      </c>
    </row>
    <row r="5420">
      <c r="A5420" s="32" t="inlineStr">
        <is>
          <t>2026-10-04</t>
        </is>
      </c>
      <c r="B5420" s="32" t="inlineStr">
        <is>
          <t>Pokemon Stats</t>
        </is>
      </c>
      <c r="C5420" s="32" t="inlineStr">
        <is>
          <t>Stunfisk baseHP</t>
        </is>
      </c>
      <c r="D5420" s="32" t="n">
        <v>109</v>
      </c>
      <c r="E5420" s="32" t="n">
        <v>124</v>
      </c>
      <c r="F5420" s="32" t="inlineStr">
        <is>
          <t>Differs from upstream baseline</t>
        </is>
      </c>
      <c r="G5420" s="32" t="inlineStr">
        <is>
          <t>species_info/gen_*_families.h</t>
        </is>
      </c>
    </row>
    <row r="5421">
      <c r="A5421" s="77" t="inlineStr">
        <is>
          <t>2026-10-04</t>
        </is>
      </c>
      <c r="B5421" s="77" t="inlineStr">
        <is>
          <t>Pokemon Stats</t>
        </is>
      </c>
      <c r="C5421" s="77" t="inlineStr">
        <is>
          <t>Stunfisk baseAttack</t>
        </is>
      </c>
      <c r="D5421" s="77" t="n">
        <v>66</v>
      </c>
      <c r="E5421" s="77" t="n">
        <v>68</v>
      </c>
      <c r="F5421" s="77" t="inlineStr">
        <is>
          <t>Differs from upstream baseline</t>
        </is>
      </c>
      <c r="G5421" s="77" t="inlineStr">
        <is>
          <t>species_info/gen_*_families.h</t>
        </is>
      </c>
    </row>
    <row r="5422">
      <c r="A5422" s="32" t="inlineStr">
        <is>
          <t>2026-10-04</t>
        </is>
      </c>
      <c r="B5422" s="32" t="inlineStr">
        <is>
          <t>Pokemon Stats</t>
        </is>
      </c>
      <c r="C5422" s="32" t="inlineStr">
        <is>
          <t>Stunfisk baseSpAttack</t>
        </is>
      </c>
      <c r="D5422" s="32" t="n">
        <v>81</v>
      </c>
      <c r="E5422" s="32" t="n">
        <v>91</v>
      </c>
      <c r="F5422" s="32" t="inlineStr">
        <is>
          <t>Differs from upstream baseline</t>
        </is>
      </c>
      <c r="G5422" s="32" t="inlineStr">
        <is>
          <t>species_info/gen_*_families.h</t>
        </is>
      </c>
    </row>
    <row r="5423">
      <c r="A5423" s="77" t="inlineStr">
        <is>
          <t>2026-10-04</t>
        </is>
      </c>
      <c r="B5423" s="77" t="inlineStr">
        <is>
          <t>Pokemon Stats</t>
        </is>
      </c>
      <c r="C5423" s="77" t="inlineStr">
        <is>
          <t>Stunfisk baseSpeed</t>
        </is>
      </c>
      <c r="D5423" s="77" t="n">
        <v>32</v>
      </c>
      <c r="E5423" s="77" t="n">
        <v>54</v>
      </c>
      <c r="F5423" s="77" t="inlineStr">
        <is>
          <t>Differs from upstream baseline</t>
        </is>
      </c>
      <c r="G5423" s="77" t="inlineStr">
        <is>
          <t>species_info/gen_*_families.h</t>
        </is>
      </c>
    </row>
    <row r="5424">
      <c r="A5424" s="32" t="inlineStr">
        <is>
          <t>2026-10-04</t>
        </is>
      </c>
      <c r="B5424" s="32" t="inlineStr">
        <is>
          <t>Abilities</t>
        </is>
      </c>
      <c r="C5424" s="32" t="inlineStr">
        <is>
          <t>Stunfisk abilities</t>
        </is>
      </c>
      <c r="D5424" s="32" t="inlineStr">
        <is>
          <t>Static / Limber / Sand Veil</t>
        </is>
      </c>
      <c r="E5424" s="32" t="inlineStr">
        <is>
          <t>Static / Limber / Water Absorb</t>
        </is>
      </c>
      <c r="F5424" s="32" t="inlineStr">
        <is>
          <t>Differs from upstream baseline</t>
        </is>
      </c>
      <c r="G5424" s="32" t="inlineStr">
        <is>
          <t>species_info/gen_*_families.h</t>
        </is>
      </c>
    </row>
    <row r="5425">
      <c r="A5425" s="77" t="inlineStr">
        <is>
          <t>2026-10-04</t>
        </is>
      </c>
      <c r="B5425" s="77" t="inlineStr">
        <is>
          <t>Pokemon Stats</t>
        </is>
      </c>
      <c r="C5425" s="77" t="inlineStr">
        <is>
          <t>Stunfisk baseAttack</t>
        </is>
      </c>
      <c r="D5425" s="77" t="n">
        <v>81</v>
      </c>
      <c r="E5425" s="77" t="n">
        <v>84</v>
      </c>
      <c r="F5425" s="77" t="inlineStr">
        <is>
          <t>Differs from upstream baseline</t>
        </is>
      </c>
      <c r="G5425" s="77" t="inlineStr">
        <is>
          <t>species_info/gen_*_families.h</t>
        </is>
      </c>
    </row>
    <row r="5426">
      <c r="A5426" s="32" t="inlineStr">
        <is>
          <t>2026-10-04</t>
        </is>
      </c>
      <c r="B5426" s="32" t="inlineStr">
        <is>
          <t>Pokemon Stats</t>
        </is>
      </c>
      <c r="C5426" s="32" t="inlineStr">
        <is>
          <t>Stunfisk baseSpAttack</t>
        </is>
      </c>
      <c r="D5426" s="32" t="n">
        <v>66</v>
      </c>
      <c r="E5426" s="32" t="n">
        <v>67</v>
      </c>
      <c r="F5426" s="32" t="inlineStr">
        <is>
          <t>Differs from upstream baseline</t>
        </is>
      </c>
      <c r="G5426" s="32" t="inlineStr">
        <is>
          <t>species_info/gen_*_families.h</t>
        </is>
      </c>
    </row>
    <row r="5427">
      <c r="A5427" s="77" t="inlineStr">
        <is>
          <t>2026-10-04</t>
        </is>
      </c>
      <c r="B5427" s="77" t="inlineStr">
        <is>
          <t>Pokemon Stats</t>
        </is>
      </c>
      <c r="C5427" s="77" t="inlineStr">
        <is>
          <t>Stunfisk baseSpeed</t>
        </is>
      </c>
      <c r="D5427" s="77" t="n">
        <v>32</v>
      </c>
      <c r="E5427" s="77" t="n">
        <v>52</v>
      </c>
      <c r="F5427" s="77" t="inlineStr">
        <is>
          <t>Differs from upstream baseline</t>
        </is>
      </c>
      <c r="G5427" s="77" t="inlineStr">
        <is>
          <t>species_info/gen_*_families.h</t>
        </is>
      </c>
    </row>
    <row r="5428">
      <c r="A5428" s="32" t="inlineStr">
        <is>
          <t>2026-10-04</t>
        </is>
      </c>
      <c r="B5428" s="32" t="inlineStr">
        <is>
          <t>Pokemon Stats</t>
        </is>
      </c>
      <c r="C5428" s="32" t="inlineStr">
        <is>
          <t>Stunky baseSpAttack</t>
        </is>
      </c>
      <c r="D5428" s="32" t="n">
        <v>41</v>
      </c>
      <c r="E5428" s="32" t="n">
        <v>61</v>
      </c>
      <c r="F5428" s="32" t="inlineStr">
        <is>
          <t>Differs from upstream baseline</t>
        </is>
      </c>
      <c r="G5428" s="32" t="inlineStr">
        <is>
          <t>species_info/gen_*_families.h</t>
        </is>
      </c>
    </row>
    <row r="5429">
      <c r="A5429" s="77" t="inlineStr">
        <is>
          <t>2026-10-04</t>
        </is>
      </c>
      <c r="B5429" s="77" t="inlineStr">
        <is>
          <t>Abilities</t>
        </is>
      </c>
      <c r="C5429" s="77" t="inlineStr">
        <is>
          <t>Stunky abilities</t>
        </is>
      </c>
      <c r="D5429" s="77" t="inlineStr">
        <is>
          <t>Stench / Aftermath / Keen Eye</t>
        </is>
      </c>
      <c r="E5429" s="77" t="inlineStr">
        <is>
          <t>Aftermath / Aftermath / Keen Eye</t>
        </is>
      </c>
      <c r="F5429" s="77" t="inlineStr">
        <is>
          <t>Differs from upstream baseline</t>
        </is>
      </c>
      <c r="G5429" s="77" t="inlineStr">
        <is>
          <t>species_info/gen_*_families.h</t>
        </is>
      </c>
    </row>
    <row r="5430">
      <c r="A5430" s="32" t="inlineStr">
        <is>
          <t>2026-10-04</t>
        </is>
      </c>
      <c r="B5430" s="32" t="inlineStr">
        <is>
          <t>Abilities</t>
        </is>
      </c>
      <c r="C5430" s="32" t="inlineStr">
        <is>
          <t>Sudowoodo abilities</t>
        </is>
      </c>
      <c r="D5430" s="32" t="inlineStr">
        <is>
          <t>Sturdy / Rock Head / Rattled</t>
        </is>
      </c>
      <c r="E5430" s="32" t="inlineStr">
        <is>
          <t>Rock Head / Rock Head / Rattled</t>
        </is>
      </c>
      <c r="F5430" s="32" t="inlineStr">
        <is>
          <t>Differs from upstream baseline</t>
        </is>
      </c>
      <c r="G5430" s="32" t="inlineStr">
        <is>
          <t>species_info/gen_*_families.h</t>
        </is>
      </c>
    </row>
    <row r="5431">
      <c r="A5431" s="77" t="inlineStr">
        <is>
          <t>2026-10-04</t>
        </is>
      </c>
      <c r="B5431" s="77" t="inlineStr">
        <is>
          <t>Pokemon Stats</t>
        </is>
      </c>
      <c r="C5431" s="77" t="inlineStr">
        <is>
          <t>Suicune baseHP</t>
        </is>
      </c>
      <c r="D5431" s="77" t="n">
        <v>100</v>
      </c>
      <c r="E5431" s="77" t="n">
        <v>120</v>
      </c>
      <c r="F5431" s="77" t="inlineStr">
        <is>
          <t>Differs from upstream baseline</t>
        </is>
      </c>
      <c r="G5431" s="77" t="inlineStr">
        <is>
          <t>species_info/gen_*_families.h</t>
        </is>
      </c>
    </row>
    <row r="5432">
      <c r="A5432" s="32" t="inlineStr">
        <is>
          <t>2026-10-04</t>
        </is>
      </c>
      <c r="B5432" s="32" t="inlineStr">
        <is>
          <t>Abilities</t>
        </is>
      </c>
      <c r="C5432" s="32" t="inlineStr">
        <is>
          <t>Sunflora abilities</t>
        </is>
      </c>
      <c r="D5432" s="32" t="inlineStr">
        <is>
          <t>Chlorophyll / Solar Power / Early Bird</t>
        </is>
      </c>
      <c r="E5432" s="32" t="inlineStr">
        <is>
          <t>Solar Power / Solar Power / Early Bird</t>
        </is>
      </c>
      <c r="F5432" s="32" t="inlineStr">
        <is>
          <t>Differs from upstream baseline</t>
        </is>
      </c>
      <c r="G5432" s="32" t="inlineStr">
        <is>
          <t>species_info/gen_*_families.h</t>
        </is>
      </c>
    </row>
    <row r="5433">
      <c r="A5433" s="77" t="inlineStr">
        <is>
          <t>2026-10-04</t>
        </is>
      </c>
      <c r="B5433" s="77" t="inlineStr">
        <is>
          <t>Abilities</t>
        </is>
      </c>
      <c r="C5433" s="77" t="inlineStr">
        <is>
          <t>Sunkern abilities</t>
        </is>
      </c>
      <c r="D5433" s="77" t="inlineStr">
        <is>
          <t>Chlorophyll / Solar Power / Early Bird</t>
        </is>
      </c>
      <c r="E5433" s="77" t="inlineStr">
        <is>
          <t>Solar Power / Solar Power / Early Bird</t>
        </is>
      </c>
      <c r="F5433" s="77" t="inlineStr">
        <is>
          <t>Differs from upstream baseline</t>
        </is>
      </c>
      <c r="G5433" s="77" t="inlineStr">
        <is>
          <t>species_info/gen_*_families.h</t>
        </is>
      </c>
    </row>
    <row r="5434">
      <c r="A5434" s="32" t="inlineStr">
        <is>
          <t>2026-10-04</t>
        </is>
      </c>
      <c r="B5434" s="32" t="inlineStr">
        <is>
          <t>Pokemon Stats</t>
        </is>
      </c>
      <c r="C5434" s="32" t="inlineStr">
        <is>
          <t>Surskit baseHP</t>
        </is>
      </c>
      <c r="D5434" s="32" t="n">
        <v>40</v>
      </c>
      <c r="E5434" s="32" t="n">
        <v>70</v>
      </c>
      <c r="F5434" s="32" t="inlineStr">
        <is>
          <t>Differs from upstream baseline</t>
        </is>
      </c>
      <c r="G5434" s="32" t="inlineStr">
        <is>
          <t>species_info/gen_*_families.h</t>
        </is>
      </c>
    </row>
    <row r="5435">
      <c r="A5435" s="77" t="inlineStr">
        <is>
          <t>2026-10-04</t>
        </is>
      </c>
      <c r="B5435" s="77" t="inlineStr">
        <is>
          <t>Pokemon Stats</t>
        </is>
      </c>
      <c r="C5435" s="77" t="inlineStr">
        <is>
          <t>Surskit baseDefense</t>
        </is>
      </c>
      <c r="D5435" s="77" t="n">
        <v>32</v>
      </c>
      <c r="E5435" s="77" t="n">
        <v>62</v>
      </c>
      <c r="F5435" s="77" t="inlineStr">
        <is>
          <t>Differs from upstream baseline</t>
        </is>
      </c>
      <c r="G5435" s="77" t="inlineStr">
        <is>
          <t>species_info/gen_*_families.h</t>
        </is>
      </c>
    </row>
    <row r="5436">
      <c r="A5436" s="32" t="inlineStr">
        <is>
          <t>2026-10-04</t>
        </is>
      </c>
      <c r="B5436" s="32" t="inlineStr">
        <is>
          <t>Pokemon Stats</t>
        </is>
      </c>
      <c r="C5436" s="32" t="inlineStr">
        <is>
          <t>Surskit baseSpAttack</t>
        </is>
      </c>
      <c r="D5436" s="32" t="n">
        <v>50</v>
      </c>
      <c r="E5436" s="32" t="n">
        <v>100</v>
      </c>
      <c r="F5436" s="32" t="inlineStr">
        <is>
          <t>Differs from upstream baseline</t>
        </is>
      </c>
      <c r="G5436" s="32" t="inlineStr">
        <is>
          <t>species_info/gen_*_families.h</t>
        </is>
      </c>
    </row>
    <row r="5437">
      <c r="A5437" s="77" t="inlineStr">
        <is>
          <t>2026-10-04</t>
        </is>
      </c>
      <c r="B5437" s="77" t="inlineStr">
        <is>
          <t>Pokemon Stats</t>
        </is>
      </c>
      <c r="C5437" s="77" t="inlineStr">
        <is>
          <t>Surskit baseSpDefense</t>
        </is>
      </c>
      <c r="D5437" s="77" t="n">
        <v>52</v>
      </c>
      <c r="E5437" s="77" t="n">
        <v>82</v>
      </c>
      <c r="F5437" s="77" t="inlineStr">
        <is>
          <t>Differs from upstream baseline</t>
        </is>
      </c>
      <c r="G5437" s="77" t="inlineStr">
        <is>
          <t>species_info/gen_*_families.h</t>
        </is>
      </c>
    </row>
    <row r="5438">
      <c r="A5438" s="32" t="inlineStr">
        <is>
          <t>2026-10-04</t>
        </is>
      </c>
      <c r="B5438" s="32" t="inlineStr">
        <is>
          <t>Evolutions</t>
        </is>
      </c>
      <c r="C5438" s="32" t="inlineStr">
        <is>
          <t>Swadloon evolution</t>
        </is>
      </c>
      <c r="D5438" s="32" t="inlineStr">
        <is>
          <t>Friendship -&gt; Leavanny</t>
        </is>
      </c>
      <c r="E5438" s="32" t="inlineStr">
        <is>
          <t>Lv 30 -&gt; Leavanny</t>
        </is>
      </c>
      <c r="F5438" s="32" t="inlineStr">
        <is>
          <t>Differs from upstream baseline</t>
        </is>
      </c>
      <c r="G5438" s="32" t="inlineStr">
        <is>
          <t>species_info/gen_*_families.h</t>
        </is>
      </c>
    </row>
    <row r="5439">
      <c r="A5439" s="77" t="inlineStr">
        <is>
          <t>2026-10-04</t>
        </is>
      </c>
      <c r="B5439" s="77" t="inlineStr">
        <is>
          <t>Abilities</t>
        </is>
      </c>
      <c r="C5439" s="77" t="inlineStr">
        <is>
          <t>Swalot abilities</t>
        </is>
      </c>
      <c r="D5439" s="77" t="inlineStr">
        <is>
          <t>Liquid Ooze / Sticky Hold / Gluttony</t>
        </is>
      </c>
      <c r="E5439" s="77" t="inlineStr">
        <is>
          <t>Gluttony / Gluttony / Gluttony</t>
        </is>
      </c>
      <c r="F5439" s="77" t="inlineStr">
        <is>
          <t>Differs from upstream baseline</t>
        </is>
      </c>
      <c r="G5439" s="77" t="inlineStr">
        <is>
          <t>species_info/gen_*_families.h</t>
        </is>
      </c>
    </row>
    <row r="5440">
      <c r="A5440" s="32" t="inlineStr">
        <is>
          <t>2026-10-04</t>
        </is>
      </c>
      <c r="B5440" s="32" t="inlineStr">
        <is>
          <t>Abilities</t>
        </is>
      </c>
      <c r="C5440" s="32" t="inlineStr">
        <is>
          <t>Swampert abilities</t>
        </is>
      </c>
      <c r="D5440" s="32" t="inlineStr">
        <is>
          <t>Torrent / Damp</t>
        </is>
      </c>
      <c r="E5440" s="32" t="inlineStr">
        <is>
          <t>Swift Swim / Torrent / Damp</t>
        </is>
      </c>
      <c r="F5440" s="32" t="inlineStr">
        <is>
          <t>Differs from upstream baseline</t>
        </is>
      </c>
      <c r="G5440" s="32" t="inlineStr">
        <is>
          <t>species_info/gen_*_families.h</t>
        </is>
      </c>
    </row>
    <row r="5441">
      <c r="A5441" s="77" t="inlineStr">
        <is>
          <t>2026-10-04</t>
        </is>
      </c>
      <c r="B5441" s="77" t="inlineStr">
        <is>
          <t>Pokemon Stats</t>
        </is>
      </c>
      <c r="C5441" s="77" t="inlineStr">
        <is>
          <t>Swanna baseSpAttack</t>
        </is>
      </c>
      <c r="D5441" s="77" t="n">
        <v>87</v>
      </c>
      <c r="E5441" s="77" t="n">
        <v>97</v>
      </c>
      <c r="F5441" s="77" t="inlineStr">
        <is>
          <t>Differs from upstream baseline</t>
        </is>
      </c>
      <c r="G5441" s="77" t="inlineStr">
        <is>
          <t>species_info/gen_*_families.h</t>
        </is>
      </c>
    </row>
    <row r="5442">
      <c r="A5442" s="32" t="inlineStr">
        <is>
          <t>2026-10-04</t>
        </is>
      </c>
      <c r="B5442" s="32" t="inlineStr">
        <is>
          <t>Pokemon Stats</t>
        </is>
      </c>
      <c r="C5442" s="32" t="inlineStr">
        <is>
          <t>Swanna baseSpeed</t>
        </is>
      </c>
      <c r="D5442" s="32" t="n">
        <v>98</v>
      </c>
      <c r="E5442" s="32" t="n">
        <v>108</v>
      </c>
      <c r="F5442" s="32" t="inlineStr">
        <is>
          <t>Differs from upstream baseline</t>
        </is>
      </c>
      <c r="G5442" s="32" t="inlineStr">
        <is>
          <t>species_info/gen_*_families.h</t>
        </is>
      </c>
    </row>
    <row r="5443">
      <c r="A5443" s="77" t="inlineStr">
        <is>
          <t>2026-10-04</t>
        </is>
      </c>
      <c r="B5443" s="77" t="inlineStr">
        <is>
          <t>Abilities</t>
        </is>
      </c>
      <c r="C5443" s="77" t="inlineStr">
        <is>
          <t>Swanna abilities</t>
        </is>
      </c>
      <c r="D5443" s="77" t="inlineStr">
        <is>
          <t>Keen Eye / Big Pecks / Hydration</t>
        </is>
      </c>
      <c r="E5443" s="77" t="inlineStr">
        <is>
          <t>Keen Eye / Hydration / Competitive</t>
        </is>
      </c>
      <c r="F5443" s="77" t="inlineStr">
        <is>
          <t>Differs from upstream baseline</t>
        </is>
      </c>
      <c r="G5443" s="77" t="inlineStr">
        <is>
          <t>species_info/gen_*_families.h</t>
        </is>
      </c>
    </row>
    <row r="5444">
      <c r="A5444" s="32" t="inlineStr">
        <is>
          <t>2026-10-04</t>
        </is>
      </c>
      <c r="B5444" s="32" t="inlineStr">
        <is>
          <t>Pokemon Stats</t>
        </is>
      </c>
      <c r="C5444" s="32" t="inlineStr">
        <is>
          <t>Swellow baseSpAttack</t>
        </is>
      </c>
      <c r="D5444" s="32" t="n">
        <v>75</v>
      </c>
      <c r="E5444" s="32" t="n">
        <v>50</v>
      </c>
      <c r="F5444" s="32" t="inlineStr">
        <is>
          <t>Differs from upstream baseline</t>
        </is>
      </c>
      <c r="G5444" s="32" t="inlineStr">
        <is>
          <t>species_info/gen_*_families.h</t>
        </is>
      </c>
    </row>
    <row r="5445">
      <c r="A5445" s="77" t="inlineStr">
        <is>
          <t>2026-10-04</t>
        </is>
      </c>
      <c r="B5445" s="77" t="inlineStr">
        <is>
          <t>Abilities</t>
        </is>
      </c>
      <c r="C5445" s="77" t="inlineStr">
        <is>
          <t>Swinub abilities</t>
        </is>
      </c>
      <c r="D5445" s="77" t="inlineStr">
        <is>
          <t>Oblivious / Snow Cloak / Thick Fat</t>
        </is>
      </c>
      <c r="E5445" s="77" t="inlineStr">
        <is>
          <t>Snow Cloak / Snow Cloak / Thick Fat</t>
        </is>
      </c>
      <c r="F5445" s="77" t="inlineStr">
        <is>
          <t>Differs from upstream baseline</t>
        </is>
      </c>
      <c r="G5445" s="77" t="inlineStr">
        <is>
          <t>species_info/gen_*_families.h</t>
        </is>
      </c>
    </row>
    <row r="5446">
      <c r="A5446" s="32" t="inlineStr">
        <is>
          <t>2026-10-04</t>
        </is>
      </c>
      <c r="B5446" s="32" t="inlineStr">
        <is>
          <t>Pokemon Stats</t>
        </is>
      </c>
      <c r="C5446" s="32" t="inlineStr">
        <is>
          <t>Swoobat baseHP</t>
        </is>
      </c>
      <c r="D5446" s="32" t="n">
        <v>67</v>
      </c>
      <c r="E5446" s="32" t="n">
        <v>69</v>
      </c>
      <c r="F5446" s="32" t="inlineStr">
        <is>
          <t>Differs from upstream baseline</t>
        </is>
      </c>
      <c r="G5446" s="32" t="inlineStr">
        <is>
          <t>species_info/gen_*_families.h</t>
        </is>
      </c>
    </row>
    <row r="5447">
      <c r="A5447" s="77" t="inlineStr">
        <is>
          <t>2026-10-04</t>
        </is>
      </c>
      <c r="B5447" s="77" t="inlineStr">
        <is>
          <t>Pokemon Stats</t>
        </is>
      </c>
      <c r="C5447" s="77" t="inlineStr">
        <is>
          <t>Swoobat baseAttack</t>
        </is>
      </c>
      <c r="D5447" s="77" t="n">
        <v>57</v>
      </c>
      <c r="E5447" s="77" t="n">
        <v>63</v>
      </c>
      <c r="F5447" s="77" t="inlineStr">
        <is>
          <t>Differs from upstream baseline</t>
        </is>
      </c>
      <c r="G5447" s="77" t="inlineStr">
        <is>
          <t>species_info/gen_*_families.h</t>
        </is>
      </c>
    </row>
    <row r="5448">
      <c r="A5448" s="32" t="inlineStr">
        <is>
          <t>2026-10-04</t>
        </is>
      </c>
      <c r="B5448" s="32" t="inlineStr">
        <is>
          <t>Pokemon Stats</t>
        </is>
      </c>
      <c r="C5448" s="32" t="inlineStr">
        <is>
          <t>Swoobat baseDefense</t>
        </is>
      </c>
      <c r="D5448" s="32" t="n">
        <v>55</v>
      </c>
      <c r="E5448" s="32" t="n">
        <v>70</v>
      </c>
      <c r="F5448" s="32" t="inlineStr">
        <is>
          <t>Differs from upstream baseline</t>
        </is>
      </c>
      <c r="G5448" s="32" t="inlineStr">
        <is>
          <t>species_info/gen_*_families.h</t>
        </is>
      </c>
    </row>
    <row r="5449">
      <c r="A5449" s="77" t="inlineStr">
        <is>
          <t>2026-10-04</t>
        </is>
      </c>
      <c r="B5449" s="77" t="inlineStr">
        <is>
          <t>Pokemon Stats</t>
        </is>
      </c>
      <c r="C5449" s="77" t="inlineStr">
        <is>
          <t>Swoobat baseSpAttack</t>
        </is>
      </c>
      <c r="D5449" s="77" t="n">
        <v>77</v>
      </c>
      <c r="E5449" s="77" t="n">
        <v>89</v>
      </c>
      <c r="F5449" s="77" t="inlineStr">
        <is>
          <t>Differs from upstream baseline</t>
        </is>
      </c>
      <c r="G5449" s="77" t="inlineStr">
        <is>
          <t>species_info/gen_*_families.h</t>
        </is>
      </c>
    </row>
    <row r="5450">
      <c r="A5450" s="32" t="inlineStr">
        <is>
          <t>2026-10-04</t>
        </is>
      </c>
      <c r="B5450" s="32" t="inlineStr">
        <is>
          <t>Pokemon Stats</t>
        </is>
      </c>
      <c r="C5450" s="32" t="inlineStr">
        <is>
          <t>Swoobat baseSpDefense</t>
        </is>
      </c>
      <c r="D5450" s="32" t="n">
        <v>55</v>
      </c>
      <c r="E5450" s="32" t="n">
        <v>72</v>
      </c>
      <c r="F5450" s="32" t="inlineStr">
        <is>
          <t>Differs from upstream baseline</t>
        </is>
      </c>
      <c r="G5450" s="32" t="inlineStr">
        <is>
          <t>species_info/gen_*_families.h</t>
        </is>
      </c>
    </row>
    <row r="5451">
      <c r="A5451" s="77" t="inlineStr">
        <is>
          <t>2026-10-04</t>
        </is>
      </c>
      <c r="B5451" s="77" t="inlineStr">
        <is>
          <t>Pokemon Stats</t>
        </is>
      </c>
      <c r="C5451" s="77" t="inlineStr">
        <is>
          <t>Swoobat baseSpeed</t>
        </is>
      </c>
      <c r="D5451" s="77" t="n">
        <v>114</v>
      </c>
      <c r="E5451" s="77" t="n">
        <v>124</v>
      </c>
      <c r="F5451" s="77" t="inlineStr">
        <is>
          <t>Differs from upstream baseline</t>
        </is>
      </c>
      <c r="G5451" s="77" t="inlineStr">
        <is>
          <t>species_info/gen_*_families.h</t>
        </is>
      </c>
    </row>
    <row r="5452">
      <c r="A5452" s="32" t="inlineStr">
        <is>
          <t>2026-10-04</t>
        </is>
      </c>
      <c r="B5452" s="32" t="inlineStr">
        <is>
          <t>Abilities</t>
        </is>
      </c>
      <c r="C5452" s="32" t="inlineStr">
        <is>
          <t>Swoobat abilities</t>
        </is>
      </c>
      <c r="D5452" s="32" t="inlineStr">
        <is>
          <t>Unaware / Klutz / Simple</t>
        </is>
      </c>
      <c r="E5452" s="32" t="inlineStr">
        <is>
          <t>Unaware / Simple / Klutz</t>
        </is>
      </c>
      <c r="F5452" s="32" t="inlineStr">
        <is>
          <t>Differs from upstream baseline</t>
        </is>
      </c>
      <c r="G5452" s="32" t="inlineStr">
        <is>
          <t>species_info/gen_*_families.h</t>
        </is>
      </c>
    </row>
    <row r="5453">
      <c r="A5453" s="77" t="inlineStr">
        <is>
          <t>2026-10-04</t>
        </is>
      </c>
      <c r="B5453" s="77" t="inlineStr">
        <is>
          <t>Pokemon Stats</t>
        </is>
      </c>
      <c r="C5453" s="77" t="inlineStr">
        <is>
          <t>Sylveon baseAttack</t>
        </is>
      </c>
      <c r="D5453" s="77" t="n">
        <v>65</v>
      </c>
      <c r="E5453" s="77" t="n">
        <v>30</v>
      </c>
      <c r="F5453" s="77" t="inlineStr">
        <is>
          <t>Differs from upstream baseline</t>
        </is>
      </c>
      <c r="G5453" s="77" t="inlineStr">
        <is>
          <t>species_info/gen_*_families.h</t>
        </is>
      </c>
    </row>
    <row r="5454">
      <c r="A5454" s="32" t="inlineStr">
        <is>
          <t>2026-10-04</t>
        </is>
      </c>
      <c r="B5454" s="32" t="inlineStr">
        <is>
          <t>Pokemon Stats</t>
        </is>
      </c>
      <c r="C5454" s="32" t="inlineStr">
        <is>
          <t>Sylveon baseSpAttack</t>
        </is>
      </c>
      <c r="D5454" s="32" t="n">
        <v>110</v>
      </c>
      <c r="E5454" s="32" t="n">
        <v>129</v>
      </c>
      <c r="F5454" s="32" t="inlineStr">
        <is>
          <t>Differs from upstream baseline</t>
        </is>
      </c>
      <c r="G5454" s="32" t="inlineStr">
        <is>
          <t>species_info/gen_*_families.h</t>
        </is>
      </c>
    </row>
    <row r="5455">
      <c r="A5455" s="77" t="inlineStr">
        <is>
          <t>2026-10-04</t>
        </is>
      </c>
      <c r="B5455" s="77" t="inlineStr">
        <is>
          <t>Pokemon Stats</t>
        </is>
      </c>
      <c r="C5455" s="77" t="inlineStr">
        <is>
          <t>Sylveon baseSpeed</t>
        </is>
      </c>
      <c r="D5455" s="77" t="n">
        <v>60</v>
      </c>
      <c r="E5455" s="77" t="n">
        <v>76</v>
      </c>
      <c r="F5455" s="77" t="inlineStr">
        <is>
          <t>Differs from upstream baseline</t>
        </is>
      </c>
      <c r="G5455" s="77" t="inlineStr">
        <is>
          <t>species_info/gen_*_families.h</t>
        </is>
      </c>
    </row>
    <row r="5456">
      <c r="A5456" s="32" t="inlineStr">
        <is>
          <t>2026-10-04</t>
        </is>
      </c>
      <c r="B5456" s="32" t="inlineStr">
        <is>
          <t>Pokemon Stats</t>
        </is>
      </c>
      <c r="C5456" s="32" t="inlineStr">
        <is>
          <t>Talonflame baseHP</t>
        </is>
      </c>
      <c r="D5456" s="32" t="n">
        <v>78</v>
      </c>
      <c r="E5456" s="32" t="n">
        <v>80</v>
      </c>
      <c r="F5456" s="32" t="inlineStr">
        <is>
          <t>Differs from upstream baseline</t>
        </is>
      </c>
      <c r="G5456" s="32" t="inlineStr">
        <is>
          <t>species_info/gen_*_families.h</t>
        </is>
      </c>
    </row>
    <row r="5457">
      <c r="A5457" s="77" t="inlineStr">
        <is>
          <t>2026-10-04</t>
        </is>
      </c>
      <c r="B5457" s="77" t="inlineStr">
        <is>
          <t>Pokemon Stats</t>
        </is>
      </c>
      <c r="C5457" s="77" t="inlineStr">
        <is>
          <t>Talonflame baseAttack</t>
        </is>
      </c>
      <c r="D5457" s="77" t="n">
        <v>81</v>
      </c>
      <c r="E5457" s="77" t="n">
        <v>86</v>
      </c>
      <c r="F5457" s="77" t="inlineStr">
        <is>
          <t>Differs from upstream baseline</t>
        </is>
      </c>
      <c r="G5457" s="77" t="inlineStr">
        <is>
          <t>species_info/gen_*_families.h</t>
        </is>
      </c>
    </row>
    <row r="5458">
      <c r="A5458" s="32" t="inlineStr">
        <is>
          <t>2026-10-04</t>
        </is>
      </c>
      <c r="B5458" s="32" t="inlineStr">
        <is>
          <t>Pokemon Stats</t>
        </is>
      </c>
      <c r="C5458" s="32" t="inlineStr">
        <is>
          <t>Talonflame baseDefense</t>
        </is>
      </c>
      <c r="D5458" s="32" t="n">
        <v>71</v>
      </c>
      <c r="E5458" s="32" t="n">
        <v>75</v>
      </c>
      <c r="F5458" s="32" t="inlineStr">
        <is>
          <t>Differs from upstream baseline</t>
        </is>
      </c>
      <c r="G5458" s="32" t="inlineStr">
        <is>
          <t>species_info/gen_*_families.h</t>
        </is>
      </c>
    </row>
    <row r="5459">
      <c r="A5459" s="77" t="inlineStr">
        <is>
          <t>2026-10-04</t>
        </is>
      </c>
      <c r="B5459" s="77" t="inlineStr">
        <is>
          <t>Pokemon Stats</t>
        </is>
      </c>
      <c r="C5459" s="77" t="inlineStr">
        <is>
          <t>Talonflame baseSpAttack</t>
        </is>
      </c>
      <c r="D5459" s="77" t="n">
        <v>74</v>
      </c>
      <c r="E5459" s="77" t="n">
        <v>76</v>
      </c>
      <c r="F5459" s="77" t="inlineStr">
        <is>
          <t>Differs from upstream baseline</t>
        </is>
      </c>
      <c r="G5459" s="77" t="inlineStr">
        <is>
          <t>species_info/gen_*_families.h</t>
        </is>
      </c>
    </row>
    <row r="5460">
      <c r="A5460" s="32" t="inlineStr">
        <is>
          <t>2026-10-04</t>
        </is>
      </c>
      <c r="B5460" s="32" t="inlineStr">
        <is>
          <t>Pokemon Stats</t>
        </is>
      </c>
      <c r="C5460" s="32" t="inlineStr">
        <is>
          <t>Talonflame baseSpDefense</t>
        </is>
      </c>
      <c r="D5460" s="32" t="n">
        <v>69</v>
      </c>
      <c r="E5460" s="32" t="n">
        <v>75</v>
      </c>
      <c r="F5460" s="32" t="inlineStr">
        <is>
          <t>Differs from upstream baseline</t>
        </is>
      </c>
      <c r="G5460" s="32" t="inlineStr">
        <is>
          <t>species_info/gen_*_families.h</t>
        </is>
      </c>
    </row>
    <row r="5461">
      <c r="A5461" s="77" t="inlineStr">
        <is>
          <t>2026-10-04</t>
        </is>
      </c>
      <c r="B5461" s="77" t="inlineStr">
        <is>
          <t>Pokemon Stats</t>
        </is>
      </c>
      <c r="C5461" s="77" t="inlineStr">
        <is>
          <t>Tangela baseSpDefense</t>
        </is>
      </c>
      <c r="D5461" s="77" t="n">
        <v>40</v>
      </c>
      <c r="E5461" s="77" t="n">
        <v>50</v>
      </c>
      <c r="F5461" s="77" t="inlineStr">
        <is>
          <t>Differs from upstream baseline</t>
        </is>
      </c>
      <c r="G5461" s="77" t="inlineStr">
        <is>
          <t>species_info/gen_*_families.h</t>
        </is>
      </c>
    </row>
    <row r="5462">
      <c r="A5462" s="32" t="inlineStr">
        <is>
          <t>2026-10-04</t>
        </is>
      </c>
      <c r="B5462" s="32" t="inlineStr">
        <is>
          <t>Abilities</t>
        </is>
      </c>
      <c r="C5462" s="32" t="inlineStr">
        <is>
          <t>Tangela abilities</t>
        </is>
      </c>
      <c r="D5462" s="32" t="inlineStr">
        <is>
          <t>Chlorophyll / Leaf Guard / Regenerator</t>
        </is>
      </c>
      <c r="E5462" s="32" t="inlineStr">
        <is>
          <t>Chlorophyll / Overgrow / Regenerator</t>
        </is>
      </c>
      <c r="F5462" s="32" t="inlineStr">
        <is>
          <t>Differs from upstream baseline</t>
        </is>
      </c>
      <c r="G5462" s="32" t="inlineStr">
        <is>
          <t>species_info/gen_*_families.h</t>
        </is>
      </c>
    </row>
    <row r="5463">
      <c r="A5463" s="77" t="inlineStr">
        <is>
          <t>2026-10-04</t>
        </is>
      </c>
      <c r="B5463" s="77" t="inlineStr">
        <is>
          <t>Pokemon Stats</t>
        </is>
      </c>
      <c r="C5463" s="77" t="inlineStr">
        <is>
          <t>Tangrowth baseSpDefense</t>
        </is>
      </c>
      <c r="D5463" s="77" t="n">
        <v>50</v>
      </c>
      <c r="E5463" s="77" t="n">
        <v>90</v>
      </c>
      <c r="F5463" s="77" t="inlineStr">
        <is>
          <t>Differs from upstream baseline</t>
        </is>
      </c>
      <c r="G5463" s="77" t="inlineStr">
        <is>
          <t>species_info/gen_*_families.h</t>
        </is>
      </c>
    </row>
    <row r="5464">
      <c r="A5464" s="32" t="inlineStr">
        <is>
          <t>2026-10-04</t>
        </is>
      </c>
      <c r="B5464" s="32" t="inlineStr">
        <is>
          <t>Pokemon Stats</t>
        </is>
      </c>
      <c r="C5464" s="32" t="inlineStr">
        <is>
          <t>Tangrowth baseSpeed</t>
        </is>
      </c>
      <c r="D5464" s="32" t="n">
        <v>50</v>
      </c>
      <c r="E5464" s="32" t="n">
        <v>10</v>
      </c>
      <c r="F5464" s="32" t="inlineStr">
        <is>
          <t>Differs from upstream baseline</t>
        </is>
      </c>
      <c r="G5464" s="32" t="inlineStr">
        <is>
          <t>species_info/gen_*_families.h</t>
        </is>
      </c>
    </row>
    <row r="5465">
      <c r="A5465" s="77" t="inlineStr">
        <is>
          <t>2026-10-04</t>
        </is>
      </c>
      <c r="B5465" s="77" t="inlineStr">
        <is>
          <t>Abilities</t>
        </is>
      </c>
      <c r="C5465" s="77" t="inlineStr">
        <is>
          <t>Tangrowth abilities</t>
        </is>
      </c>
      <c r="D5465" s="77" t="inlineStr">
        <is>
          <t>Chlorophyll / Leaf Guard / Regenerator</t>
        </is>
      </c>
      <c r="E5465" s="77" t="inlineStr">
        <is>
          <t>Magic Guard / Magic Guard / Regenerator</t>
        </is>
      </c>
      <c r="F5465" s="77" t="inlineStr">
        <is>
          <t>Differs from upstream baseline</t>
        </is>
      </c>
      <c r="G5465" s="77" t="inlineStr">
        <is>
          <t>species_info/gen_*_families.h</t>
        </is>
      </c>
    </row>
    <row r="5466">
      <c r="A5466" s="32" t="inlineStr">
        <is>
          <t>2026-10-04</t>
        </is>
      </c>
      <c r="B5466" s="32" t="inlineStr">
        <is>
          <t>Pokemon Stats</t>
        </is>
      </c>
      <c r="C5466" s="32" t="inlineStr">
        <is>
          <t>Tauros baseHP</t>
        </is>
      </c>
      <c r="D5466" s="32" t="n">
        <v>75</v>
      </c>
      <c r="E5466" s="32" t="n">
        <v>85</v>
      </c>
      <c r="F5466" s="32" t="inlineStr">
        <is>
          <t>Differs from upstream baseline</t>
        </is>
      </c>
      <c r="G5466" s="32" t="inlineStr">
        <is>
          <t>species_info/gen_*_families.h</t>
        </is>
      </c>
    </row>
    <row r="5467">
      <c r="A5467" s="77" t="inlineStr">
        <is>
          <t>2026-10-04</t>
        </is>
      </c>
      <c r="B5467" s="77" t="inlineStr">
        <is>
          <t>Pokemon Stats</t>
        </is>
      </c>
      <c r="C5467" s="77" t="inlineStr">
        <is>
          <t>Tauros baseAttack</t>
        </is>
      </c>
      <c r="D5467" s="77" t="n">
        <v>100</v>
      </c>
      <c r="E5467" s="77" t="n">
        <v>110</v>
      </c>
      <c r="F5467" s="77" t="inlineStr">
        <is>
          <t>Differs from upstream baseline</t>
        </is>
      </c>
      <c r="G5467" s="77" t="inlineStr">
        <is>
          <t>species_info/gen_*_families.h</t>
        </is>
      </c>
    </row>
    <row r="5468">
      <c r="A5468" s="32" t="inlineStr">
        <is>
          <t>2026-10-04</t>
        </is>
      </c>
      <c r="B5468" s="32" t="inlineStr">
        <is>
          <t>Pokemon Stats</t>
        </is>
      </c>
      <c r="C5468" s="32" t="inlineStr">
        <is>
          <t>Tauros baseDefense</t>
        </is>
      </c>
      <c r="D5468" s="32" t="n">
        <v>95</v>
      </c>
      <c r="E5468" s="32" t="n">
        <v>105</v>
      </c>
      <c r="F5468" s="32" t="inlineStr">
        <is>
          <t>Differs from upstream baseline</t>
        </is>
      </c>
      <c r="G5468" s="32" t="inlineStr">
        <is>
          <t>species_info/gen_*_families.h</t>
        </is>
      </c>
    </row>
    <row r="5469">
      <c r="A5469" s="77" t="inlineStr">
        <is>
          <t>2026-10-04</t>
        </is>
      </c>
      <c r="B5469" s="77" t="inlineStr">
        <is>
          <t>Abilities</t>
        </is>
      </c>
      <c r="C5469" s="77" t="inlineStr">
        <is>
          <t>Tauros abilities</t>
        </is>
      </c>
      <c r="D5469" s="77" t="inlineStr">
        <is>
          <t>Intimidate / Anger Point / Sheer Force</t>
        </is>
      </c>
      <c r="E5469" s="77" t="inlineStr">
        <is>
          <t>Intimidate / Intimidate / Sheer Force</t>
        </is>
      </c>
      <c r="F5469" s="77" t="inlineStr">
        <is>
          <t>Differs from upstream baseline</t>
        </is>
      </c>
      <c r="G5469" s="77" t="inlineStr">
        <is>
          <t>species_info/gen_*_families.h</t>
        </is>
      </c>
    </row>
    <row r="5470">
      <c r="A5470" s="32" t="inlineStr">
        <is>
          <t>2026-10-04</t>
        </is>
      </c>
      <c r="B5470" s="32" t="inlineStr">
        <is>
          <t>Pokemon Stats</t>
        </is>
      </c>
      <c r="C5470" s="32" t="inlineStr">
        <is>
          <t>Tauros baseSpAttack</t>
        </is>
      </c>
      <c r="D5470" s="32" t="n">
        <v>30</v>
      </c>
      <c r="E5470" s="32" t="n">
        <v>33</v>
      </c>
      <c r="F5470" s="32" t="inlineStr">
        <is>
          <t>Differs from upstream baseline</t>
        </is>
      </c>
      <c r="G5470" s="32" t="inlineStr">
        <is>
          <t>species_info/gen_*_families.h</t>
        </is>
      </c>
    </row>
    <row r="5471">
      <c r="A5471" s="77" t="inlineStr">
        <is>
          <t>2026-10-04</t>
        </is>
      </c>
      <c r="B5471" s="77" t="inlineStr">
        <is>
          <t>Pokemon Stats</t>
        </is>
      </c>
      <c r="C5471" s="77" t="inlineStr">
        <is>
          <t>Tauros baseSpDefense</t>
        </is>
      </c>
      <c r="D5471" s="77" t="n">
        <v>70</v>
      </c>
      <c r="E5471" s="77" t="n">
        <v>72</v>
      </c>
      <c r="F5471" s="77" t="inlineStr">
        <is>
          <t>Differs from upstream baseline</t>
        </is>
      </c>
      <c r="G5471" s="77" t="inlineStr">
        <is>
          <t>species_info/gen_*_families.h</t>
        </is>
      </c>
    </row>
    <row r="5472">
      <c r="A5472" s="32" t="inlineStr">
        <is>
          <t>2026-10-04</t>
        </is>
      </c>
      <c r="B5472" s="32" t="inlineStr">
        <is>
          <t>Abilities</t>
        </is>
      </c>
      <c r="C5472" s="32" t="inlineStr">
        <is>
          <t>Teddiursa abilities</t>
        </is>
      </c>
      <c r="D5472" s="32" t="inlineStr">
        <is>
          <t>Pickup / Quick Feet / Honey Gather</t>
        </is>
      </c>
      <c r="E5472" s="32" t="inlineStr">
        <is>
          <t>Guts / Quick Feet / Honey Gather</t>
        </is>
      </c>
      <c r="F5472" s="32" t="inlineStr">
        <is>
          <t>Differs from upstream baseline</t>
        </is>
      </c>
      <c r="G5472" s="32" t="inlineStr">
        <is>
          <t>species_info/gen_*_families.h</t>
        </is>
      </c>
    </row>
    <row r="5473">
      <c r="A5473" s="77" t="inlineStr">
        <is>
          <t>2026-10-04</t>
        </is>
      </c>
      <c r="B5473" s="77" t="inlineStr">
        <is>
          <t>Abilities</t>
        </is>
      </c>
      <c r="C5473" s="77" t="inlineStr">
        <is>
          <t>Tentacool abilities</t>
        </is>
      </c>
      <c r="D5473" s="77" t="inlineStr">
        <is>
          <t>Clear Body / Liquid Ooze / Rain Dish</t>
        </is>
      </c>
      <c r="E5473" s="77" t="inlineStr">
        <is>
          <t>Rain Dish / Clear Body / Rain Dish</t>
        </is>
      </c>
      <c r="F5473" s="77" t="inlineStr">
        <is>
          <t>Differs from upstream baseline</t>
        </is>
      </c>
      <c r="G5473" s="77" t="inlineStr">
        <is>
          <t>species_info/gen_*_families.h</t>
        </is>
      </c>
    </row>
    <row r="5474">
      <c r="A5474" s="32" t="inlineStr">
        <is>
          <t>2026-10-04</t>
        </is>
      </c>
      <c r="B5474" s="32" t="inlineStr">
        <is>
          <t>Pokemon Stats</t>
        </is>
      </c>
      <c r="C5474" s="32" t="inlineStr">
        <is>
          <t>Tentacruel baseAttack</t>
        </is>
      </c>
      <c r="D5474" s="32" t="n">
        <v>70</v>
      </c>
      <c r="E5474" s="32" t="n">
        <v>80</v>
      </c>
      <c r="F5474" s="32" t="inlineStr">
        <is>
          <t>Differs from upstream baseline</t>
        </is>
      </c>
      <c r="G5474" s="32" t="inlineStr">
        <is>
          <t>species_info/gen_*_families.h</t>
        </is>
      </c>
    </row>
    <row r="5475">
      <c r="A5475" s="77" t="inlineStr">
        <is>
          <t>2026-10-04</t>
        </is>
      </c>
      <c r="B5475" s="77" t="inlineStr">
        <is>
          <t>Pokemon Stats</t>
        </is>
      </c>
      <c r="C5475" s="77" t="inlineStr">
        <is>
          <t>Tentacruel baseSpAttack</t>
        </is>
      </c>
      <c r="D5475" s="77" t="n">
        <v>80</v>
      </c>
      <c r="E5475" s="77" t="n">
        <v>90</v>
      </c>
      <c r="F5475" s="77" t="inlineStr">
        <is>
          <t>Differs from upstream baseline</t>
        </is>
      </c>
      <c r="G5475" s="77" t="inlineStr">
        <is>
          <t>species_info/gen_*_families.h</t>
        </is>
      </c>
    </row>
    <row r="5476">
      <c r="A5476" s="32" t="inlineStr">
        <is>
          <t>2026-10-04</t>
        </is>
      </c>
      <c r="B5476" s="32" t="inlineStr">
        <is>
          <t>Abilities</t>
        </is>
      </c>
      <c r="C5476" s="32" t="inlineStr">
        <is>
          <t>Tentacruel abilities</t>
        </is>
      </c>
      <c r="D5476" s="32" t="inlineStr">
        <is>
          <t>Clear Body / Liquid Ooze / Rain Dish</t>
        </is>
      </c>
      <c r="E5476" s="32" t="inlineStr">
        <is>
          <t>Rain Dish / Clear Body / Rain Dish</t>
        </is>
      </c>
      <c r="F5476" s="32" t="inlineStr">
        <is>
          <t>Differs from upstream baseline</t>
        </is>
      </c>
      <c r="G5476" s="32" t="inlineStr">
        <is>
          <t>species_info/gen_*_families.h</t>
        </is>
      </c>
    </row>
    <row r="5477">
      <c r="A5477" s="77" t="inlineStr">
        <is>
          <t>2026-10-04</t>
        </is>
      </c>
      <c r="B5477" s="77" t="inlineStr">
        <is>
          <t>Pokemon Stats</t>
        </is>
      </c>
      <c r="C5477" s="77" t="inlineStr">
        <is>
          <t>Terrakion baseAttack</t>
        </is>
      </c>
      <c r="D5477" s="77" t="n">
        <v>129</v>
      </c>
      <c r="E5477" s="77" t="n">
        <v>151</v>
      </c>
      <c r="F5477" s="77" t="inlineStr">
        <is>
          <t>Differs from upstream baseline</t>
        </is>
      </c>
      <c r="G5477" s="77" t="inlineStr">
        <is>
          <t>species_info/gen_*_families.h</t>
        </is>
      </c>
    </row>
    <row r="5478">
      <c r="A5478" s="32" t="inlineStr">
        <is>
          <t>2026-10-04</t>
        </is>
      </c>
      <c r="B5478" s="32" t="inlineStr">
        <is>
          <t>Pokemon Stats</t>
        </is>
      </c>
      <c r="C5478" s="32" t="inlineStr">
        <is>
          <t>Terrakion baseSpAttack</t>
        </is>
      </c>
      <c r="D5478" s="32" t="n">
        <v>72</v>
      </c>
      <c r="E5478" s="32" t="n">
        <v>32</v>
      </c>
      <c r="F5478" s="32" t="inlineStr">
        <is>
          <t>Differs from upstream baseline</t>
        </is>
      </c>
      <c r="G5478" s="32" t="inlineStr">
        <is>
          <t>species_info/gen_*_families.h</t>
        </is>
      </c>
    </row>
    <row r="5479">
      <c r="A5479" s="77" t="inlineStr">
        <is>
          <t>2026-10-04</t>
        </is>
      </c>
      <c r="B5479" s="77" t="inlineStr">
        <is>
          <t>Pokemon Stats</t>
        </is>
      </c>
      <c r="C5479" s="77" t="inlineStr">
        <is>
          <t>Terrakion baseSpeed</t>
        </is>
      </c>
      <c r="D5479" s="77" t="n">
        <v>108</v>
      </c>
      <c r="E5479" s="77" t="n">
        <v>126</v>
      </c>
      <c r="F5479" s="77" t="inlineStr">
        <is>
          <t>Differs from upstream baseline</t>
        </is>
      </c>
      <c r="G5479" s="77" t="inlineStr">
        <is>
          <t>species_info/gen_*_families.h</t>
        </is>
      </c>
    </row>
    <row r="5480">
      <c r="A5480" s="32" t="inlineStr">
        <is>
          <t>2026-10-04</t>
        </is>
      </c>
      <c r="B5480" s="32" t="inlineStr">
        <is>
          <t>Pokemon Stats</t>
        </is>
      </c>
      <c r="C5480" s="32" t="inlineStr">
        <is>
          <t>Throh baseHP</t>
        </is>
      </c>
      <c r="D5480" s="32" t="n">
        <v>120</v>
      </c>
      <c r="E5480" s="32" t="n">
        <v>130</v>
      </c>
      <c r="F5480" s="32" t="inlineStr">
        <is>
          <t>Differs from upstream baseline</t>
        </is>
      </c>
      <c r="G5480" s="32" t="inlineStr">
        <is>
          <t>species_info/gen_*_families.h</t>
        </is>
      </c>
    </row>
    <row r="5481">
      <c r="A5481" s="77" t="inlineStr">
        <is>
          <t>2026-10-04</t>
        </is>
      </c>
      <c r="B5481" s="77" t="inlineStr">
        <is>
          <t>Pokemon Stats</t>
        </is>
      </c>
      <c r="C5481" s="77" t="inlineStr">
        <is>
          <t>Throh baseAttack</t>
        </is>
      </c>
      <c r="D5481" s="77" t="n">
        <v>100</v>
      </c>
      <c r="E5481" s="77" t="n">
        <v>104</v>
      </c>
      <c r="F5481" s="77" t="inlineStr">
        <is>
          <t>Differs from upstream baseline</t>
        </is>
      </c>
      <c r="G5481" s="77" t="inlineStr">
        <is>
          <t>species_info/gen_*_families.h</t>
        </is>
      </c>
    </row>
    <row r="5482">
      <c r="A5482" s="32" t="inlineStr">
        <is>
          <t>2026-10-04</t>
        </is>
      </c>
      <c r="B5482" s="32" t="inlineStr">
        <is>
          <t>Pokemon Stats</t>
        </is>
      </c>
      <c r="C5482" s="32" t="inlineStr">
        <is>
          <t>Throh baseSpDefense</t>
        </is>
      </c>
      <c r="D5482" s="32" t="n">
        <v>85</v>
      </c>
      <c r="E5482" s="32" t="n">
        <v>95</v>
      </c>
      <c r="F5482" s="32" t="inlineStr">
        <is>
          <t>Differs from upstream baseline</t>
        </is>
      </c>
      <c r="G5482" s="32" t="inlineStr">
        <is>
          <t>species_info/gen_*_families.h</t>
        </is>
      </c>
    </row>
    <row r="5483">
      <c r="A5483" s="77" t="inlineStr">
        <is>
          <t>2026-10-04</t>
        </is>
      </c>
      <c r="B5483" s="77" t="inlineStr">
        <is>
          <t>Pokemon Stats</t>
        </is>
      </c>
      <c r="C5483" s="77" t="inlineStr">
        <is>
          <t>Throh baseSpeed</t>
        </is>
      </c>
      <c r="D5483" s="77" t="n">
        <v>45</v>
      </c>
      <c r="E5483" s="77" t="n">
        <v>71</v>
      </c>
      <c r="F5483" s="77" t="inlineStr">
        <is>
          <t>Differs from upstream baseline</t>
        </is>
      </c>
      <c r="G5483" s="77" t="inlineStr">
        <is>
          <t>species_info/gen_*_families.h</t>
        </is>
      </c>
    </row>
    <row r="5484">
      <c r="A5484" s="32" t="inlineStr">
        <is>
          <t>2026-10-04</t>
        </is>
      </c>
      <c r="B5484" s="32" t="inlineStr">
        <is>
          <t>Abilities</t>
        </is>
      </c>
      <c r="C5484" s="32" t="inlineStr">
        <is>
          <t>Togekiss abilities</t>
        </is>
      </c>
      <c r="D5484" s="32" t="inlineStr">
        <is>
          <t>Hustle / Serene Grace / Super Luck</t>
        </is>
      </c>
      <c r="E5484" s="32" t="inlineStr">
        <is>
          <t>Serene Grace / Serene Grace / Super Luck</t>
        </is>
      </c>
      <c r="F5484" s="32" t="inlineStr">
        <is>
          <t>Differs from upstream baseline</t>
        </is>
      </c>
      <c r="G5484" s="32" t="inlineStr">
        <is>
          <t>species_info/gen_*_families.h</t>
        </is>
      </c>
    </row>
    <row r="5485">
      <c r="A5485" s="77" t="inlineStr">
        <is>
          <t>2026-10-04</t>
        </is>
      </c>
      <c r="B5485" s="77" t="inlineStr">
        <is>
          <t>Abilities</t>
        </is>
      </c>
      <c r="C5485" s="77" t="inlineStr">
        <is>
          <t>Togepi abilities</t>
        </is>
      </c>
      <c r="D5485" s="77" t="inlineStr">
        <is>
          <t>Hustle / Serene Grace / Super Luck</t>
        </is>
      </c>
      <c r="E5485" s="77" t="inlineStr">
        <is>
          <t>Serene Grace / Serene Grace / Super Luck</t>
        </is>
      </c>
      <c r="F5485" s="77" t="inlineStr">
        <is>
          <t>Differs from upstream baseline</t>
        </is>
      </c>
      <c r="G5485" s="77" t="inlineStr">
        <is>
          <t>species_info/gen_*_families.h</t>
        </is>
      </c>
    </row>
    <row r="5486">
      <c r="A5486" s="32" t="inlineStr">
        <is>
          <t>2026-10-04</t>
        </is>
      </c>
      <c r="B5486" s="32" t="inlineStr">
        <is>
          <t>Evolutions</t>
        </is>
      </c>
      <c r="C5486" s="32" t="inlineStr">
        <is>
          <t>Togepi evolution</t>
        </is>
      </c>
      <c r="D5486" s="32" t="inlineStr">
        <is>
          <t>Friendship -&gt; Togetic</t>
        </is>
      </c>
      <c r="E5486" s="32" t="inlineStr">
        <is>
          <t>Lv 15 -&gt; Togetic</t>
        </is>
      </c>
      <c r="F5486" s="32" t="inlineStr">
        <is>
          <t>Differs from upstream baseline</t>
        </is>
      </c>
      <c r="G5486" s="32" t="inlineStr">
        <is>
          <t>species_info/gen_*_families.h</t>
        </is>
      </c>
    </row>
    <row r="5487">
      <c r="A5487" s="77" t="inlineStr">
        <is>
          <t>2026-10-04</t>
        </is>
      </c>
      <c r="B5487" s="77" t="inlineStr">
        <is>
          <t>Abilities</t>
        </is>
      </c>
      <c r="C5487" s="77" t="inlineStr">
        <is>
          <t>Togetic abilities</t>
        </is>
      </c>
      <c r="D5487" s="77" t="inlineStr">
        <is>
          <t>Hustle / Serene Grace / Super Luck</t>
        </is>
      </c>
      <c r="E5487" s="77" t="inlineStr">
        <is>
          <t>Serene Grace / Serene Grace / Super Luck</t>
        </is>
      </c>
      <c r="F5487" s="77" t="inlineStr">
        <is>
          <t>Differs from upstream baseline</t>
        </is>
      </c>
      <c r="G5487" s="77" t="inlineStr">
        <is>
          <t>species_info/gen_*_families.h</t>
        </is>
      </c>
    </row>
    <row r="5488">
      <c r="A5488" s="32" t="inlineStr">
        <is>
          <t>2026-10-04</t>
        </is>
      </c>
      <c r="B5488" s="32" t="inlineStr">
        <is>
          <t>Pokemon Stats</t>
        </is>
      </c>
      <c r="C5488" s="32" t="inlineStr">
        <is>
          <t>Torkoal baseSpDefense</t>
        </is>
      </c>
      <c r="D5488" s="32" t="n">
        <v>70</v>
      </c>
      <c r="E5488" s="32" t="n">
        <v>105</v>
      </c>
      <c r="F5488" s="32" t="inlineStr">
        <is>
          <t>Differs from upstream baseline</t>
        </is>
      </c>
      <c r="G5488" s="32" t="inlineStr">
        <is>
          <t>species_info/gen_*_families.h</t>
        </is>
      </c>
    </row>
    <row r="5489">
      <c r="A5489" s="77" t="inlineStr">
        <is>
          <t>2026-10-04</t>
        </is>
      </c>
      <c r="B5489" s="77" t="inlineStr">
        <is>
          <t>Abilities</t>
        </is>
      </c>
      <c r="C5489" s="77" t="inlineStr">
        <is>
          <t>Torkoal abilities</t>
        </is>
      </c>
      <c r="D5489" s="77" t="inlineStr">
        <is>
          <t>White Smoke / Drought / Shell Armor</t>
        </is>
      </c>
      <c r="E5489" s="77" t="inlineStr">
        <is>
          <t>White Smoke / Shell Armor / Shell Armor</t>
        </is>
      </c>
      <c r="F5489" s="77" t="inlineStr">
        <is>
          <t>Differs from upstream baseline</t>
        </is>
      </c>
      <c r="G5489" s="77" t="inlineStr">
        <is>
          <t>species_info/gen_*_families.h</t>
        </is>
      </c>
    </row>
    <row r="5490">
      <c r="A5490" s="32" t="inlineStr">
        <is>
          <t>2026-10-04</t>
        </is>
      </c>
      <c r="B5490" s="32" t="inlineStr">
        <is>
          <t>Pokemon Stats</t>
        </is>
      </c>
      <c r="C5490" s="32" t="inlineStr">
        <is>
          <t>Torterra baseAttack</t>
        </is>
      </c>
      <c r="D5490" s="32" t="n">
        <v>109</v>
      </c>
      <c r="E5490" s="32" t="n">
        <v>111</v>
      </c>
      <c r="F5490" s="32" t="inlineStr">
        <is>
          <t>Differs from upstream baseline</t>
        </is>
      </c>
      <c r="G5490" s="32" t="inlineStr">
        <is>
          <t>species_info/gen_*_families.h</t>
        </is>
      </c>
    </row>
    <row r="5491">
      <c r="A5491" s="77" t="inlineStr">
        <is>
          <t>2026-10-04</t>
        </is>
      </c>
      <c r="B5491" s="77" t="inlineStr">
        <is>
          <t>Pokemon Stats</t>
        </is>
      </c>
      <c r="C5491" s="77" t="inlineStr">
        <is>
          <t>Torterra baseSpAttack</t>
        </is>
      </c>
      <c r="D5491" s="77" t="n">
        <v>75</v>
      </c>
      <c r="E5491" s="77" t="n">
        <v>63</v>
      </c>
      <c r="F5491" s="77" t="inlineStr">
        <is>
          <t>Differs from upstream baseline</t>
        </is>
      </c>
      <c r="G5491" s="77" t="inlineStr">
        <is>
          <t>species_info/gen_*_families.h</t>
        </is>
      </c>
    </row>
    <row r="5492">
      <c r="A5492" s="32" t="inlineStr">
        <is>
          <t>2026-10-04</t>
        </is>
      </c>
      <c r="B5492" s="32" t="inlineStr">
        <is>
          <t>Pokemon Stats</t>
        </is>
      </c>
      <c r="C5492" s="32" t="inlineStr">
        <is>
          <t>Torterra baseSpDefense</t>
        </is>
      </c>
      <c r="D5492" s="32" t="n">
        <v>85</v>
      </c>
      <c r="E5492" s="32" t="n">
        <v>105</v>
      </c>
      <c r="F5492" s="32" t="inlineStr">
        <is>
          <t>Differs from upstream baseline</t>
        </is>
      </c>
      <c r="G5492" s="32" t="inlineStr">
        <is>
          <t>species_info/gen_*_families.h</t>
        </is>
      </c>
    </row>
    <row r="5493">
      <c r="A5493" s="77" t="inlineStr">
        <is>
          <t>2026-10-04</t>
        </is>
      </c>
      <c r="B5493" s="77" t="inlineStr">
        <is>
          <t>Abilities</t>
        </is>
      </c>
      <c r="C5493" s="77" t="inlineStr">
        <is>
          <t>Torterra abilities</t>
        </is>
      </c>
      <c r="D5493" s="77" t="inlineStr">
        <is>
          <t>Overgrow / Shell Armor</t>
        </is>
      </c>
      <c r="E5493" s="77" t="inlineStr">
        <is>
          <t>Thick Fat / Shell Armor / Shell Armor</t>
        </is>
      </c>
      <c r="F5493" s="77" t="inlineStr">
        <is>
          <t>Differs from upstream baseline</t>
        </is>
      </c>
      <c r="G5493" s="77" t="inlineStr">
        <is>
          <t>species_info/gen_*_families.h</t>
        </is>
      </c>
    </row>
    <row r="5494">
      <c r="A5494" s="32" t="inlineStr">
        <is>
          <t>2026-10-04</t>
        </is>
      </c>
      <c r="B5494" s="32" t="inlineStr">
        <is>
          <t>Abilities</t>
        </is>
      </c>
      <c r="C5494" s="32" t="inlineStr">
        <is>
          <t>Totodile abilities</t>
        </is>
      </c>
      <c r="D5494" s="32" t="inlineStr">
        <is>
          <t>Torrent / Sheer Force</t>
        </is>
      </c>
      <c r="E5494" s="32" t="inlineStr">
        <is>
          <t>Torrent / Torrent / Sheer Force</t>
        </is>
      </c>
      <c r="F5494" s="32" t="inlineStr">
        <is>
          <t>Differs from upstream baseline</t>
        </is>
      </c>
      <c r="G5494" s="32" t="inlineStr">
        <is>
          <t>species_info/gen_*_families.h</t>
        </is>
      </c>
    </row>
    <row r="5495">
      <c r="A5495" s="77" t="inlineStr">
        <is>
          <t>2026-10-04</t>
        </is>
      </c>
      <c r="B5495" s="77" t="inlineStr">
        <is>
          <t>Abilities</t>
        </is>
      </c>
      <c r="C5495" s="77" t="inlineStr">
        <is>
          <t>Toxicroak abilities</t>
        </is>
      </c>
      <c r="D5495" s="77" t="inlineStr">
        <is>
          <t>Anticipation / Dry Skin / Poison Touch</t>
        </is>
      </c>
      <c r="E5495" s="77" t="inlineStr">
        <is>
          <t>Dry Skin / Dry Skin / Poison Touch</t>
        </is>
      </c>
      <c r="F5495" s="77" t="inlineStr">
        <is>
          <t>Differs from upstream baseline</t>
        </is>
      </c>
      <c r="G5495" s="77" t="inlineStr">
        <is>
          <t>species_info/gen_*_families.h</t>
        </is>
      </c>
    </row>
    <row r="5496">
      <c r="A5496" s="32" t="inlineStr">
        <is>
          <t>2026-10-04</t>
        </is>
      </c>
      <c r="B5496" s="32" t="inlineStr">
        <is>
          <t>Pokemon Stats</t>
        </is>
      </c>
      <c r="C5496" s="32" t="inlineStr">
        <is>
          <t>Tranquill baseHP</t>
        </is>
      </c>
      <c r="D5496" s="32" t="n">
        <v>62</v>
      </c>
      <c r="E5496" s="32" t="n">
        <v>63</v>
      </c>
      <c r="F5496" s="32" t="inlineStr">
        <is>
          <t>Differs from upstream baseline</t>
        </is>
      </c>
      <c r="G5496" s="32" t="inlineStr">
        <is>
          <t>species_info/gen_*_families.h</t>
        </is>
      </c>
    </row>
    <row r="5497">
      <c r="A5497" s="77" t="inlineStr">
        <is>
          <t>2026-10-04</t>
        </is>
      </c>
      <c r="B5497" s="77" t="inlineStr">
        <is>
          <t>Pokemon Stats</t>
        </is>
      </c>
      <c r="C5497" s="77" t="inlineStr">
        <is>
          <t>Tranquill baseAttack</t>
        </is>
      </c>
      <c r="D5497" s="77" t="n">
        <v>77</v>
      </c>
      <c r="E5497" s="77" t="n">
        <v>52</v>
      </c>
      <c r="F5497" s="77" t="inlineStr">
        <is>
          <t>Differs from upstream baseline</t>
        </is>
      </c>
      <c r="G5497" s="77" t="inlineStr">
        <is>
          <t>species_info/gen_*_families.h</t>
        </is>
      </c>
    </row>
    <row r="5498">
      <c r="A5498" s="32" t="inlineStr">
        <is>
          <t>2026-10-04</t>
        </is>
      </c>
      <c r="B5498" s="32" t="inlineStr">
        <is>
          <t>Pokemon Stats</t>
        </is>
      </c>
      <c r="C5498" s="32" t="inlineStr">
        <is>
          <t>Tranquill baseSpAttack</t>
        </is>
      </c>
      <c r="D5498" s="32" t="n">
        <v>50</v>
      </c>
      <c r="E5498" s="32" t="n">
        <v>77</v>
      </c>
      <c r="F5498" s="32" t="inlineStr">
        <is>
          <t>Differs from upstream baseline</t>
        </is>
      </c>
      <c r="G5498" s="32" t="inlineStr">
        <is>
          <t>species_info/gen_*_families.h</t>
        </is>
      </c>
    </row>
    <row r="5499">
      <c r="A5499" s="77" t="inlineStr">
        <is>
          <t>2026-10-04</t>
        </is>
      </c>
      <c r="B5499" s="77" t="inlineStr">
        <is>
          <t>Pokemon Stats</t>
        </is>
      </c>
      <c r="C5499" s="77" t="inlineStr">
        <is>
          <t>Tranquill baseSpDefense</t>
        </is>
      </c>
      <c r="D5499" s="77" t="n">
        <v>42</v>
      </c>
      <c r="E5499" s="77" t="n">
        <v>59</v>
      </c>
      <c r="F5499" s="77" t="inlineStr">
        <is>
          <t>Differs from upstream baseline</t>
        </is>
      </c>
      <c r="G5499" s="77" t="inlineStr">
        <is>
          <t>species_info/gen_*_families.h</t>
        </is>
      </c>
    </row>
    <row r="5500">
      <c r="A5500" s="32" t="inlineStr">
        <is>
          <t>2026-10-04</t>
        </is>
      </c>
      <c r="B5500" s="32" t="inlineStr">
        <is>
          <t>Abilities</t>
        </is>
      </c>
      <c r="C5500" s="32" t="inlineStr">
        <is>
          <t>Trapinch abilities</t>
        </is>
      </c>
      <c r="D5500" s="32" t="inlineStr">
        <is>
          <t>Hyper Cutter / Arena Trap / Sheer Force</t>
        </is>
      </c>
      <c r="E5500" s="32" t="inlineStr">
        <is>
          <t>Arena Trap / Arena Trap / Sheer Force</t>
        </is>
      </c>
      <c r="F5500" s="32" t="inlineStr">
        <is>
          <t>Differs from upstream baseline</t>
        </is>
      </c>
      <c r="G5500" s="32" t="inlineStr">
        <is>
          <t>species_info/gen_*_families.h</t>
        </is>
      </c>
    </row>
    <row r="5501">
      <c r="A5501" s="77" t="inlineStr">
        <is>
          <t>2026-10-04</t>
        </is>
      </c>
      <c r="B5501" s="77" t="inlineStr">
        <is>
          <t>Pokemon Stats</t>
        </is>
      </c>
      <c r="C5501" s="77" t="inlineStr">
        <is>
          <t>Trevenant baseHP</t>
        </is>
      </c>
      <c r="D5501" s="77" t="n">
        <v>85</v>
      </c>
      <c r="E5501" s="77" t="n">
        <v>95</v>
      </c>
      <c r="F5501" s="77" t="inlineStr">
        <is>
          <t>Differs from upstream baseline</t>
        </is>
      </c>
      <c r="G5501" s="77" t="inlineStr">
        <is>
          <t>species_info/gen_*_families.h</t>
        </is>
      </c>
    </row>
    <row r="5502">
      <c r="A5502" s="32" t="inlineStr">
        <is>
          <t>2026-10-04</t>
        </is>
      </c>
      <c r="B5502" s="32" t="inlineStr">
        <is>
          <t>Pokemon Stats</t>
        </is>
      </c>
      <c r="C5502" s="32" t="inlineStr">
        <is>
          <t>Trevenant baseAttack</t>
        </is>
      </c>
      <c r="D5502" s="32" t="n">
        <v>110</v>
      </c>
      <c r="E5502" s="32" t="n">
        <v>139</v>
      </c>
      <c r="F5502" s="32" t="inlineStr">
        <is>
          <t>Differs from upstream baseline</t>
        </is>
      </c>
      <c r="G5502" s="32" t="inlineStr">
        <is>
          <t>species_info/gen_*_families.h</t>
        </is>
      </c>
    </row>
    <row r="5503">
      <c r="A5503" s="77" t="inlineStr">
        <is>
          <t>2026-10-04</t>
        </is>
      </c>
      <c r="B5503" s="77" t="inlineStr">
        <is>
          <t>Pokemon Stats</t>
        </is>
      </c>
      <c r="C5503" s="77" t="inlineStr">
        <is>
          <t>Trevenant baseSpAttack</t>
        </is>
      </c>
      <c r="D5503" s="77" t="n">
        <v>65</v>
      </c>
      <c r="E5503" s="77" t="n">
        <v>30</v>
      </c>
      <c r="F5503" s="77" t="inlineStr">
        <is>
          <t>Differs from upstream baseline</t>
        </is>
      </c>
      <c r="G5503" s="77" t="inlineStr">
        <is>
          <t>species_info/gen_*_families.h</t>
        </is>
      </c>
    </row>
    <row r="5504">
      <c r="A5504" s="32" t="inlineStr">
        <is>
          <t>2026-10-04</t>
        </is>
      </c>
      <c r="B5504" s="32" t="inlineStr">
        <is>
          <t>Pokemon Stats</t>
        </is>
      </c>
      <c r="C5504" s="32" t="inlineStr">
        <is>
          <t>Trevenant baseSpeed</t>
        </is>
      </c>
      <c r="D5504" s="32" t="n">
        <v>56</v>
      </c>
      <c r="E5504" s="32" t="n">
        <v>72</v>
      </c>
      <c r="F5504" s="32" t="inlineStr">
        <is>
          <t>Differs from upstream baseline</t>
        </is>
      </c>
      <c r="G5504" s="32" t="inlineStr">
        <is>
          <t>species_info/gen_*_families.h</t>
        </is>
      </c>
    </row>
    <row r="5505">
      <c r="A5505" s="77" t="inlineStr">
        <is>
          <t>2026-10-04</t>
        </is>
      </c>
      <c r="B5505" s="77" t="inlineStr">
        <is>
          <t>Pokemon Stats</t>
        </is>
      </c>
      <c r="C5505" s="77" t="inlineStr">
        <is>
          <t>Tropius baseHP</t>
        </is>
      </c>
      <c r="D5505" s="77" t="n">
        <v>99</v>
      </c>
      <c r="E5505" s="77" t="n">
        <v>105</v>
      </c>
      <c r="F5505" s="77" t="inlineStr">
        <is>
          <t>Differs from upstream baseline</t>
        </is>
      </c>
      <c r="G5505" s="77" t="inlineStr">
        <is>
          <t>species_info/gen_*_families.h</t>
        </is>
      </c>
    </row>
    <row r="5506">
      <c r="A5506" s="32" t="inlineStr">
        <is>
          <t>2026-10-04</t>
        </is>
      </c>
      <c r="B5506" s="32" t="inlineStr">
        <is>
          <t>Pokemon Stats</t>
        </is>
      </c>
      <c r="C5506" s="32" t="inlineStr">
        <is>
          <t>Tropius baseAttack</t>
        </is>
      </c>
      <c r="D5506" s="32" t="n">
        <v>68</v>
      </c>
      <c r="E5506" s="32" t="n">
        <v>92</v>
      </c>
      <c r="F5506" s="32" t="inlineStr">
        <is>
          <t>Differs from upstream baseline</t>
        </is>
      </c>
      <c r="G5506" s="32" t="inlineStr">
        <is>
          <t>species_info/gen_*_families.h</t>
        </is>
      </c>
    </row>
    <row r="5507">
      <c r="A5507" s="77" t="inlineStr">
        <is>
          <t>2026-10-04</t>
        </is>
      </c>
      <c r="B5507" s="77" t="inlineStr">
        <is>
          <t>Pokemon Stats</t>
        </is>
      </c>
      <c r="C5507" s="77" t="inlineStr">
        <is>
          <t>Tropius baseDefense</t>
        </is>
      </c>
      <c r="D5507" s="77" t="n">
        <v>83</v>
      </c>
      <c r="E5507" s="77" t="n">
        <v>105</v>
      </c>
      <c r="F5507" s="77" t="inlineStr">
        <is>
          <t>Differs from upstream baseline</t>
        </is>
      </c>
      <c r="G5507" s="77" t="inlineStr">
        <is>
          <t>species_info/gen_*_families.h</t>
        </is>
      </c>
    </row>
    <row r="5508">
      <c r="A5508" s="32" t="inlineStr">
        <is>
          <t>2026-10-04</t>
        </is>
      </c>
      <c r="B5508" s="32" t="inlineStr">
        <is>
          <t>Pokemon Stats</t>
        </is>
      </c>
      <c r="C5508" s="32" t="inlineStr">
        <is>
          <t>Tropius baseSpAttack</t>
        </is>
      </c>
      <c r="D5508" s="32" t="n">
        <v>72</v>
      </c>
      <c r="E5508" s="32" t="n">
        <v>92</v>
      </c>
      <c r="F5508" s="32" t="inlineStr">
        <is>
          <t>Differs from upstream baseline</t>
        </is>
      </c>
      <c r="G5508" s="32" t="inlineStr">
        <is>
          <t>species_info/gen_*_families.h</t>
        </is>
      </c>
    </row>
    <row r="5509">
      <c r="A5509" s="77" t="inlineStr">
        <is>
          <t>2026-10-04</t>
        </is>
      </c>
      <c r="B5509" s="77" t="inlineStr">
        <is>
          <t>Pokemon Stats</t>
        </is>
      </c>
      <c r="C5509" s="77" t="inlineStr">
        <is>
          <t>Tropius baseSpDefense</t>
        </is>
      </c>
      <c r="D5509" s="77" t="n">
        <v>87</v>
      </c>
      <c r="E5509" s="77" t="n">
        <v>105</v>
      </c>
      <c r="F5509" s="77" t="inlineStr">
        <is>
          <t>Differs from upstream baseline</t>
        </is>
      </c>
      <c r="G5509" s="77" t="inlineStr">
        <is>
          <t>species_info/gen_*_families.h</t>
        </is>
      </c>
    </row>
    <row r="5510">
      <c r="A5510" s="32" t="inlineStr">
        <is>
          <t>2026-10-04</t>
        </is>
      </c>
      <c r="B5510" s="32" t="inlineStr">
        <is>
          <t>Abilities</t>
        </is>
      </c>
      <c r="C5510" s="32" t="inlineStr">
        <is>
          <t>Tropius abilities</t>
        </is>
      </c>
      <c r="D5510" s="32" t="inlineStr">
        <is>
          <t>Chlorophyll / Solar Power / Harvest</t>
        </is>
      </c>
      <c r="E5510" s="32" t="inlineStr">
        <is>
          <t>Chlorophyll / Overgrow / Harvest</t>
        </is>
      </c>
      <c r="F5510" s="32" t="inlineStr">
        <is>
          <t>Differs from upstream baseline</t>
        </is>
      </c>
      <c r="G5510" s="32" t="inlineStr">
        <is>
          <t>species_info/gen_*_families.h</t>
        </is>
      </c>
    </row>
    <row r="5511">
      <c r="A5511" s="77" t="inlineStr">
        <is>
          <t>2026-10-04</t>
        </is>
      </c>
      <c r="B5511" s="77" t="inlineStr">
        <is>
          <t>Abilities</t>
        </is>
      </c>
      <c r="C5511" s="77" t="inlineStr">
        <is>
          <t>Turtwig abilities</t>
        </is>
      </c>
      <c r="D5511" s="77" t="inlineStr">
        <is>
          <t>Overgrow / Shell Armor</t>
        </is>
      </c>
      <c r="E5511" s="77" t="inlineStr">
        <is>
          <t>Overgrow / Shell Armor / Shell Armor</t>
        </is>
      </c>
      <c r="F5511" s="77" t="inlineStr">
        <is>
          <t>Differs from upstream baseline</t>
        </is>
      </c>
      <c r="G5511" s="77" t="inlineStr">
        <is>
          <t>species_info/gen_*_families.h</t>
        </is>
      </c>
    </row>
    <row r="5512">
      <c r="A5512" s="32" t="inlineStr">
        <is>
          <t>2026-10-04</t>
        </is>
      </c>
      <c r="B5512" s="32" t="inlineStr">
        <is>
          <t>Pokemon Stats</t>
        </is>
      </c>
      <c r="C5512" s="32" t="inlineStr">
        <is>
          <t>Typhlosion baseSpAttack</t>
        </is>
      </c>
      <c r="D5512" s="32" t="n">
        <v>109</v>
      </c>
      <c r="E5512" s="32" t="n">
        <v>110</v>
      </c>
      <c r="F5512" s="32" t="inlineStr">
        <is>
          <t>Differs from upstream baseline</t>
        </is>
      </c>
      <c r="G5512" s="32" t="inlineStr">
        <is>
          <t>species_info/gen_*_families.h</t>
        </is>
      </c>
    </row>
    <row r="5513">
      <c r="A5513" s="77" t="inlineStr">
        <is>
          <t>2026-10-04</t>
        </is>
      </c>
      <c r="B5513" s="77" t="inlineStr">
        <is>
          <t>Pokemon Stats</t>
        </is>
      </c>
      <c r="C5513" s="77" t="inlineStr">
        <is>
          <t>Tyranitar baseSpAttack</t>
        </is>
      </c>
      <c r="D5513" s="77" t="n">
        <v>95</v>
      </c>
      <c r="E5513" s="77" t="n">
        <v>100</v>
      </c>
      <c r="F5513" s="77" t="inlineStr">
        <is>
          <t>Differs from upstream baseline</t>
        </is>
      </c>
      <c r="G5513" s="77" t="inlineStr">
        <is>
          <t>species_info/gen_*_families.h</t>
        </is>
      </c>
    </row>
    <row r="5514">
      <c r="A5514" s="32" t="inlineStr">
        <is>
          <t>2026-10-04</t>
        </is>
      </c>
      <c r="B5514" s="32" t="inlineStr">
        <is>
          <t>Abilities</t>
        </is>
      </c>
      <c r="C5514" s="32" t="inlineStr">
        <is>
          <t>Tyranitar abilities</t>
        </is>
      </c>
      <c r="D5514" s="32" t="inlineStr">
        <is>
          <t>Sand Stream / Unnerve</t>
        </is>
      </c>
      <c r="E5514" s="32" t="inlineStr">
        <is>
          <t>Solid Rock / Battle Armor / Unnerve</t>
        </is>
      </c>
      <c r="F5514" s="32" t="inlineStr">
        <is>
          <t>Differs from upstream baseline</t>
        </is>
      </c>
      <c r="G5514" s="32" t="inlineStr">
        <is>
          <t>species_info/gen_*_families.h</t>
        </is>
      </c>
    </row>
    <row r="5515">
      <c r="A5515" s="77" t="inlineStr">
        <is>
          <t>2026-10-04</t>
        </is>
      </c>
      <c r="B5515" s="77" t="inlineStr">
        <is>
          <t>Abilities</t>
        </is>
      </c>
      <c r="C5515" s="77" t="inlineStr">
        <is>
          <t>Tyranitar abilities</t>
        </is>
      </c>
      <c r="D5515" s="77" t="inlineStr">
        <is>
          <t>Sand Stream / Sand Stream / Sand Stream</t>
        </is>
      </c>
      <c r="E5515" s="77" t="inlineStr">
        <is>
          <t>Thick Fat / Thick Fat / Thick Fat</t>
        </is>
      </c>
      <c r="F5515" s="77" t="inlineStr">
        <is>
          <t>Differs from upstream baseline</t>
        </is>
      </c>
      <c r="G5515" s="77" t="inlineStr">
        <is>
          <t>species_info/gen_*_families.h</t>
        </is>
      </c>
    </row>
    <row r="5516">
      <c r="A5516" s="32" t="inlineStr">
        <is>
          <t>2026-10-04</t>
        </is>
      </c>
      <c r="B5516" s="32" t="inlineStr">
        <is>
          <t>Pokemon Stats</t>
        </is>
      </c>
      <c r="C5516" s="32" t="inlineStr">
        <is>
          <t>Tyrantrum baseAttack</t>
        </is>
      </c>
      <c r="D5516" s="32" t="n">
        <v>121</v>
      </c>
      <c r="E5516" s="32" t="n">
        <v>142</v>
      </c>
      <c r="F5516" s="32" t="inlineStr">
        <is>
          <t>Differs from upstream baseline</t>
        </is>
      </c>
      <c r="G5516" s="32" t="inlineStr">
        <is>
          <t>species_info/gen_*_families.h</t>
        </is>
      </c>
    </row>
    <row r="5517">
      <c r="A5517" s="77" t="inlineStr">
        <is>
          <t>2026-10-04</t>
        </is>
      </c>
      <c r="B5517" s="77" t="inlineStr">
        <is>
          <t>Pokemon Stats</t>
        </is>
      </c>
      <c r="C5517" s="77" t="inlineStr">
        <is>
          <t>Tyrantrum baseSpAttack</t>
        </is>
      </c>
      <c r="D5517" s="77" t="n">
        <v>69</v>
      </c>
      <c r="E5517" s="77" t="n">
        <v>30</v>
      </c>
      <c r="F5517" s="77" t="inlineStr">
        <is>
          <t>Differs from upstream baseline</t>
        </is>
      </c>
      <c r="G5517" s="77" t="inlineStr">
        <is>
          <t>species_info/gen_*_families.h</t>
        </is>
      </c>
    </row>
    <row r="5518">
      <c r="A5518" s="32" t="inlineStr">
        <is>
          <t>2026-10-04</t>
        </is>
      </c>
      <c r="B5518" s="32" t="inlineStr">
        <is>
          <t>Pokemon Stats</t>
        </is>
      </c>
      <c r="C5518" s="32" t="inlineStr">
        <is>
          <t>Tyrantrum baseSpeed</t>
        </is>
      </c>
      <c r="D5518" s="32" t="n">
        <v>71</v>
      </c>
      <c r="E5518" s="32" t="n">
        <v>99</v>
      </c>
      <c r="F5518" s="32" t="inlineStr">
        <is>
          <t>Differs from upstream baseline</t>
        </is>
      </c>
      <c r="G5518" s="32" t="inlineStr">
        <is>
          <t>species_info/gen_*_families.h</t>
        </is>
      </c>
    </row>
    <row r="5519">
      <c r="A5519" s="77" t="inlineStr">
        <is>
          <t>2026-10-04</t>
        </is>
      </c>
      <c r="B5519" s="77" t="inlineStr">
        <is>
          <t>Abilities</t>
        </is>
      </c>
      <c r="C5519" s="77" t="inlineStr">
        <is>
          <t>Tyrantrum abilities</t>
        </is>
      </c>
      <c r="D5519" s="77" t="inlineStr">
        <is>
          <t>Strong Jaw / Rock Head</t>
        </is>
      </c>
      <c r="E5519" s="77" t="inlineStr">
        <is>
          <t>Strong Jaw / Rock Head / Intimidate</t>
        </is>
      </c>
      <c r="F5519" s="77" t="inlineStr">
        <is>
          <t>Differs from upstream baseline</t>
        </is>
      </c>
      <c r="G5519" s="77" t="inlineStr">
        <is>
          <t>species_info/gen_*_families.h</t>
        </is>
      </c>
    </row>
    <row r="5520">
      <c r="A5520" s="32" t="inlineStr">
        <is>
          <t>2026-10-04</t>
        </is>
      </c>
      <c r="B5520" s="32" t="inlineStr">
        <is>
          <t>Abilities</t>
        </is>
      </c>
      <c r="C5520" s="32" t="inlineStr">
        <is>
          <t>Tyrogue abilities</t>
        </is>
      </c>
      <c r="D5520" s="32" t="inlineStr">
        <is>
          <t>Guts / Steadfast / Vital Spirit</t>
        </is>
      </c>
      <c r="E5520" s="32" t="inlineStr">
        <is>
          <t>Scrappy / Scrappy / Vital Spirit</t>
        </is>
      </c>
      <c r="F5520" s="32" t="inlineStr">
        <is>
          <t>Differs from upstream baseline</t>
        </is>
      </c>
      <c r="G5520" s="32" t="inlineStr">
        <is>
          <t>species_info/gen_*_families.h</t>
        </is>
      </c>
    </row>
    <row r="5521">
      <c r="A5521" s="77" t="inlineStr">
        <is>
          <t>2026-10-04</t>
        </is>
      </c>
      <c r="B5521" s="77" t="inlineStr">
        <is>
          <t>Pokemon Stats</t>
        </is>
      </c>
      <c r="C5521" s="77" t="inlineStr">
        <is>
          <t>Tyrunt baseAttack</t>
        </is>
      </c>
      <c r="D5521" s="77" t="n">
        <v>89</v>
      </c>
      <c r="E5521" s="77" t="n">
        <v>97</v>
      </c>
      <c r="F5521" s="77" t="inlineStr">
        <is>
          <t>Differs from upstream baseline</t>
        </is>
      </c>
      <c r="G5521" s="77" t="inlineStr">
        <is>
          <t>species_info/gen_*_families.h</t>
        </is>
      </c>
    </row>
    <row r="5522">
      <c r="A5522" s="32" t="inlineStr">
        <is>
          <t>2026-10-04</t>
        </is>
      </c>
      <c r="B5522" s="32" t="inlineStr">
        <is>
          <t>Pokemon Stats</t>
        </is>
      </c>
      <c r="C5522" s="32" t="inlineStr">
        <is>
          <t>Tyrunt baseSpAttack</t>
        </is>
      </c>
      <c r="D5522" s="32" t="n">
        <v>45</v>
      </c>
      <c r="E5522" s="32" t="n">
        <v>30</v>
      </c>
      <c r="F5522" s="32" t="inlineStr">
        <is>
          <t>Differs from upstream baseline</t>
        </is>
      </c>
      <c r="G5522" s="32" t="inlineStr">
        <is>
          <t>species_info/gen_*_families.h</t>
        </is>
      </c>
    </row>
    <row r="5523">
      <c r="A5523" s="77" t="inlineStr">
        <is>
          <t>2026-10-04</t>
        </is>
      </c>
      <c r="B5523" s="77" t="inlineStr">
        <is>
          <t>Pokemon Stats</t>
        </is>
      </c>
      <c r="C5523" s="77" t="inlineStr">
        <is>
          <t>Tyrunt baseSpeed</t>
        </is>
      </c>
      <c r="D5523" s="77" t="n">
        <v>48</v>
      </c>
      <c r="E5523" s="77" t="n">
        <v>55</v>
      </c>
      <c r="F5523" s="77" t="inlineStr">
        <is>
          <t>Differs from upstream baseline</t>
        </is>
      </c>
      <c r="G5523" s="77" t="inlineStr">
        <is>
          <t>species_info/gen_*_families.h</t>
        </is>
      </c>
    </row>
    <row r="5524">
      <c r="A5524" s="32" t="inlineStr">
        <is>
          <t>2026-10-04</t>
        </is>
      </c>
      <c r="B5524" s="32" t="inlineStr">
        <is>
          <t>Pokemon Stats</t>
        </is>
      </c>
      <c r="C5524" s="32" t="inlineStr">
        <is>
          <t>Unfezant baseHP</t>
        </is>
      </c>
      <c r="D5524" s="32" t="n">
        <v>80</v>
      </c>
      <c r="E5524" s="32" t="n">
        <v>82</v>
      </c>
      <c r="F5524" s="32" t="inlineStr">
        <is>
          <t>Differs from upstream baseline</t>
        </is>
      </c>
      <c r="G5524" s="32" t="inlineStr">
        <is>
          <t>species_info/gen_*_families.h</t>
        </is>
      </c>
    </row>
    <row r="5525">
      <c r="A5525" s="77" t="inlineStr">
        <is>
          <t>2026-10-04</t>
        </is>
      </c>
      <c r="B5525" s="77" t="inlineStr">
        <is>
          <t>Pokemon Stats</t>
        </is>
      </c>
      <c r="C5525" s="77" t="inlineStr">
        <is>
          <t>Unfezant baseAttack</t>
        </is>
      </c>
      <c r="D5525" s="77" t="n">
        <v>115</v>
      </c>
      <c r="E5525" s="77" t="n">
        <v>46</v>
      </c>
      <c r="F5525" s="77" t="inlineStr">
        <is>
          <t>Differs from upstream baseline</t>
        </is>
      </c>
      <c r="G5525" s="77" t="inlineStr">
        <is>
          <t>species_info/gen_*_families.h</t>
        </is>
      </c>
    </row>
    <row r="5526">
      <c r="A5526" s="32" t="inlineStr">
        <is>
          <t>2026-10-04</t>
        </is>
      </c>
      <c r="B5526" s="32" t="inlineStr">
        <is>
          <t>Pokemon Stats</t>
        </is>
      </c>
      <c r="C5526" s="32" t="inlineStr">
        <is>
          <t>Unfezant baseSpAttack</t>
        </is>
      </c>
      <c r="D5526" s="32" t="n">
        <v>65</v>
      </c>
      <c r="E5526" s="32" t="n">
        <v>127</v>
      </c>
      <c r="F5526" s="32" t="inlineStr">
        <is>
          <t>Differs from upstream baseline</t>
        </is>
      </c>
      <c r="G5526" s="32" t="inlineStr">
        <is>
          <t>species_info/gen_*_families.h</t>
        </is>
      </c>
    </row>
    <row r="5527">
      <c r="A5527" s="77" t="inlineStr">
        <is>
          <t>2026-10-04</t>
        </is>
      </c>
      <c r="B5527" s="77" t="inlineStr">
        <is>
          <t>Pokemon Stats</t>
        </is>
      </c>
      <c r="C5527" s="77" t="inlineStr">
        <is>
          <t>Unfezant baseSpDefense</t>
        </is>
      </c>
      <c r="D5527" s="77" t="n">
        <v>55</v>
      </c>
      <c r="E5527" s="77" t="n">
        <v>77</v>
      </c>
      <c r="F5527" s="77" t="inlineStr">
        <is>
          <t>Differs from upstream baseline</t>
        </is>
      </c>
      <c r="G5527" s="77" t="inlineStr">
        <is>
          <t>species_info/gen_*_families.h</t>
        </is>
      </c>
    </row>
    <row r="5528">
      <c r="A5528" s="32" t="inlineStr">
        <is>
          <t>2026-10-04</t>
        </is>
      </c>
      <c r="B5528" s="32" t="inlineStr">
        <is>
          <t>Pokemon Stats</t>
        </is>
      </c>
      <c r="C5528" s="32" t="inlineStr">
        <is>
          <t>Unfezant baseSpeed</t>
        </is>
      </c>
      <c r="D5528" s="32" t="n">
        <v>93</v>
      </c>
      <c r="E5528" s="32" t="n">
        <v>121</v>
      </c>
      <c r="F5528" s="32" t="inlineStr">
        <is>
          <t>Differs from upstream baseline</t>
        </is>
      </c>
      <c r="G5528" s="32" t="inlineStr">
        <is>
          <t>species_info/gen_*_families.h</t>
        </is>
      </c>
    </row>
    <row r="5529">
      <c r="A5529" s="77" t="inlineStr">
        <is>
          <t>2026-10-04</t>
        </is>
      </c>
      <c r="B5529" s="77" t="inlineStr">
        <is>
          <t>Abilities</t>
        </is>
      </c>
      <c r="C5529" s="77" t="inlineStr">
        <is>
          <t>Unfezant abilities</t>
        </is>
      </c>
      <c r="D5529" s="77" t="inlineStr">
        <is>
          <t>Big Pecks / Super Luck / Rivalry</t>
        </is>
      </c>
      <c r="E5529" s="77" t="inlineStr">
        <is>
          <t>Super Luck / Big Pecks / Sniper</t>
        </is>
      </c>
      <c r="F5529" s="77" t="inlineStr">
        <is>
          <t>Differs from upstream baseline</t>
        </is>
      </c>
      <c r="G5529" s="77" t="inlineStr">
        <is>
          <t>species_info/gen_*_families.h</t>
        </is>
      </c>
    </row>
    <row r="5530">
      <c r="A5530" s="32" t="inlineStr">
        <is>
          <t>2026-10-04</t>
        </is>
      </c>
      <c r="B5530" s="32" t="inlineStr">
        <is>
          <t>Pokemon Stats</t>
        </is>
      </c>
      <c r="C5530" s="32" t="inlineStr">
        <is>
          <t>Ursaluna baseAttack</t>
        </is>
      </c>
      <c r="D5530" s="32" t="n">
        <v>140</v>
      </c>
      <c r="E5530" s="32" t="n">
        <v>148</v>
      </c>
      <c r="F5530" s="32" t="inlineStr">
        <is>
          <t>Differs from upstream baseline</t>
        </is>
      </c>
      <c r="G5530" s="32" t="inlineStr">
        <is>
          <t>species_info/gen_*_families.h</t>
        </is>
      </c>
    </row>
    <row r="5531">
      <c r="A5531" s="77" t="inlineStr">
        <is>
          <t>2026-10-04</t>
        </is>
      </c>
      <c r="B5531" s="77" t="inlineStr">
        <is>
          <t>Pokemon Stats</t>
        </is>
      </c>
      <c r="C5531" s="77" t="inlineStr">
        <is>
          <t>Ursaluna baseSpAttack</t>
        </is>
      </c>
      <c r="D5531" s="77" t="n">
        <v>45</v>
      </c>
      <c r="E5531" s="77" t="n">
        <v>30</v>
      </c>
      <c r="F5531" s="77" t="inlineStr">
        <is>
          <t>Differs from upstream baseline</t>
        </is>
      </c>
      <c r="G5531" s="77" t="inlineStr">
        <is>
          <t>species_info/gen_*_families.h</t>
        </is>
      </c>
    </row>
    <row r="5532">
      <c r="A5532" s="32" t="inlineStr">
        <is>
          <t>2026-10-04</t>
        </is>
      </c>
      <c r="B5532" s="32" t="inlineStr">
        <is>
          <t>Pokemon Stats</t>
        </is>
      </c>
      <c r="C5532" s="32" t="inlineStr">
        <is>
          <t>Ursaluna baseSpeed</t>
        </is>
      </c>
      <c r="D5532" s="32" t="n">
        <v>50</v>
      </c>
      <c r="E5532" s="32" t="n">
        <v>57</v>
      </c>
      <c r="F5532" s="32" t="inlineStr">
        <is>
          <t>Differs from upstream baseline</t>
        </is>
      </c>
      <c r="G5532" s="32" t="inlineStr">
        <is>
          <t>species_info/gen_*_families.h</t>
        </is>
      </c>
    </row>
    <row r="5533">
      <c r="A5533" s="77" t="inlineStr">
        <is>
          <t>2026-10-04</t>
        </is>
      </c>
      <c r="B5533" s="77" t="inlineStr">
        <is>
          <t>Pokemon Stats</t>
        </is>
      </c>
      <c r="C5533" s="77" t="inlineStr">
        <is>
          <t>Ursaluna baseAttack</t>
        </is>
      </c>
      <c r="D5533" s="77" t="n">
        <v>70</v>
      </c>
      <c r="E5533" s="77" t="n">
        <v>30</v>
      </c>
      <c r="F5533" s="77" t="inlineStr">
        <is>
          <t>Differs from upstream baseline</t>
        </is>
      </c>
      <c r="G5533" s="77" t="inlineStr">
        <is>
          <t>species_info/gen_*_families.h</t>
        </is>
      </c>
    </row>
    <row r="5534">
      <c r="A5534" s="32" t="inlineStr">
        <is>
          <t>2026-10-04</t>
        </is>
      </c>
      <c r="B5534" s="32" t="inlineStr">
        <is>
          <t>Pokemon Stats</t>
        </is>
      </c>
      <c r="C5534" s="32" t="inlineStr">
        <is>
          <t>Ursaluna baseSpAttack</t>
        </is>
      </c>
      <c r="D5534" s="32" t="n">
        <v>135</v>
      </c>
      <c r="E5534" s="32" t="n">
        <v>157</v>
      </c>
      <c r="F5534" s="32" t="inlineStr">
        <is>
          <t>Differs from upstream baseline</t>
        </is>
      </c>
      <c r="G5534" s="32" t="inlineStr">
        <is>
          <t>species_info/gen_*_families.h</t>
        </is>
      </c>
    </row>
    <row r="5535">
      <c r="A5535" s="77" t="inlineStr">
        <is>
          <t>2026-10-04</t>
        </is>
      </c>
      <c r="B5535" s="77" t="inlineStr">
        <is>
          <t>Pokemon Stats</t>
        </is>
      </c>
      <c r="C5535" s="77" t="inlineStr">
        <is>
          <t>Ursaluna baseSpeed</t>
        </is>
      </c>
      <c r="D5535" s="77" t="n">
        <v>52</v>
      </c>
      <c r="E5535" s="77" t="n">
        <v>70</v>
      </c>
      <c r="F5535" s="77" t="inlineStr">
        <is>
          <t>Differs from upstream baseline</t>
        </is>
      </c>
      <c r="G5535" s="77" t="inlineStr">
        <is>
          <t>species_info/gen_*_families.h</t>
        </is>
      </c>
    </row>
    <row r="5536">
      <c r="A5536" s="32" t="inlineStr">
        <is>
          <t>2026-10-04</t>
        </is>
      </c>
      <c r="B5536" s="32" t="inlineStr">
        <is>
          <t>Pokemon Stats</t>
        </is>
      </c>
      <c r="C5536" s="32" t="inlineStr">
        <is>
          <t>Ursaring baseHP</t>
        </is>
      </c>
      <c r="D5536" s="32" t="n">
        <v>90</v>
      </c>
      <c r="E5536" s="32" t="n">
        <v>100</v>
      </c>
      <c r="F5536" s="32" t="inlineStr">
        <is>
          <t>Differs from upstream baseline</t>
        </is>
      </c>
      <c r="G5536" s="32" t="inlineStr">
        <is>
          <t>species_info/gen_*_families.h</t>
        </is>
      </c>
    </row>
    <row r="5537">
      <c r="A5537" s="77" t="inlineStr">
        <is>
          <t>2026-10-04</t>
        </is>
      </c>
      <c r="B5537" s="77" t="inlineStr">
        <is>
          <t>Pokemon Stats</t>
        </is>
      </c>
      <c r="C5537" s="77" t="inlineStr">
        <is>
          <t>Ursaring baseAttack</t>
        </is>
      </c>
      <c r="D5537" s="77" t="n">
        <v>130</v>
      </c>
      <c r="E5537" s="77" t="n">
        <v>140</v>
      </c>
      <c r="F5537" s="77" t="inlineStr">
        <is>
          <t>Differs from upstream baseline</t>
        </is>
      </c>
      <c r="G5537" s="77" t="inlineStr">
        <is>
          <t>species_info/gen_*_families.h</t>
        </is>
      </c>
    </row>
    <row r="5538">
      <c r="A5538" s="32" t="inlineStr">
        <is>
          <t>2026-10-04</t>
        </is>
      </c>
      <c r="B5538" s="32" t="inlineStr">
        <is>
          <t>Pokemon Stats</t>
        </is>
      </c>
      <c r="C5538" s="32" t="inlineStr">
        <is>
          <t>Ursaring baseDefense</t>
        </is>
      </c>
      <c r="D5538" s="32" t="n">
        <v>75</v>
      </c>
      <c r="E5538" s="32" t="n">
        <v>105</v>
      </c>
      <c r="F5538" s="32" t="inlineStr">
        <is>
          <t>Differs from upstream baseline</t>
        </is>
      </c>
      <c r="G5538" s="32" t="inlineStr">
        <is>
          <t>species_info/gen_*_families.h</t>
        </is>
      </c>
    </row>
    <row r="5539">
      <c r="A5539" s="77" t="inlineStr">
        <is>
          <t>2026-10-04</t>
        </is>
      </c>
      <c r="B5539" s="77" t="inlineStr">
        <is>
          <t>Pokemon Stats</t>
        </is>
      </c>
      <c r="C5539" s="77" t="inlineStr">
        <is>
          <t>Ursaring baseSpAttack</t>
        </is>
      </c>
      <c r="D5539" s="77" t="n">
        <v>75</v>
      </c>
      <c r="E5539" s="77" t="n">
        <v>55</v>
      </c>
      <c r="F5539" s="77" t="inlineStr">
        <is>
          <t>Differs from upstream baseline</t>
        </is>
      </c>
      <c r="G5539" s="77" t="inlineStr">
        <is>
          <t>species_info/gen_*_families.h</t>
        </is>
      </c>
    </row>
    <row r="5540">
      <c r="A5540" s="32" t="inlineStr">
        <is>
          <t>2026-10-04</t>
        </is>
      </c>
      <c r="B5540" s="32" t="inlineStr">
        <is>
          <t>Pokemon Stats</t>
        </is>
      </c>
      <c r="C5540" s="32" t="inlineStr">
        <is>
          <t>Ursaring baseSpDefense</t>
        </is>
      </c>
      <c r="D5540" s="32" t="n">
        <v>75</v>
      </c>
      <c r="E5540" s="32" t="n">
        <v>80</v>
      </c>
      <c r="F5540" s="32" t="inlineStr">
        <is>
          <t>Differs from upstream baseline</t>
        </is>
      </c>
      <c r="G5540" s="32" t="inlineStr">
        <is>
          <t>species_info/gen_*_families.h</t>
        </is>
      </c>
    </row>
    <row r="5541">
      <c r="A5541" s="77" t="inlineStr">
        <is>
          <t>2026-10-04</t>
        </is>
      </c>
      <c r="B5541" s="77" t="inlineStr">
        <is>
          <t>Pokemon Stats</t>
        </is>
      </c>
      <c r="C5541" s="77" t="inlineStr">
        <is>
          <t>Uxie baseHP</t>
        </is>
      </c>
      <c r="D5541" s="77" t="n">
        <v>75</v>
      </c>
      <c r="E5541" s="77" t="n">
        <v>95</v>
      </c>
      <c r="F5541" s="77" t="inlineStr">
        <is>
          <t>Differs from upstream baseline</t>
        </is>
      </c>
      <c r="G5541" s="77" t="inlineStr">
        <is>
          <t>species_info/gen_*_families.h</t>
        </is>
      </c>
    </row>
    <row r="5542">
      <c r="A5542" s="32" t="inlineStr">
        <is>
          <t>2026-10-04</t>
        </is>
      </c>
      <c r="B5542" s="32" t="inlineStr">
        <is>
          <t>Evolutions</t>
        </is>
      </c>
      <c r="C5542" s="32" t="inlineStr">
        <is>
          <t>Vanillish evolution</t>
        </is>
      </c>
      <c r="D5542" s="32" t="inlineStr">
        <is>
          <t>Lv 47 -&gt; Vanilluxe</t>
        </is>
      </c>
      <c r="E5542" s="32" t="inlineStr">
        <is>
          <t>Lv 43 -&gt; Vanilluxe</t>
        </is>
      </c>
      <c r="F5542" s="32" t="inlineStr">
        <is>
          <t>Differs from upstream baseline</t>
        </is>
      </c>
      <c r="G5542" s="32" t="inlineStr">
        <is>
          <t>species_info/gen_*_families.h</t>
        </is>
      </c>
    </row>
    <row r="5543">
      <c r="A5543" s="77" t="inlineStr">
        <is>
          <t>2026-10-04</t>
        </is>
      </c>
      <c r="B5543" s="77" t="inlineStr">
        <is>
          <t>Pokemon Stats</t>
        </is>
      </c>
      <c r="C5543" s="77" t="inlineStr">
        <is>
          <t>Vanilluxe baseHP</t>
        </is>
      </c>
      <c r="D5543" s="77" t="n">
        <v>71</v>
      </c>
      <c r="E5543" s="77" t="n">
        <v>81</v>
      </c>
      <c r="F5543" s="77" t="inlineStr">
        <is>
          <t>Differs from upstream baseline</t>
        </is>
      </c>
      <c r="G5543" s="77" t="inlineStr">
        <is>
          <t>species_info/gen_*_families.h</t>
        </is>
      </c>
    </row>
    <row r="5544">
      <c r="A5544" s="32" t="inlineStr">
        <is>
          <t>2026-10-04</t>
        </is>
      </c>
      <c r="B5544" s="32" t="inlineStr">
        <is>
          <t>Pokemon Stats</t>
        </is>
      </c>
      <c r="C5544" s="32" t="inlineStr">
        <is>
          <t>Vanilluxe baseSpDefense</t>
        </is>
      </c>
      <c r="D5544" s="32" t="n">
        <v>95</v>
      </c>
      <c r="E5544" s="32" t="n">
        <v>105</v>
      </c>
      <c r="F5544" s="32" t="inlineStr">
        <is>
          <t>Differs from upstream baseline</t>
        </is>
      </c>
      <c r="G5544" s="32" t="inlineStr">
        <is>
          <t>species_info/gen_*_families.h</t>
        </is>
      </c>
    </row>
    <row r="5545">
      <c r="A5545" s="77" t="inlineStr">
        <is>
          <t>2026-10-04</t>
        </is>
      </c>
      <c r="B5545" s="77" t="inlineStr">
        <is>
          <t>Abilities</t>
        </is>
      </c>
      <c r="C5545" s="77" t="inlineStr">
        <is>
          <t>Vanilluxe abilities</t>
        </is>
      </c>
      <c r="D5545" s="77" t="inlineStr">
        <is>
          <t>Ice Body / Snow Warning / Weak Armor</t>
        </is>
      </c>
      <c r="E5545" s="77" t="inlineStr">
        <is>
          <t>Ice Body / Ice Body / Slush Rush</t>
        </is>
      </c>
      <c r="F5545" s="77" t="inlineStr">
        <is>
          <t>Differs from upstream baseline</t>
        </is>
      </c>
      <c r="G5545" s="77" t="inlineStr">
        <is>
          <t>species_info/gen_*_families.h</t>
        </is>
      </c>
    </row>
    <row r="5546">
      <c r="A5546" s="32" t="inlineStr">
        <is>
          <t>2026-10-04</t>
        </is>
      </c>
      <c r="B5546" s="32" t="inlineStr">
        <is>
          <t>Abilities</t>
        </is>
      </c>
      <c r="C5546" s="32" t="inlineStr">
        <is>
          <t>Vaporeon abilities</t>
        </is>
      </c>
      <c r="D5546" s="32" t="inlineStr">
        <is>
          <t>Water Absorb / Water Absorb / Hydration</t>
        </is>
      </c>
      <c r="E5546" s="32" t="inlineStr">
        <is>
          <t>Hydration / Hydration / Hydration</t>
        </is>
      </c>
      <c r="F5546" s="32" t="inlineStr">
        <is>
          <t>Differs from upstream baseline</t>
        </is>
      </c>
      <c r="G5546" s="32" t="inlineStr">
        <is>
          <t>species_info/gen_*_families.h</t>
        </is>
      </c>
    </row>
    <row r="5547">
      <c r="A5547" s="77" t="inlineStr">
        <is>
          <t>2026-10-04</t>
        </is>
      </c>
      <c r="B5547" s="77" t="inlineStr">
        <is>
          <t>Pokemon Stats</t>
        </is>
      </c>
      <c r="C5547" s="77" t="inlineStr">
        <is>
          <t>Venipede baseHP</t>
        </is>
      </c>
      <c r="D5547" s="77" t="n">
        <v>30</v>
      </c>
      <c r="E5547" s="77" t="n">
        <v>37</v>
      </c>
      <c r="F5547" s="77" t="inlineStr">
        <is>
          <t>Differs from upstream baseline</t>
        </is>
      </c>
      <c r="G5547" s="77" t="inlineStr">
        <is>
          <t>species_info/gen_*_families.h</t>
        </is>
      </c>
    </row>
    <row r="5548">
      <c r="A5548" s="32" t="inlineStr">
        <is>
          <t>2026-10-04</t>
        </is>
      </c>
      <c r="B5548" s="32" t="inlineStr">
        <is>
          <t>Pokemon Stats</t>
        </is>
      </c>
      <c r="C5548" s="32" t="inlineStr">
        <is>
          <t>Venipede baseAttack</t>
        </is>
      </c>
      <c r="D5548" s="32" t="n">
        <v>45</v>
      </c>
      <c r="E5548" s="32" t="n">
        <v>48</v>
      </c>
      <c r="F5548" s="32" t="inlineStr">
        <is>
          <t>Differs from upstream baseline</t>
        </is>
      </c>
      <c r="G5548" s="32" t="inlineStr">
        <is>
          <t>species_info/gen_*_families.h</t>
        </is>
      </c>
    </row>
    <row r="5549">
      <c r="A5549" s="77" t="inlineStr">
        <is>
          <t>2026-10-04</t>
        </is>
      </c>
      <c r="B5549" s="77" t="inlineStr">
        <is>
          <t>Pokemon Stats</t>
        </is>
      </c>
      <c r="C5549" s="77" t="inlineStr">
        <is>
          <t>Venipede baseSpAttack</t>
        </is>
      </c>
      <c r="D5549" s="77" t="n">
        <v>30</v>
      </c>
      <c r="E5549" s="77" t="n">
        <v>31</v>
      </c>
      <c r="F5549" s="77" t="inlineStr">
        <is>
          <t>Differs from upstream baseline</t>
        </is>
      </c>
      <c r="G5549" s="77" t="inlineStr">
        <is>
          <t>species_info/gen_*_families.h</t>
        </is>
      </c>
    </row>
    <row r="5550">
      <c r="A5550" s="32" t="inlineStr">
        <is>
          <t>2026-10-04</t>
        </is>
      </c>
      <c r="B5550" s="32" t="inlineStr">
        <is>
          <t>Pokemon Stats</t>
        </is>
      </c>
      <c r="C5550" s="32" t="inlineStr">
        <is>
          <t>Venipede baseSpDefense</t>
        </is>
      </c>
      <c r="D5550" s="32" t="n">
        <v>39</v>
      </c>
      <c r="E5550" s="32" t="n">
        <v>42</v>
      </c>
      <c r="F5550" s="32" t="inlineStr">
        <is>
          <t>Differs from upstream baseline</t>
        </is>
      </c>
      <c r="G5550" s="32" t="inlineStr">
        <is>
          <t>species_info/gen_*_families.h</t>
        </is>
      </c>
    </row>
    <row r="5551">
      <c r="A5551" s="77" t="inlineStr">
        <is>
          <t>2026-10-04</t>
        </is>
      </c>
      <c r="B5551" s="77" t="inlineStr">
        <is>
          <t>Abilities</t>
        </is>
      </c>
      <c r="C5551" s="77" t="inlineStr">
        <is>
          <t>Venomoth abilities</t>
        </is>
      </c>
      <c r="D5551" s="77" t="inlineStr">
        <is>
          <t>Shield Dust / Tinted Lens / Wonder Skin</t>
        </is>
      </c>
      <c r="E5551" s="77" t="inlineStr">
        <is>
          <t>Tinted Lens / Tinted Lens / Wonder Skin</t>
        </is>
      </c>
      <c r="F5551" s="77" t="inlineStr">
        <is>
          <t>Differs from upstream baseline</t>
        </is>
      </c>
      <c r="G5551" s="77" t="inlineStr">
        <is>
          <t>species_info/gen_*_families.h</t>
        </is>
      </c>
    </row>
    <row r="5552">
      <c r="A5552" s="32" t="inlineStr">
        <is>
          <t>2026-10-04</t>
        </is>
      </c>
      <c r="B5552" s="32" t="inlineStr">
        <is>
          <t>Pokemon Stats</t>
        </is>
      </c>
      <c r="C5552" s="32" t="inlineStr">
        <is>
          <t>Venusaur baseAttack</t>
        </is>
      </c>
      <c r="D5552" s="32" t="n">
        <v>82</v>
      </c>
      <c r="E5552" s="32" t="n">
        <v>92</v>
      </c>
      <c r="F5552" s="32" t="inlineStr">
        <is>
          <t>Differs from upstream baseline</t>
        </is>
      </c>
      <c r="G5552" s="32" t="inlineStr">
        <is>
          <t>species_info/gen_*_families.h</t>
        </is>
      </c>
    </row>
    <row r="5553">
      <c r="A5553" s="77" t="inlineStr">
        <is>
          <t>2026-10-04</t>
        </is>
      </c>
      <c r="B5553" s="77" t="inlineStr">
        <is>
          <t>Abilities</t>
        </is>
      </c>
      <c r="C5553" s="77" t="inlineStr">
        <is>
          <t>Venusaur abilities</t>
        </is>
      </c>
      <c r="D5553" s="77" t="inlineStr">
        <is>
          <t>Overgrow / Chlorophyll</t>
        </is>
      </c>
      <c r="E5553" s="77" t="inlineStr">
        <is>
          <t>Chlorophyll / Overgrow / Chlorophyll</t>
        </is>
      </c>
      <c r="F5553" s="77" t="inlineStr">
        <is>
          <t>Differs from upstream baseline</t>
        </is>
      </c>
      <c r="G5553" s="77" t="inlineStr">
        <is>
          <t>species_info/gen_*_families.h</t>
        </is>
      </c>
    </row>
    <row r="5554">
      <c r="A5554" s="32" t="inlineStr">
        <is>
          <t>2026-10-04</t>
        </is>
      </c>
      <c r="B5554" s="32" t="inlineStr">
        <is>
          <t>Pokemon Stats</t>
        </is>
      </c>
      <c r="C5554" s="32" t="inlineStr">
        <is>
          <t>Venusaur baseAttack</t>
        </is>
      </c>
      <c r="D5554" s="32" t="n">
        <v>100</v>
      </c>
      <c r="E5554" s="32" t="n">
        <v>110</v>
      </c>
      <c r="F5554" s="32" t="inlineStr">
        <is>
          <t>Differs from upstream baseline</t>
        </is>
      </c>
      <c r="G5554" s="32" t="inlineStr">
        <is>
          <t>species_info/gen_*_families.h</t>
        </is>
      </c>
    </row>
    <row r="5555">
      <c r="A5555" s="77" t="inlineStr">
        <is>
          <t>2026-10-04</t>
        </is>
      </c>
      <c r="B5555" s="77" t="inlineStr">
        <is>
          <t>Pokemon Stats</t>
        </is>
      </c>
      <c r="C5555" s="77" t="inlineStr">
        <is>
          <t>Vespiquen baseHP</t>
        </is>
      </c>
      <c r="D5555" s="77" t="n">
        <v>70</v>
      </c>
      <c r="E5555" s="77" t="n">
        <v>80</v>
      </c>
      <c r="F5555" s="77" t="inlineStr">
        <is>
          <t>Differs from upstream baseline</t>
        </is>
      </c>
      <c r="G5555" s="77" t="inlineStr">
        <is>
          <t>species_info/gen_*_families.h</t>
        </is>
      </c>
    </row>
    <row r="5556">
      <c r="A5556" s="32" t="inlineStr">
        <is>
          <t>2026-10-04</t>
        </is>
      </c>
      <c r="B5556" s="32" t="inlineStr">
        <is>
          <t>Pokemon Stats</t>
        </is>
      </c>
      <c r="C5556" s="32" t="inlineStr">
        <is>
          <t>Vespiquen baseAttack</t>
        </is>
      </c>
      <c r="D5556" s="32" t="n">
        <v>80</v>
      </c>
      <c r="E5556" s="32" t="n">
        <v>102</v>
      </c>
      <c r="F5556" s="32" t="inlineStr">
        <is>
          <t>Differs from upstream baseline</t>
        </is>
      </c>
      <c r="G5556" s="32" t="inlineStr">
        <is>
          <t>species_info/gen_*_families.h</t>
        </is>
      </c>
    </row>
    <row r="5557">
      <c r="A5557" s="77" t="inlineStr">
        <is>
          <t>2026-10-04</t>
        </is>
      </c>
      <c r="B5557" s="77" t="inlineStr">
        <is>
          <t>Pokemon Stats</t>
        </is>
      </c>
      <c r="C5557" s="77" t="inlineStr">
        <is>
          <t>Vespiquen baseSpAttack</t>
        </is>
      </c>
      <c r="D5557" s="77" t="n">
        <v>80</v>
      </c>
      <c r="E5557" s="77" t="n">
        <v>102</v>
      </c>
      <c r="F5557" s="77" t="inlineStr">
        <is>
          <t>Differs from upstream baseline</t>
        </is>
      </c>
      <c r="G5557" s="77" t="inlineStr">
        <is>
          <t>species_info/gen_*_families.h</t>
        </is>
      </c>
    </row>
    <row r="5558">
      <c r="A5558" s="32" t="inlineStr">
        <is>
          <t>2026-10-04</t>
        </is>
      </c>
      <c r="B5558" s="32" t="inlineStr">
        <is>
          <t>Pokemon Stats</t>
        </is>
      </c>
      <c r="C5558" s="32" t="inlineStr">
        <is>
          <t>Vespiquen baseSpeed</t>
        </is>
      </c>
      <c r="D5558" s="32" t="n">
        <v>40</v>
      </c>
      <c r="E5558" s="32" t="n">
        <v>70</v>
      </c>
      <c r="F5558" s="32" t="inlineStr">
        <is>
          <t>Differs from upstream baseline</t>
        </is>
      </c>
      <c r="G5558" s="32" t="inlineStr">
        <is>
          <t>species_info/gen_*_families.h</t>
        </is>
      </c>
    </row>
    <row r="5559">
      <c r="A5559" s="77" t="inlineStr">
        <is>
          <t>2026-10-04</t>
        </is>
      </c>
      <c r="B5559" s="77" t="inlineStr">
        <is>
          <t>Abilities</t>
        </is>
      </c>
      <c r="C5559" s="77" t="inlineStr">
        <is>
          <t>Vespiquen abilities</t>
        </is>
      </c>
      <c r="D5559" s="77" t="inlineStr">
        <is>
          <t>Pressure / Unnerve</t>
        </is>
      </c>
      <c r="E5559" s="77" t="inlineStr">
        <is>
          <t>Tinted Lens / Swarm / Unnerve</t>
        </is>
      </c>
      <c r="F5559" s="77" t="inlineStr">
        <is>
          <t>Differs from upstream baseline</t>
        </is>
      </c>
      <c r="G5559" s="77" t="inlineStr">
        <is>
          <t>species_info/gen_*_families.h</t>
        </is>
      </c>
    </row>
    <row r="5560">
      <c r="A5560" s="32" t="inlineStr">
        <is>
          <t>2026-10-04</t>
        </is>
      </c>
      <c r="B5560" s="32" t="inlineStr">
        <is>
          <t>Pokemon Stats</t>
        </is>
      </c>
      <c r="C5560" s="32" t="inlineStr">
        <is>
          <t>Vibrava baseAttack</t>
        </is>
      </c>
      <c r="D5560" s="32" t="n">
        <v>70</v>
      </c>
      <c r="E5560" s="32" t="n">
        <v>80</v>
      </c>
      <c r="F5560" s="32" t="inlineStr">
        <is>
          <t>Differs from upstream baseline</t>
        </is>
      </c>
      <c r="G5560" s="32" t="inlineStr">
        <is>
          <t>species_info/gen_*_families.h</t>
        </is>
      </c>
    </row>
    <row r="5561">
      <c r="A5561" s="77" t="inlineStr">
        <is>
          <t>2026-10-04</t>
        </is>
      </c>
      <c r="B5561" s="77" t="inlineStr">
        <is>
          <t>Pokemon Stats</t>
        </is>
      </c>
      <c r="C5561" s="77" t="inlineStr">
        <is>
          <t>Vibrava baseDefense</t>
        </is>
      </c>
      <c r="D5561" s="77" t="n">
        <v>50</v>
      </c>
      <c r="E5561" s="77" t="n">
        <v>70</v>
      </c>
      <c r="F5561" s="77" t="inlineStr">
        <is>
          <t>Differs from upstream baseline</t>
        </is>
      </c>
      <c r="G5561" s="77" t="inlineStr">
        <is>
          <t>species_info/gen_*_families.h</t>
        </is>
      </c>
    </row>
    <row r="5562">
      <c r="A5562" s="32" t="inlineStr">
        <is>
          <t>2026-10-04</t>
        </is>
      </c>
      <c r="B5562" s="32" t="inlineStr">
        <is>
          <t>Pokemon Stats</t>
        </is>
      </c>
      <c r="C5562" s="32" t="inlineStr">
        <is>
          <t>Vibrava baseSpAttack</t>
        </is>
      </c>
      <c r="D5562" s="32" t="n">
        <v>50</v>
      </c>
      <c r="E5562" s="32" t="n">
        <v>100</v>
      </c>
      <c r="F5562" s="32" t="inlineStr">
        <is>
          <t>Differs from upstream baseline</t>
        </is>
      </c>
      <c r="G5562" s="32" t="inlineStr">
        <is>
          <t>species_info/gen_*_families.h</t>
        </is>
      </c>
    </row>
    <row r="5563">
      <c r="A5563" s="77" t="inlineStr">
        <is>
          <t>2026-10-04</t>
        </is>
      </c>
      <c r="B5563" s="77" t="inlineStr">
        <is>
          <t>Pokemon Stats</t>
        </is>
      </c>
      <c r="C5563" s="77" t="inlineStr">
        <is>
          <t>Vibrava baseSpDefense</t>
        </is>
      </c>
      <c r="D5563" s="77" t="n">
        <v>50</v>
      </c>
      <c r="E5563" s="77" t="n">
        <v>70</v>
      </c>
      <c r="F5563" s="77" t="inlineStr">
        <is>
          <t>Differs from upstream baseline</t>
        </is>
      </c>
      <c r="G5563" s="77" t="inlineStr">
        <is>
          <t>species_info/gen_*_families.h</t>
        </is>
      </c>
    </row>
    <row r="5564">
      <c r="A5564" s="32" t="inlineStr">
        <is>
          <t>2026-10-04</t>
        </is>
      </c>
      <c r="B5564" s="32" t="inlineStr">
        <is>
          <t>Pokemon Stats</t>
        </is>
      </c>
      <c r="C5564" s="32" t="inlineStr">
        <is>
          <t>Vibrava baseSpeed</t>
        </is>
      </c>
      <c r="D5564" s="32" t="n">
        <v>70</v>
      </c>
      <c r="E5564" s="32" t="n">
        <v>100</v>
      </c>
      <c r="F5564" s="32" t="inlineStr">
        <is>
          <t>Differs from upstream baseline</t>
        </is>
      </c>
      <c r="G5564" s="32" t="inlineStr">
        <is>
          <t>species_info/gen_*_families.h</t>
        </is>
      </c>
    </row>
    <row r="5565">
      <c r="A5565" s="77" t="inlineStr">
        <is>
          <t>2026-10-04</t>
        </is>
      </c>
      <c r="B5565" s="77" t="inlineStr">
        <is>
          <t>Abilities</t>
        </is>
      </c>
      <c r="C5565" s="77" t="inlineStr">
        <is>
          <t>Vibrava abilities</t>
        </is>
      </c>
      <c r="D5565" s="77" t="inlineStr">
        <is>
          <t>Levitate / Levitate / Levitate</t>
        </is>
      </c>
      <c r="E5565" s="77" t="inlineStr">
        <is>
          <t>Tinted Lens / Levitate / Levitate</t>
        </is>
      </c>
      <c r="F5565" s="77" t="inlineStr">
        <is>
          <t>Differs from upstream baseline</t>
        </is>
      </c>
      <c r="G5565" s="77" t="inlineStr">
        <is>
          <t>species_info/gen_*_families.h</t>
        </is>
      </c>
    </row>
    <row r="5566">
      <c r="A5566" s="32" t="inlineStr">
        <is>
          <t>2026-10-04</t>
        </is>
      </c>
      <c r="B5566" s="32" t="inlineStr">
        <is>
          <t>Pokemon Stats</t>
        </is>
      </c>
      <c r="C5566" s="32" t="inlineStr">
        <is>
          <t>Victreebel baseSpAttack</t>
        </is>
      </c>
      <c r="D5566" s="32" t="n">
        <v>100</v>
      </c>
      <c r="E5566" s="32" t="n">
        <v>105</v>
      </c>
      <c r="F5566" s="32" t="inlineStr">
        <is>
          <t>Differs from upstream baseline</t>
        </is>
      </c>
      <c r="G5566" s="32" t="inlineStr">
        <is>
          <t>species_info/gen_*_families.h</t>
        </is>
      </c>
    </row>
    <row r="5567">
      <c r="A5567" s="77" t="inlineStr">
        <is>
          <t>2026-10-04</t>
        </is>
      </c>
      <c r="B5567" s="77" t="inlineStr">
        <is>
          <t>Pokemon Stats</t>
        </is>
      </c>
      <c r="C5567" s="77" t="inlineStr">
        <is>
          <t>Victreebel baseSpDefense</t>
        </is>
      </c>
      <c r="D5567" s="77" t="n">
        <v>70</v>
      </c>
      <c r="E5567" s="77" t="n">
        <v>85</v>
      </c>
      <c r="F5567" s="77" t="inlineStr">
        <is>
          <t>Differs from upstream baseline</t>
        </is>
      </c>
      <c r="G5567" s="77" t="inlineStr">
        <is>
          <t>species_info/gen_*_families.h</t>
        </is>
      </c>
    </row>
    <row r="5568">
      <c r="A5568" s="32" t="inlineStr">
        <is>
          <t>2026-10-04</t>
        </is>
      </c>
      <c r="B5568" s="32" t="inlineStr">
        <is>
          <t>Pokemon Stats</t>
        </is>
      </c>
      <c r="C5568" s="32" t="inlineStr">
        <is>
          <t>Vigoroth baseSpDefense</t>
        </is>
      </c>
      <c r="D5568" s="32" t="n">
        <v>55</v>
      </c>
      <c r="E5568" s="32" t="n">
        <v>65</v>
      </c>
      <c r="F5568" s="32" t="inlineStr">
        <is>
          <t>Differs from upstream baseline</t>
        </is>
      </c>
      <c r="G5568" s="32" t="inlineStr">
        <is>
          <t>species_info/gen_*_families.h</t>
        </is>
      </c>
    </row>
    <row r="5569">
      <c r="A5569" s="77" t="inlineStr">
        <is>
          <t>2026-10-04</t>
        </is>
      </c>
      <c r="B5569" s="77" t="inlineStr">
        <is>
          <t>Pokemon Stats</t>
        </is>
      </c>
      <c r="C5569" s="77" t="inlineStr">
        <is>
          <t>Volbeat baseDefense</t>
        </is>
      </c>
      <c r="D5569" s="77" t="n">
        <v>75</v>
      </c>
      <c r="E5569" s="77" t="n">
        <v>55</v>
      </c>
      <c r="F5569" s="77" t="inlineStr">
        <is>
          <t>Differs from upstream baseline</t>
        </is>
      </c>
      <c r="G5569" s="77" t="inlineStr">
        <is>
          <t>species_info/gen_*_families.h</t>
        </is>
      </c>
    </row>
    <row r="5570">
      <c r="A5570" s="32" t="inlineStr">
        <is>
          <t>2026-10-04</t>
        </is>
      </c>
      <c r="B5570" s="32" t="inlineStr">
        <is>
          <t>Pokemon Stats</t>
        </is>
      </c>
      <c r="C5570" s="32" t="inlineStr">
        <is>
          <t>Volbeat baseSpAttack</t>
        </is>
      </c>
      <c r="D5570" s="32" t="n">
        <v>47</v>
      </c>
      <c r="E5570" s="32" t="n">
        <v>77</v>
      </c>
      <c r="F5570" s="32" t="inlineStr">
        <is>
          <t>Differs from upstream baseline</t>
        </is>
      </c>
      <c r="G5570" s="32" t="inlineStr">
        <is>
          <t>species_info/gen_*_families.h</t>
        </is>
      </c>
    </row>
    <row r="5571">
      <c r="A5571" s="77" t="inlineStr">
        <is>
          <t>2026-10-04</t>
        </is>
      </c>
      <c r="B5571" s="77" t="inlineStr">
        <is>
          <t>Pokemon Stats</t>
        </is>
      </c>
      <c r="C5571" s="77" t="inlineStr">
        <is>
          <t>Volbeat baseSpDefense</t>
        </is>
      </c>
      <c r="D5571" s="77" t="n">
        <v>85</v>
      </c>
      <c r="E5571" s="77" t="n">
        <v>75</v>
      </c>
      <c r="F5571" s="77" t="inlineStr">
        <is>
          <t>Differs from upstream baseline</t>
        </is>
      </c>
      <c r="G5571" s="77" t="inlineStr">
        <is>
          <t>species_info/gen_*_families.h</t>
        </is>
      </c>
    </row>
    <row r="5572">
      <c r="A5572" s="32" t="inlineStr">
        <is>
          <t>2026-10-04</t>
        </is>
      </c>
      <c r="B5572" s="32" t="inlineStr">
        <is>
          <t>Abilities</t>
        </is>
      </c>
      <c r="C5572" s="32" t="inlineStr">
        <is>
          <t>Volbeat abilities</t>
        </is>
      </c>
      <c r="D5572" s="32" t="inlineStr">
        <is>
          <t>Illuminate / Swarm / Prankster</t>
        </is>
      </c>
      <c r="E5572" s="32" t="inlineStr">
        <is>
          <t>Tinted Lens / Tinted Lens / Prankster</t>
        </is>
      </c>
      <c r="F5572" s="32" t="inlineStr">
        <is>
          <t>Differs from upstream baseline</t>
        </is>
      </c>
      <c r="G5572" s="32" t="inlineStr">
        <is>
          <t>species_info/gen_*_families.h</t>
        </is>
      </c>
    </row>
    <row r="5573">
      <c r="A5573" s="77" t="inlineStr">
        <is>
          <t>2026-10-04</t>
        </is>
      </c>
      <c r="B5573" s="77" t="inlineStr">
        <is>
          <t>Pokemon Stats</t>
        </is>
      </c>
      <c r="C5573" s="77" t="inlineStr">
        <is>
          <t>Volcarona baseAttack</t>
        </is>
      </c>
      <c r="D5573" s="77" t="n">
        <v>60</v>
      </c>
      <c r="E5573" s="77" t="n">
        <v>30</v>
      </c>
      <c r="F5573" s="77" t="inlineStr">
        <is>
          <t>Differs from upstream baseline</t>
        </is>
      </c>
      <c r="G5573" s="77" t="inlineStr">
        <is>
          <t>species_info/gen_*_families.h</t>
        </is>
      </c>
    </row>
    <row r="5574">
      <c r="A5574" s="32" t="inlineStr">
        <is>
          <t>2026-10-04</t>
        </is>
      </c>
      <c r="B5574" s="32" t="inlineStr">
        <is>
          <t>Pokemon Stats</t>
        </is>
      </c>
      <c r="C5574" s="32" t="inlineStr">
        <is>
          <t>Volcarona baseSpAttack</t>
        </is>
      </c>
      <c r="D5574" s="32" t="n">
        <v>135</v>
      </c>
      <c r="E5574" s="32" t="n">
        <v>151</v>
      </c>
      <c r="F5574" s="32" t="inlineStr">
        <is>
          <t>Differs from upstream baseline</t>
        </is>
      </c>
      <c r="G5574" s="32" t="inlineStr">
        <is>
          <t>species_info/gen_*_families.h</t>
        </is>
      </c>
    </row>
    <row r="5575">
      <c r="A5575" s="77" t="inlineStr">
        <is>
          <t>2026-10-04</t>
        </is>
      </c>
      <c r="B5575" s="77" t="inlineStr">
        <is>
          <t>Pokemon Stats</t>
        </is>
      </c>
      <c r="C5575" s="77" t="inlineStr">
        <is>
          <t>Volcarona baseSpeed</t>
        </is>
      </c>
      <c r="D5575" s="77" t="n">
        <v>100</v>
      </c>
      <c r="E5575" s="77" t="n">
        <v>114</v>
      </c>
      <c r="F5575" s="77" t="inlineStr">
        <is>
          <t>Differs from upstream baseline</t>
        </is>
      </c>
      <c r="G5575" s="77" t="inlineStr">
        <is>
          <t>species_info/gen_*_families.h</t>
        </is>
      </c>
    </row>
    <row r="5576">
      <c r="A5576" s="32" t="inlineStr">
        <is>
          <t>2026-10-04</t>
        </is>
      </c>
      <c r="B5576" s="32" t="inlineStr">
        <is>
          <t>Abilities</t>
        </is>
      </c>
      <c r="C5576" s="32" t="inlineStr">
        <is>
          <t>Voltorb abilities</t>
        </is>
      </c>
      <c r="D5576" s="32" t="inlineStr">
        <is>
          <t>Soundproof / Static / Aftermath</t>
        </is>
      </c>
      <c r="E5576" s="32" t="inlineStr">
        <is>
          <t>Aftermath / Aftermath / Aftermath</t>
        </is>
      </c>
      <c r="F5576" s="32" t="inlineStr">
        <is>
          <t>Differs from upstream baseline</t>
        </is>
      </c>
      <c r="G5576" s="32" t="inlineStr">
        <is>
          <t>species_info/gen_*_families.h</t>
        </is>
      </c>
    </row>
    <row r="5577">
      <c r="A5577" s="77" t="inlineStr">
        <is>
          <t>2026-10-04</t>
        </is>
      </c>
      <c r="B5577" s="77" t="inlineStr">
        <is>
          <t>Evolutions</t>
        </is>
      </c>
      <c r="C5577" s="77" t="inlineStr">
        <is>
          <t>Vullaby evolution</t>
        </is>
      </c>
      <c r="D5577" s="77" t="inlineStr">
        <is>
          <t>Lv 54 -&gt; Mandibuzz</t>
        </is>
      </c>
      <c r="E5577" s="77" t="inlineStr">
        <is>
          <t>Lv 42 -&gt; Mandibuzz</t>
        </is>
      </c>
      <c r="F5577" s="77" t="inlineStr">
        <is>
          <t>Differs from upstream baseline</t>
        </is>
      </c>
      <c r="G5577" s="77" t="inlineStr">
        <is>
          <t>species_info/gen_*_families.h</t>
        </is>
      </c>
    </row>
    <row r="5578">
      <c r="A5578" s="32" t="inlineStr">
        <is>
          <t>2026-10-04</t>
        </is>
      </c>
      <c r="B5578" s="32" t="inlineStr">
        <is>
          <t>Pokemon Stats</t>
        </is>
      </c>
      <c r="C5578" s="32" t="inlineStr">
        <is>
          <t>Vulpix baseSpAttack</t>
        </is>
      </c>
      <c r="D5578" s="32" t="n">
        <v>50</v>
      </c>
      <c r="E5578" s="32" t="n">
        <v>65</v>
      </c>
      <c r="F5578" s="32" t="inlineStr">
        <is>
          <t>Differs from upstream baseline</t>
        </is>
      </c>
      <c r="G5578" s="32" t="inlineStr">
        <is>
          <t>species_info/gen_*_families.h</t>
        </is>
      </c>
    </row>
    <row r="5579">
      <c r="A5579" s="77" t="inlineStr">
        <is>
          <t>2026-10-04</t>
        </is>
      </c>
      <c r="B5579" s="77" t="inlineStr">
        <is>
          <t>Abilities</t>
        </is>
      </c>
      <c r="C5579" s="77" t="inlineStr">
        <is>
          <t>Vulpix abilities</t>
        </is>
      </c>
      <c r="D5579" s="77" t="inlineStr">
        <is>
          <t>Flash Fire / Drought</t>
        </is>
      </c>
      <c r="E5579" s="77" t="inlineStr">
        <is>
          <t>Flame Body / Magic Bounce</t>
        </is>
      </c>
      <c r="F5579" s="77" t="inlineStr">
        <is>
          <t>Differs from upstream baseline</t>
        </is>
      </c>
      <c r="G5579" s="77" t="inlineStr">
        <is>
          <t>species_info/gen_*_families.h</t>
        </is>
      </c>
    </row>
    <row r="5580">
      <c r="A5580" s="32" t="inlineStr">
        <is>
          <t>2026-10-04</t>
        </is>
      </c>
      <c r="B5580" s="32" t="inlineStr">
        <is>
          <t>Abilities</t>
        </is>
      </c>
      <c r="C5580" s="32" t="inlineStr">
        <is>
          <t>Vulpix abilities</t>
        </is>
      </c>
      <c r="D5580" s="32" t="inlineStr">
        <is>
          <t>Snow Cloak / Snow Warning</t>
        </is>
      </c>
      <c r="E5580" s="32" t="inlineStr">
        <is>
          <t>Flame Body / Cursed Body</t>
        </is>
      </c>
      <c r="F5580" s="32" t="inlineStr">
        <is>
          <t>Differs from upstream baseline</t>
        </is>
      </c>
      <c r="G5580" s="32" t="inlineStr">
        <is>
          <t>species_info/gen_*_families.h</t>
        </is>
      </c>
    </row>
    <row r="5581">
      <c r="A5581" s="77" t="inlineStr">
        <is>
          <t>2026-10-04</t>
        </is>
      </c>
      <c r="B5581" s="77" t="inlineStr">
        <is>
          <t>Pokemon Stats</t>
        </is>
      </c>
      <c r="C5581" s="77" t="inlineStr">
        <is>
          <t>Wailmer baseHP</t>
        </is>
      </c>
      <c r="D5581" s="77" t="n">
        <v>130</v>
      </c>
      <c r="E5581" s="77" t="n">
        <v>140</v>
      </c>
      <c r="F5581" s="77" t="inlineStr">
        <is>
          <t>Differs from upstream baseline</t>
        </is>
      </c>
      <c r="G5581" s="77" t="inlineStr">
        <is>
          <t>species_info/gen_*_families.h</t>
        </is>
      </c>
    </row>
    <row r="5582">
      <c r="A5582" s="32" t="inlineStr">
        <is>
          <t>2026-10-04</t>
        </is>
      </c>
      <c r="B5582" s="32" t="inlineStr">
        <is>
          <t>Pokemon Stats</t>
        </is>
      </c>
      <c r="C5582" s="32" t="inlineStr">
        <is>
          <t>Wailmer baseDefense</t>
        </is>
      </c>
      <c r="D5582" s="32" t="n">
        <v>35</v>
      </c>
      <c r="E5582" s="32" t="n">
        <v>45</v>
      </c>
      <c r="F5582" s="32" t="inlineStr">
        <is>
          <t>Differs from upstream baseline</t>
        </is>
      </c>
      <c r="G5582" s="32" t="inlineStr">
        <is>
          <t>species_info/gen_*_families.h</t>
        </is>
      </c>
    </row>
    <row r="5583">
      <c r="A5583" s="77" t="inlineStr">
        <is>
          <t>2026-10-04</t>
        </is>
      </c>
      <c r="B5583" s="77" t="inlineStr">
        <is>
          <t>Pokemon Stats</t>
        </is>
      </c>
      <c r="C5583" s="77" t="inlineStr">
        <is>
          <t>Wailmer baseSpDefense</t>
        </is>
      </c>
      <c r="D5583" s="77" t="n">
        <v>35</v>
      </c>
      <c r="E5583" s="77" t="n">
        <v>45</v>
      </c>
      <c r="F5583" s="77" t="inlineStr">
        <is>
          <t>Differs from upstream baseline</t>
        </is>
      </c>
      <c r="G5583" s="77" t="inlineStr">
        <is>
          <t>species_info/gen_*_families.h</t>
        </is>
      </c>
    </row>
    <row r="5584">
      <c r="A5584" s="32" t="inlineStr">
        <is>
          <t>2026-10-04</t>
        </is>
      </c>
      <c r="B5584" s="32" t="inlineStr">
        <is>
          <t>Abilities</t>
        </is>
      </c>
      <c r="C5584" s="32" t="inlineStr">
        <is>
          <t>Wailmer abilities</t>
        </is>
      </c>
      <c r="D5584" s="32" t="inlineStr">
        <is>
          <t>Water Veil / Oblivious / Pressure</t>
        </is>
      </c>
      <c r="E5584" s="32" t="inlineStr">
        <is>
          <t>Pressure / Pressure / Pressure</t>
        </is>
      </c>
      <c r="F5584" s="32" t="inlineStr">
        <is>
          <t>Differs from upstream baseline</t>
        </is>
      </c>
      <c r="G5584" s="32" t="inlineStr">
        <is>
          <t>species_info/gen_*_families.h</t>
        </is>
      </c>
    </row>
    <row r="5585">
      <c r="A5585" s="77" t="inlineStr">
        <is>
          <t>2026-10-04</t>
        </is>
      </c>
      <c r="B5585" s="77" t="inlineStr">
        <is>
          <t>Pokemon Stats</t>
        </is>
      </c>
      <c r="C5585" s="77" t="inlineStr">
        <is>
          <t>Wailord baseHP</t>
        </is>
      </c>
      <c r="D5585" s="77" t="n">
        <v>170</v>
      </c>
      <c r="E5585" s="77" t="n">
        <v>165</v>
      </c>
      <c r="F5585" s="77" t="inlineStr">
        <is>
          <t>Differs from upstream baseline</t>
        </is>
      </c>
      <c r="G5585" s="77" t="inlineStr">
        <is>
          <t>species_info/gen_*_families.h</t>
        </is>
      </c>
    </row>
    <row r="5586">
      <c r="A5586" s="32" t="inlineStr">
        <is>
          <t>2026-10-04</t>
        </is>
      </c>
      <c r="B5586" s="32" t="inlineStr">
        <is>
          <t>Pokemon Stats</t>
        </is>
      </c>
      <c r="C5586" s="32" t="inlineStr">
        <is>
          <t>Wailord baseAttack</t>
        </is>
      </c>
      <c r="D5586" s="32" t="n">
        <v>90</v>
      </c>
      <c r="E5586" s="32" t="n">
        <v>110</v>
      </c>
      <c r="F5586" s="32" t="inlineStr">
        <is>
          <t>Differs from upstream baseline</t>
        </is>
      </c>
      <c r="G5586" s="32" t="inlineStr">
        <is>
          <t>species_info/gen_*_families.h</t>
        </is>
      </c>
    </row>
    <row r="5587">
      <c r="A5587" s="77" t="inlineStr">
        <is>
          <t>2026-10-04</t>
        </is>
      </c>
      <c r="B5587" s="77" t="inlineStr">
        <is>
          <t>Pokemon Stats</t>
        </is>
      </c>
      <c r="C5587" s="77" t="inlineStr">
        <is>
          <t>Wailord baseDefense</t>
        </is>
      </c>
      <c r="D5587" s="77" t="n">
        <v>45</v>
      </c>
      <c r="E5587" s="77" t="n">
        <v>65</v>
      </c>
      <c r="F5587" s="77" t="inlineStr">
        <is>
          <t>Differs from upstream baseline</t>
        </is>
      </c>
      <c r="G5587" s="77" t="inlineStr">
        <is>
          <t>species_info/gen_*_families.h</t>
        </is>
      </c>
    </row>
    <row r="5588">
      <c r="A5588" s="32" t="inlineStr">
        <is>
          <t>2026-10-04</t>
        </is>
      </c>
      <c r="B5588" s="32" t="inlineStr">
        <is>
          <t>Pokemon Stats</t>
        </is>
      </c>
      <c r="C5588" s="32" t="inlineStr">
        <is>
          <t>Wailord baseSpAttack</t>
        </is>
      </c>
      <c r="D5588" s="32" t="n">
        <v>90</v>
      </c>
      <c r="E5588" s="32" t="n">
        <v>110</v>
      </c>
      <c r="F5588" s="32" t="inlineStr">
        <is>
          <t>Differs from upstream baseline</t>
        </is>
      </c>
      <c r="G5588" s="32" t="inlineStr">
        <is>
          <t>species_info/gen_*_families.h</t>
        </is>
      </c>
    </row>
    <row r="5589">
      <c r="A5589" s="77" t="inlineStr">
        <is>
          <t>2026-10-04</t>
        </is>
      </c>
      <c r="B5589" s="77" t="inlineStr">
        <is>
          <t>Pokemon Stats</t>
        </is>
      </c>
      <c r="C5589" s="77" t="inlineStr">
        <is>
          <t>Wailord baseSpDefense</t>
        </is>
      </c>
      <c r="D5589" s="77" t="n">
        <v>45</v>
      </c>
      <c r="E5589" s="77" t="n">
        <v>100</v>
      </c>
      <c r="F5589" s="77" t="inlineStr">
        <is>
          <t>Differs from upstream baseline</t>
        </is>
      </c>
      <c r="G5589" s="77" t="inlineStr">
        <is>
          <t>species_info/gen_*_families.h</t>
        </is>
      </c>
    </row>
    <row r="5590">
      <c r="A5590" s="32" t="inlineStr">
        <is>
          <t>2026-10-04</t>
        </is>
      </c>
      <c r="B5590" s="32" t="inlineStr">
        <is>
          <t>Pokemon Stats</t>
        </is>
      </c>
      <c r="C5590" s="32" t="inlineStr">
        <is>
          <t>Wailord baseSpeed</t>
        </is>
      </c>
      <c r="D5590" s="32" t="n">
        <v>60</v>
      </c>
      <c r="E5590" s="32" t="n">
        <v>5</v>
      </c>
      <c r="F5590" s="32" t="inlineStr">
        <is>
          <t>Differs from upstream baseline</t>
        </is>
      </c>
      <c r="G5590" s="32" t="inlineStr">
        <is>
          <t>species_info/gen_*_families.h</t>
        </is>
      </c>
    </row>
    <row r="5591">
      <c r="A5591" s="77" t="inlineStr">
        <is>
          <t>2026-10-04</t>
        </is>
      </c>
      <c r="B5591" s="77" t="inlineStr">
        <is>
          <t>Abilities</t>
        </is>
      </c>
      <c r="C5591" s="77" t="inlineStr">
        <is>
          <t>Wailord abilities</t>
        </is>
      </c>
      <c r="D5591" s="77" t="inlineStr">
        <is>
          <t>Water Veil / Oblivious / Pressure</t>
        </is>
      </c>
      <c r="E5591" s="77" t="inlineStr">
        <is>
          <t>Pressure / Pressure / Pressure</t>
        </is>
      </c>
      <c r="F5591" s="77" t="inlineStr">
        <is>
          <t>Differs from upstream baseline</t>
        </is>
      </c>
      <c r="G5591" s="77" t="inlineStr">
        <is>
          <t>species_info/gen_*_families.h</t>
        </is>
      </c>
    </row>
    <row r="5592">
      <c r="A5592" s="32" t="inlineStr">
        <is>
          <t>2026-10-04</t>
        </is>
      </c>
      <c r="B5592" s="32" t="inlineStr">
        <is>
          <t>Pokemon Stats</t>
        </is>
      </c>
      <c r="C5592" s="32" t="inlineStr">
        <is>
          <t>Walrein baseAttack</t>
        </is>
      </c>
      <c r="D5592" s="32" t="n">
        <v>80</v>
      </c>
      <c r="E5592" s="32" t="n">
        <v>95</v>
      </c>
      <c r="F5592" s="32" t="inlineStr">
        <is>
          <t>Differs from upstream baseline</t>
        </is>
      </c>
      <c r="G5592" s="32" t="inlineStr">
        <is>
          <t>species_info/gen_*_families.h</t>
        </is>
      </c>
    </row>
    <row r="5593">
      <c r="A5593" s="77" t="inlineStr">
        <is>
          <t>2026-10-04</t>
        </is>
      </c>
      <c r="B5593" s="77" t="inlineStr">
        <is>
          <t>Abilities</t>
        </is>
      </c>
      <c r="C5593" s="77" t="inlineStr">
        <is>
          <t>Walrein abilities</t>
        </is>
      </c>
      <c r="D5593" s="77" t="inlineStr">
        <is>
          <t>Thick Fat / Ice Body / Oblivious</t>
        </is>
      </c>
      <c r="E5593" s="77" t="inlineStr">
        <is>
          <t>Filter / Ice Body / Oblivious</t>
        </is>
      </c>
      <c r="F5593" s="77" t="inlineStr">
        <is>
          <t>Differs from upstream baseline</t>
        </is>
      </c>
      <c r="G5593" s="77" t="inlineStr">
        <is>
          <t>species_info/gen_*_families.h</t>
        </is>
      </c>
    </row>
    <row r="5594">
      <c r="A5594" s="32" t="inlineStr">
        <is>
          <t>2026-10-04</t>
        </is>
      </c>
      <c r="B5594" s="32" t="inlineStr">
        <is>
          <t>Abilities</t>
        </is>
      </c>
      <c r="C5594" s="32" t="inlineStr">
        <is>
          <t>Wartortle abilities</t>
        </is>
      </c>
      <c r="D5594" s="32" t="inlineStr">
        <is>
          <t>Torrent / Rain Dish</t>
        </is>
      </c>
      <c r="E5594" s="32" t="inlineStr">
        <is>
          <t>Shell Armor / Shell Armor / Rain Dish</t>
        </is>
      </c>
      <c r="F5594" s="32" t="inlineStr">
        <is>
          <t>Differs from upstream baseline</t>
        </is>
      </c>
      <c r="G5594" s="32" t="inlineStr">
        <is>
          <t>species_info/gen_*_families.h</t>
        </is>
      </c>
    </row>
    <row r="5595">
      <c r="A5595" s="77" t="inlineStr">
        <is>
          <t>2026-10-04</t>
        </is>
      </c>
      <c r="B5595" s="77" t="inlineStr">
        <is>
          <t>Pokemon Stats</t>
        </is>
      </c>
      <c r="C5595" s="77" t="inlineStr">
        <is>
          <t>Watchog baseHP</t>
        </is>
      </c>
      <c r="D5595" s="77" t="n">
        <v>60</v>
      </c>
      <c r="E5595" s="77" t="n">
        <v>82</v>
      </c>
      <c r="F5595" s="77" t="inlineStr">
        <is>
          <t>Differs from upstream baseline</t>
        </is>
      </c>
      <c r="G5595" s="77" t="inlineStr">
        <is>
          <t>species_info/gen_*_families.h</t>
        </is>
      </c>
    </row>
    <row r="5596">
      <c r="A5596" s="32" t="inlineStr">
        <is>
          <t>2026-10-04</t>
        </is>
      </c>
      <c r="B5596" s="32" t="inlineStr">
        <is>
          <t>Pokemon Stats</t>
        </is>
      </c>
      <c r="C5596" s="32" t="inlineStr">
        <is>
          <t>Watchog baseAttack</t>
        </is>
      </c>
      <c r="D5596" s="32" t="n">
        <v>85</v>
      </c>
      <c r="E5596" s="32" t="n">
        <v>101</v>
      </c>
      <c r="F5596" s="32" t="inlineStr">
        <is>
          <t>Differs from upstream baseline</t>
        </is>
      </c>
      <c r="G5596" s="32" t="inlineStr">
        <is>
          <t>species_info/gen_*_families.h</t>
        </is>
      </c>
    </row>
    <row r="5597">
      <c r="A5597" s="77" t="inlineStr">
        <is>
          <t>2026-10-04</t>
        </is>
      </c>
      <c r="B5597" s="77" t="inlineStr">
        <is>
          <t>Pokemon Stats</t>
        </is>
      </c>
      <c r="C5597" s="77" t="inlineStr">
        <is>
          <t>Watchog baseDefense</t>
        </is>
      </c>
      <c r="D5597" s="77" t="n">
        <v>69</v>
      </c>
      <c r="E5597" s="77" t="n">
        <v>79</v>
      </c>
      <c r="F5597" s="77" t="inlineStr">
        <is>
          <t>Differs from upstream baseline</t>
        </is>
      </c>
      <c r="G5597" s="77" t="inlineStr">
        <is>
          <t>species_info/gen_*_families.h</t>
        </is>
      </c>
    </row>
    <row r="5598">
      <c r="A5598" s="32" t="inlineStr">
        <is>
          <t>2026-10-04</t>
        </is>
      </c>
      <c r="B5598" s="32" t="inlineStr">
        <is>
          <t>Pokemon Stats</t>
        </is>
      </c>
      <c r="C5598" s="32" t="inlineStr">
        <is>
          <t>Watchog baseSpAttack</t>
        </is>
      </c>
      <c r="D5598" s="32" t="n">
        <v>60</v>
      </c>
      <c r="E5598" s="32" t="n">
        <v>66</v>
      </c>
      <c r="F5598" s="32" t="inlineStr">
        <is>
          <t>Differs from upstream baseline</t>
        </is>
      </c>
      <c r="G5598" s="32" t="inlineStr">
        <is>
          <t>species_info/gen_*_families.h</t>
        </is>
      </c>
    </row>
    <row r="5599">
      <c r="A5599" s="77" t="inlineStr">
        <is>
          <t>2026-10-04</t>
        </is>
      </c>
      <c r="B5599" s="77" t="inlineStr">
        <is>
          <t>Pokemon Stats</t>
        </is>
      </c>
      <c r="C5599" s="77" t="inlineStr">
        <is>
          <t>Watchog baseSpDefense</t>
        </is>
      </c>
      <c r="D5599" s="77" t="n">
        <v>69</v>
      </c>
      <c r="E5599" s="77" t="n">
        <v>82</v>
      </c>
      <c r="F5599" s="77" t="inlineStr">
        <is>
          <t>Differs from upstream baseline</t>
        </is>
      </c>
      <c r="G5599" s="77" t="inlineStr">
        <is>
          <t>species_info/gen_*_families.h</t>
        </is>
      </c>
    </row>
    <row r="5600">
      <c r="A5600" s="32" t="inlineStr">
        <is>
          <t>2026-10-04</t>
        </is>
      </c>
      <c r="B5600" s="32" t="inlineStr">
        <is>
          <t>Pokemon Stats</t>
        </is>
      </c>
      <c r="C5600" s="32" t="inlineStr">
        <is>
          <t>Watchog baseSpeed</t>
        </is>
      </c>
      <c r="D5600" s="32" t="n">
        <v>77</v>
      </c>
      <c r="E5600" s="32" t="n">
        <v>87</v>
      </c>
      <c r="F5600" s="32" t="inlineStr">
        <is>
          <t>Differs from upstream baseline</t>
        </is>
      </c>
      <c r="G5600" s="32" t="inlineStr">
        <is>
          <t>species_info/gen_*_families.h</t>
        </is>
      </c>
    </row>
    <row r="5601">
      <c r="A5601" s="77" t="inlineStr">
        <is>
          <t>2026-10-04</t>
        </is>
      </c>
      <c r="B5601" s="77" t="inlineStr">
        <is>
          <t>Abilities</t>
        </is>
      </c>
      <c r="C5601" s="77" t="inlineStr">
        <is>
          <t>Watchog abilities</t>
        </is>
      </c>
      <c r="D5601" s="77" t="inlineStr">
        <is>
          <t>Illuminate / Keen Eye / Analytic</t>
        </is>
      </c>
      <c r="E5601" s="77" t="inlineStr">
        <is>
          <t>Stakeout / Keen Eye / Analytic</t>
        </is>
      </c>
      <c r="F5601" s="77" t="inlineStr">
        <is>
          <t>Differs from upstream baseline</t>
        </is>
      </c>
      <c r="G5601" s="77" t="inlineStr">
        <is>
          <t>species_info/gen_*_families.h</t>
        </is>
      </c>
    </row>
    <row r="5602">
      <c r="A5602" s="32" t="inlineStr">
        <is>
          <t>2026-10-04</t>
        </is>
      </c>
      <c r="B5602" s="32" t="inlineStr">
        <is>
          <t>Abilities</t>
        </is>
      </c>
      <c r="C5602" s="32" t="inlineStr">
        <is>
          <t>Weavile abilities</t>
        </is>
      </c>
      <c r="D5602" s="32" t="inlineStr">
        <is>
          <t>Pressure / Pickpocket</t>
        </is>
      </c>
      <c r="E5602" s="32" t="inlineStr">
        <is>
          <t>Technician / Inner Focus / Pickpocket</t>
        </is>
      </c>
      <c r="F5602" s="32" t="inlineStr">
        <is>
          <t>Differs from upstream baseline</t>
        </is>
      </c>
      <c r="G5602" s="32" t="inlineStr">
        <is>
          <t>species_info/gen_*_families.h</t>
        </is>
      </c>
    </row>
    <row r="5603">
      <c r="A5603" s="77" t="inlineStr">
        <is>
          <t>2026-10-04</t>
        </is>
      </c>
      <c r="B5603" s="77" t="inlineStr">
        <is>
          <t>Pokemon Stats</t>
        </is>
      </c>
      <c r="C5603" s="77" t="inlineStr">
        <is>
          <t>Weezing baseSpAttack</t>
        </is>
      </c>
      <c r="D5603" s="77" t="n">
        <v>85</v>
      </c>
      <c r="E5603" s="77" t="n">
        <v>90</v>
      </c>
      <c r="F5603" s="77" t="inlineStr">
        <is>
          <t>Differs from upstream baseline</t>
        </is>
      </c>
      <c r="G5603" s="77" t="inlineStr">
        <is>
          <t>species_info/gen_*_families.h</t>
        </is>
      </c>
    </row>
    <row r="5604">
      <c r="A5604" s="32" t="inlineStr">
        <is>
          <t>2026-10-04</t>
        </is>
      </c>
      <c r="B5604" s="32" t="inlineStr">
        <is>
          <t>Pokemon Stats</t>
        </is>
      </c>
      <c r="C5604" s="32" t="inlineStr">
        <is>
          <t>Weezing baseSpDefense</t>
        </is>
      </c>
      <c r="D5604" s="32" t="n">
        <v>70</v>
      </c>
      <c r="E5604" s="32" t="n">
        <v>85</v>
      </c>
      <c r="F5604" s="32" t="inlineStr">
        <is>
          <t>Differs from upstream baseline</t>
        </is>
      </c>
      <c r="G5604" s="32" t="inlineStr">
        <is>
          <t>species_info/gen_*_families.h</t>
        </is>
      </c>
    </row>
    <row r="5605">
      <c r="A5605" s="77" t="inlineStr">
        <is>
          <t>2026-10-04</t>
        </is>
      </c>
      <c r="B5605" s="77" t="inlineStr">
        <is>
          <t>Abilities</t>
        </is>
      </c>
      <c r="C5605" s="77" t="inlineStr">
        <is>
          <t>Weezing abilities</t>
        </is>
      </c>
      <c r="D5605" s="77" t="inlineStr">
        <is>
          <t>Levitate / Neutralizing Gas / Stench</t>
        </is>
      </c>
      <c r="E5605" s="77" t="inlineStr">
        <is>
          <t>Levitate / Stench</t>
        </is>
      </c>
      <c r="F5605" s="77" t="inlineStr">
        <is>
          <t>Differs from upstream baseline</t>
        </is>
      </c>
      <c r="G5605" s="77" t="inlineStr">
        <is>
          <t>species_info/gen_*_families.h</t>
        </is>
      </c>
    </row>
    <row r="5606">
      <c r="A5606" s="32" t="inlineStr">
        <is>
          <t>2026-10-04</t>
        </is>
      </c>
      <c r="B5606" s="32" t="inlineStr">
        <is>
          <t>Abilities</t>
        </is>
      </c>
      <c r="C5606" s="32" t="inlineStr">
        <is>
          <t>Weezing abilities</t>
        </is>
      </c>
      <c r="D5606" s="32" t="inlineStr">
        <is>
          <t>Levitate / Neutralizing Gas / Misty Surge</t>
        </is>
      </c>
      <c r="E5606" s="32" t="inlineStr">
        <is>
          <t>Levitate / Misty Surge</t>
        </is>
      </c>
      <c r="F5606" s="32" t="inlineStr">
        <is>
          <t>Differs from upstream baseline</t>
        </is>
      </c>
      <c r="G5606" s="32" t="inlineStr">
        <is>
          <t>species_info/gen_*_families.h</t>
        </is>
      </c>
    </row>
    <row r="5607">
      <c r="A5607" s="77" t="inlineStr">
        <is>
          <t>2026-10-04</t>
        </is>
      </c>
      <c r="B5607" s="77" t="inlineStr">
        <is>
          <t>Pokemon Stats</t>
        </is>
      </c>
      <c r="C5607" s="77" t="inlineStr">
        <is>
          <t>Whirlipede baseHP</t>
        </is>
      </c>
      <c r="D5607" s="77" t="n">
        <v>40</v>
      </c>
      <c r="E5607" s="77" t="n">
        <v>48</v>
      </c>
      <c r="F5607" s="77" t="inlineStr">
        <is>
          <t>Differs from upstream baseline</t>
        </is>
      </c>
      <c r="G5607" s="77" t="inlineStr">
        <is>
          <t>species_info/gen_*_families.h</t>
        </is>
      </c>
    </row>
    <row r="5608">
      <c r="A5608" s="32" t="inlineStr">
        <is>
          <t>2026-10-04</t>
        </is>
      </c>
      <c r="B5608" s="32" t="inlineStr">
        <is>
          <t>Pokemon Stats</t>
        </is>
      </c>
      <c r="C5608" s="32" t="inlineStr">
        <is>
          <t>Whirlipede baseAttack</t>
        </is>
      </c>
      <c r="D5608" s="32" t="n">
        <v>55</v>
      </c>
      <c r="E5608" s="32" t="n">
        <v>60</v>
      </c>
      <c r="F5608" s="32" t="inlineStr">
        <is>
          <t>Differs from upstream baseline</t>
        </is>
      </c>
      <c r="G5608" s="32" t="inlineStr">
        <is>
          <t>species_info/gen_*_families.h</t>
        </is>
      </c>
    </row>
    <row r="5609">
      <c r="A5609" s="77" t="inlineStr">
        <is>
          <t>2026-10-04</t>
        </is>
      </c>
      <c r="B5609" s="77" t="inlineStr">
        <is>
          <t>Pokemon Stats</t>
        </is>
      </c>
      <c r="C5609" s="77" t="inlineStr">
        <is>
          <t>Whirlipede baseSpAttack</t>
        </is>
      </c>
      <c r="D5609" s="77" t="n">
        <v>40</v>
      </c>
      <c r="E5609" s="77" t="n">
        <v>42</v>
      </c>
      <c r="F5609" s="77" t="inlineStr">
        <is>
          <t>Differs from upstream baseline</t>
        </is>
      </c>
      <c r="G5609" s="77" t="inlineStr">
        <is>
          <t>species_info/gen_*_families.h</t>
        </is>
      </c>
    </row>
    <row r="5610">
      <c r="A5610" s="32" t="inlineStr">
        <is>
          <t>2026-10-04</t>
        </is>
      </c>
      <c r="B5610" s="32" t="inlineStr">
        <is>
          <t>Pokemon Stats</t>
        </is>
      </c>
      <c r="C5610" s="32" t="inlineStr">
        <is>
          <t>Whirlipede baseSpeed</t>
        </is>
      </c>
      <c r="D5610" s="32" t="n">
        <v>47</v>
      </c>
      <c r="E5610" s="32" t="n">
        <v>50</v>
      </c>
      <c r="F5610" s="32" t="inlineStr">
        <is>
          <t>Differs from upstream baseline</t>
        </is>
      </c>
      <c r="G5610" s="32" t="inlineStr">
        <is>
          <t>species_info/gen_*_families.h</t>
        </is>
      </c>
    </row>
    <row r="5611">
      <c r="A5611" s="77" t="inlineStr">
        <is>
          <t>2026-10-04</t>
        </is>
      </c>
      <c r="B5611" s="77" t="inlineStr">
        <is>
          <t>Abilities</t>
        </is>
      </c>
      <c r="C5611" s="77" t="inlineStr">
        <is>
          <t>Whiscash abilities</t>
        </is>
      </c>
      <c r="D5611" s="77" t="inlineStr">
        <is>
          <t>Oblivious / Anticipation / Hydration</t>
        </is>
      </c>
      <c r="E5611" s="77" t="inlineStr">
        <is>
          <t>Hydration / Swift Swim / Hydration</t>
        </is>
      </c>
      <c r="F5611" s="77" t="inlineStr">
        <is>
          <t>Differs from upstream baseline</t>
        </is>
      </c>
      <c r="G5611" s="77" t="inlineStr">
        <is>
          <t>species_info/gen_*_families.h</t>
        </is>
      </c>
    </row>
    <row r="5612">
      <c r="A5612" s="32" t="inlineStr">
        <is>
          <t>2026-10-04</t>
        </is>
      </c>
      <c r="B5612" s="32" t="inlineStr">
        <is>
          <t>Abilities</t>
        </is>
      </c>
      <c r="C5612" s="32" t="inlineStr">
        <is>
          <t>Whismur abilities</t>
        </is>
      </c>
      <c r="D5612" s="32" t="inlineStr">
        <is>
          <t>Soundproof / Rattled</t>
        </is>
      </c>
      <c r="E5612" s="32" t="inlineStr">
        <is>
          <t>Scrappy / Soundproof / Rattled</t>
        </is>
      </c>
      <c r="F5612" s="32" t="inlineStr">
        <is>
          <t>Differs from upstream baseline</t>
        </is>
      </c>
      <c r="G5612" s="32" t="inlineStr">
        <is>
          <t>species_info/gen_*_families.h</t>
        </is>
      </c>
    </row>
    <row r="5613">
      <c r="A5613" s="77" t="inlineStr">
        <is>
          <t>2026-10-04</t>
        </is>
      </c>
      <c r="B5613" s="77" t="inlineStr">
        <is>
          <t>Pokemon Stats</t>
        </is>
      </c>
      <c r="C5613" s="77" t="inlineStr">
        <is>
          <t>Wigglytuff baseAttack</t>
        </is>
      </c>
      <c r="D5613" s="77" t="n">
        <v>70</v>
      </c>
      <c r="E5613" s="77" t="n">
        <v>80</v>
      </c>
      <c r="F5613" s="77" t="inlineStr">
        <is>
          <t>Differs from upstream baseline</t>
        </is>
      </c>
      <c r="G5613" s="77" t="inlineStr">
        <is>
          <t>species_info/gen_*_families.h</t>
        </is>
      </c>
    </row>
    <row r="5614">
      <c r="A5614" s="32" t="inlineStr">
        <is>
          <t>2026-10-04</t>
        </is>
      </c>
      <c r="B5614" s="32" t="inlineStr">
        <is>
          <t>Pokemon Stats</t>
        </is>
      </c>
      <c r="C5614" s="32" t="inlineStr">
        <is>
          <t>Wigglytuff baseDefense</t>
        </is>
      </c>
      <c r="D5614" s="32" t="n">
        <v>45</v>
      </c>
      <c r="E5614" s="32" t="n">
        <v>75</v>
      </c>
      <c r="F5614" s="32" t="inlineStr">
        <is>
          <t>Differs from upstream baseline</t>
        </is>
      </c>
      <c r="G5614" s="32" t="inlineStr">
        <is>
          <t>species_info/gen_*_families.h</t>
        </is>
      </c>
    </row>
    <row r="5615">
      <c r="A5615" s="77" t="inlineStr">
        <is>
          <t>2026-10-04</t>
        </is>
      </c>
      <c r="B5615" s="77" t="inlineStr">
        <is>
          <t>Pokemon Stats</t>
        </is>
      </c>
      <c r="C5615" s="77" t="inlineStr">
        <is>
          <t>Wigglytuff baseSpDefense</t>
        </is>
      </c>
      <c r="D5615" s="77" t="n">
        <v>50</v>
      </c>
      <c r="E5615" s="77" t="n">
        <v>70</v>
      </c>
      <c r="F5615" s="77" t="inlineStr">
        <is>
          <t>Differs from upstream baseline</t>
        </is>
      </c>
      <c r="G5615" s="77" t="inlineStr">
        <is>
          <t>species_info/gen_*_families.h</t>
        </is>
      </c>
    </row>
    <row r="5616">
      <c r="A5616" s="32" t="inlineStr">
        <is>
          <t>2026-10-04</t>
        </is>
      </c>
      <c r="B5616" s="32" t="inlineStr">
        <is>
          <t>Abilities</t>
        </is>
      </c>
      <c r="C5616" s="32" t="inlineStr">
        <is>
          <t>Wigglytuff abilities</t>
        </is>
      </c>
      <c r="D5616" s="32" t="inlineStr">
        <is>
          <t>Cute Charm / Competitive / Frisk</t>
        </is>
      </c>
      <c r="E5616" s="32" t="inlineStr">
        <is>
          <t>Aftermath / Frisk</t>
        </is>
      </c>
      <c r="F5616" s="32" t="inlineStr">
        <is>
          <t>Differs from upstream baseline</t>
        </is>
      </c>
      <c r="G5616" s="32" t="inlineStr">
        <is>
          <t>species_info/gen_*_families.h</t>
        </is>
      </c>
    </row>
    <row r="5617">
      <c r="A5617" s="77" t="inlineStr">
        <is>
          <t>2026-10-04</t>
        </is>
      </c>
      <c r="B5617" s="77" t="inlineStr">
        <is>
          <t>Abilities</t>
        </is>
      </c>
      <c r="C5617" s="77" t="inlineStr">
        <is>
          <t>Wingull abilities</t>
        </is>
      </c>
      <c r="D5617" s="77" t="inlineStr">
        <is>
          <t>Keen Eye / Hydration / Rain Dish</t>
        </is>
      </c>
      <c r="E5617" s="77" t="inlineStr">
        <is>
          <t>Gluttony / Rain Dish</t>
        </is>
      </c>
      <c r="F5617" s="77" t="inlineStr">
        <is>
          <t>Differs from upstream baseline</t>
        </is>
      </c>
      <c r="G5617" s="77" t="inlineStr">
        <is>
          <t>species_info/gen_*_families.h</t>
        </is>
      </c>
    </row>
    <row r="5618">
      <c r="A5618" s="32" t="inlineStr">
        <is>
          <t>2026-10-04</t>
        </is>
      </c>
      <c r="B5618" s="32" t="inlineStr">
        <is>
          <t>Evolutions</t>
        </is>
      </c>
      <c r="C5618" s="32" t="inlineStr">
        <is>
          <t>Woobat evolution</t>
        </is>
      </c>
      <c r="D5618" s="32" t="inlineStr">
        <is>
          <t>Friendship -&gt; Swoobat</t>
        </is>
      </c>
      <c r="E5618" s="32" t="inlineStr">
        <is>
          <t>Lv 30 -&gt; Swoobat</t>
        </is>
      </c>
      <c r="F5618" s="32" t="inlineStr">
        <is>
          <t>Differs from upstream baseline</t>
        </is>
      </c>
      <c r="G5618" s="32" t="inlineStr">
        <is>
          <t>species_info/gen_*_families.h</t>
        </is>
      </c>
    </row>
    <row r="5619">
      <c r="A5619" s="77" t="inlineStr">
        <is>
          <t>2026-10-04</t>
        </is>
      </c>
      <c r="B5619" s="77" t="inlineStr">
        <is>
          <t>Abilities</t>
        </is>
      </c>
      <c r="C5619" s="77" t="inlineStr">
        <is>
          <t>Wooper abilities</t>
        </is>
      </c>
      <c r="D5619" s="77" t="inlineStr">
        <is>
          <t>Damp / Water Absorb / Unaware</t>
        </is>
      </c>
      <c r="E5619" s="77" t="inlineStr">
        <is>
          <t>Water Absorb / Water Absorb / Unaware</t>
        </is>
      </c>
      <c r="F5619" s="77" t="inlineStr">
        <is>
          <t>Differs from upstream baseline</t>
        </is>
      </c>
      <c r="G5619" s="77" t="inlineStr">
        <is>
          <t>species_info/gen_*_families.h</t>
        </is>
      </c>
    </row>
    <row r="5620">
      <c r="A5620" s="32" t="inlineStr">
        <is>
          <t>2026-10-04</t>
        </is>
      </c>
      <c r="B5620" s="32" t="inlineStr">
        <is>
          <t>Abilities</t>
        </is>
      </c>
      <c r="C5620" s="32" t="inlineStr">
        <is>
          <t>Wooper abilities</t>
        </is>
      </c>
      <c r="D5620" s="32" t="inlineStr">
        <is>
          <t>Poison Point / Water Absorb / Unaware</t>
        </is>
      </c>
      <c r="E5620" s="32" t="inlineStr">
        <is>
          <t>Water Absorb / Water Absorb / Unaware</t>
        </is>
      </c>
      <c r="F5620" s="32" t="inlineStr">
        <is>
          <t>Differs from upstream baseline</t>
        </is>
      </c>
      <c r="G5620" s="32" t="inlineStr">
        <is>
          <t>species_info/gen_*_families.h</t>
        </is>
      </c>
    </row>
    <row r="5621">
      <c r="A5621" s="77" t="inlineStr">
        <is>
          <t>2026-10-04</t>
        </is>
      </c>
      <c r="B5621" s="77" t="inlineStr">
        <is>
          <t>Pokemon Stats</t>
        </is>
      </c>
      <c r="C5621" s="77" t="inlineStr">
        <is>
          <t>Wormadam baseAttack</t>
        </is>
      </c>
      <c r="D5621" s="77" t="n">
        <v>59</v>
      </c>
      <c r="E5621" s="77" t="n">
        <v>79</v>
      </c>
      <c r="F5621" s="77" t="inlineStr">
        <is>
          <t>Differs from upstream baseline</t>
        </is>
      </c>
      <c r="G5621" s="77" t="inlineStr">
        <is>
          <t>species_info/gen_*_families.h</t>
        </is>
      </c>
    </row>
    <row r="5622">
      <c r="A5622" s="32" t="inlineStr">
        <is>
          <t>2026-10-04</t>
        </is>
      </c>
      <c r="B5622" s="32" t="inlineStr">
        <is>
          <t>Abilities</t>
        </is>
      </c>
      <c r="C5622" s="32" t="inlineStr">
        <is>
          <t>Wormadam abilities</t>
        </is>
      </c>
      <c r="D5622" s="32" t="inlineStr">
        <is>
          <t>Anticipation / Overcoat</t>
        </is>
      </c>
      <c r="E5622" s="32" t="inlineStr">
        <is>
          <t>Snow Cloak / Overcoat</t>
        </is>
      </c>
      <c r="F5622" s="32" t="inlineStr">
        <is>
          <t>Differs from upstream baseline</t>
        </is>
      </c>
      <c r="G5622" s="32" t="inlineStr">
        <is>
          <t>species_info/gen_*_families.h</t>
        </is>
      </c>
    </row>
    <row r="5623">
      <c r="A5623" s="77" t="inlineStr">
        <is>
          <t>2026-10-04</t>
        </is>
      </c>
      <c r="B5623" s="77" t="inlineStr">
        <is>
          <t>Abilities</t>
        </is>
      </c>
      <c r="C5623" s="77" t="inlineStr">
        <is>
          <t>Wurmple abilities</t>
        </is>
      </c>
      <c r="D5623" s="77" t="inlineStr">
        <is>
          <t>Shield Dust / Run Away</t>
        </is>
      </c>
      <c r="E5623" s="77" t="inlineStr">
        <is>
          <t>Shield Dust / Shield Dust / Run Away</t>
        </is>
      </c>
      <c r="F5623" s="77" t="inlineStr">
        <is>
          <t>Differs from upstream baseline</t>
        </is>
      </c>
      <c r="G5623" s="77" t="inlineStr">
        <is>
          <t>species_info/gen_*_families.h</t>
        </is>
      </c>
    </row>
    <row r="5624">
      <c r="A5624" s="32" t="inlineStr">
        <is>
          <t>2026-10-04</t>
        </is>
      </c>
      <c r="B5624" s="32" t="inlineStr">
        <is>
          <t>Pokemon Stats</t>
        </is>
      </c>
      <c r="C5624" s="32" t="inlineStr">
        <is>
          <t>Xatu baseAttack</t>
        </is>
      </c>
      <c r="D5624" s="32" t="n">
        <v>75</v>
      </c>
      <c r="E5624" s="32" t="n">
        <v>95</v>
      </c>
      <c r="F5624" s="32" t="inlineStr">
        <is>
          <t>Differs from upstream baseline</t>
        </is>
      </c>
      <c r="G5624" s="32" t="inlineStr">
        <is>
          <t>species_info/gen_*_families.h</t>
        </is>
      </c>
    </row>
    <row r="5625">
      <c r="A5625" s="77" t="inlineStr">
        <is>
          <t>2026-10-04</t>
        </is>
      </c>
      <c r="B5625" s="77" t="inlineStr">
        <is>
          <t>Abilities</t>
        </is>
      </c>
      <c r="C5625" s="77" t="inlineStr">
        <is>
          <t>Xatu abilities</t>
        </is>
      </c>
      <c r="D5625" s="77" t="inlineStr">
        <is>
          <t>Synchronize / Early Bird / Magic Bounce</t>
        </is>
      </c>
      <c r="E5625" s="77" t="inlineStr">
        <is>
          <t>Magic Guard / Magic Guard / Magic Bounce</t>
        </is>
      </c>
      <c r="F5625" s="77" t="inlineStr">
        <is>
          <t>Differs from upstream baseline</t>
        </is>
      </c>
      <c r="G5625" s="77" t="inlineStr">
        <is>
          <t>species_info/gen_*_families.h</t>
        </is>
      </c>
    </row>
    <row r="5626">
      <c r="A5626" s="32" t="inlineStr">
        <is>
          <t>2026-10-04</t>
        </is>
      </c>
      <c r="B5626" s="32" t="inlineStr">
        <is>
          <t>Pokemon Stats</t>
        </is>
      </c>
      <c r="C5626" s="32" t="inlineStr">
        <is>
          <t>Yamask baseHP</t>
        </is>
      </c>
      <c r="D5626" s="32" t="n">
        <v>38</v>
      </c>
      <c r="E5626" s="32" t="n">
        <v>39</v>
      </c>
      <c r="F5626" s="32" t="inlineStr">
        <is>
          <t>Differs from upstream baseline</t>
        </is>
      </c>
      <c r="G5626" s="32" t="inlineStr">
        <is>
          <t>species_info/gen_*_families.h</t>
        </is>
      </c>
    </row>
    <row r="5627">
      <c r="A5627" s="77" t="inlineStr">
        <is>
          <t>2026-10-04</t>
        </is>
      </c>
      <c r="B5627" s="77" t="inlineStr">
        <is>
          <t>Pokemon Stats</t>
        </is>
      </c>
      <c r="C5627" s="77" t="inlineStr">
        <is>
          <t>Yamask baseSpeed</t>
        </is>
      </c>
      <c r="D5627" s="77" t="n">
        <v>30</v>
      </c>
      <c r="E5627" s="77" t="n">
        <v>31</v>
      </c>
      <c r="F5627" s="77" t="inlineStr">
        <is>
          <t>Differs from upstream baseline</t>
        </is>
      </c>
      <c r="G5627" s="77" t="inlineStr">
        <is>
          <t>species_info/gen_*_families.h</t>
        </is>
      </c>
    </row>
    <row r="5628">
      <c r="A5628" s="32" t="inlineStr">
        <is>
          <t>2026-10-04</t>
        </is>
      </c>
      <c r="B5628" s="32" t="inlineStr">
        <is>
          <t>Abilities</t>
        </is>
      </c>
      <c r="C5628" s="32" t="inlineStr">
        <is>
          <t>Yanma abilities</t>
        </is>
      </c>
      <c r="D5628" s="32" t="inlineStr">
        <is>
          <t>Speed Boost / Compound Eyes / Frisk</t>
        </is>
      </c>
      <c r="E5628" s="32" t="inlineStr">
        <is>
          <t>Compound Eyes / Compound Eyes / Frisk</t>
        </is>
      </c>
      <c r="F5628" s="32" t="inlineStr">
        <is>
          <t>Differs from upstream baseline</t>
        </is>
      </c>
      <c r="G5628" s="32" t="inlineStr">
        <is>
          <t>species_info/gen_*_families.h</t>
        </is>
      </c>
    </row>
    <row r="5629">
      <c r="A5629" s="77" t="inlineStr">
        <is>
          <t>2026-10-04</t>
        </is>
      </c>
      <c r="B5629" s="77" t="inlineStr">
        <is>
          <t>Abilities</t>
        </is>
      </c>
      <c r="C5629" s="77" t="inlineStr">
        <is>
          <t>Zangoose abilities</t>
        </is>
      </c>
      <c r="D5629" s="77" t="inlineStr">
        <is>
          <t>Immunity / Toxic Boost</t>
        </is>
      </c>
      <c r="E5629" s="77" t="inlineStr">
        <is>
          <t>Hyper Cutter / Immunity / Toxic Boost</t>
        </is>
      </c>
      <c r="F5629" s="77" t="inlineStr">
        <is>
          <t>Differs from upstream baseline</t>
        </is>
      </c>
      <c r="G5629" s="77" t="inlineStr">
        <is>
          <t>species_info/gen_*_families.h</t>
        </is>
      </c>
    </row>
    <row r="5630">
      <c r="A5630" s="32" t="inlineStr">
        <is>
          <t>2026-10-04</t>
        </is>
      </c>
      <c r="B5630" s="32" t="inlineStr">
        <is>
          <t>Pokemon Stats</t>
        </is>
      </c>
      <c r="C5630" s="32" t="inlineStr">
        <is>
          <t>Zapdos baseSpDefense</t>
        </is>
      </c>
      <c r="D5630" s="32" t="n">
        <v>90</v>
      </c>
      <c r="E5630" s="32" t="n">
        <v>110</v>
      </c>
      <c r="F5630" s="32" t="inlineStr">
        <is>
          <t>Differs from upstream baseline</t>
        </is>
      </c>
      <c r="G5630" s="32" t="inlineStr">
        <is>
          <t>species_info/gen_*_families.h</t>
        </is>
      </c>
    </row>
    <row r="5631">
      <c r="A5631" s="77" t="inlineStr">
        <is>
          <t>2026-10-04</t>
        </is>
      </c>
      <c r="B5631" s="77" t="inlineStr">
        <is>
          <t>Abilities</t>
        </is>
      </c>
      <c r="C5631" s="77" t="inlineStr">
        <is>
          <t>Zapdos abilities</t>
        </is>
      </c>
      <c r="D5631" s="77" t="inlineStr">
        <is>
          <t>Pressure / Static</t>
        </is>
      </c>
      <c r="E5631" s="77" t="inlineStr">
        <is>
          <t>Pressure / Pressure / Static</t>
        </is>
      </c>
      <c r="F5631" s="77" t="inlineStr">
        <is>
          <t>Differs from upstream baseline</t>
        </is>
      </c>
      <c r="G5631" s="77" t="inlineStr">
        <is>
          <t>species_info/gen_*_families.h</t>
        </is>
      </c>
    </row>
    <row r="5632">
      <c r="A5632" s="32" t="inlineStr">
        <is>
          <t>2026-10-04</t>
        </is>
      </c>
      <c r="B5632" s="32" t="inlineStr">
        <is>
          <t>Pokemon Stats</t>
        </is>
      </c>
      <c r="C5632" s="32" t="inlineStr">
        <is>
          <t>Zebstrika baseAttack</t>
        </is>
      </c>
      <c r="D5632" s="32" t="n">
        <v>100</v>
      </c>
      <c r="E5632" s="32" t="n">
        <v>115</v>
      </c>
      <c r="F5632" s="32" t="inlineStr">
        <is>
          <t>Differs from upstream baseline</t>
        </is>
      </c>
      <c r="G5632" s="32" t="inlineStr">
        <is>
          <t>species_info/gen_*_families.h</t>
        </is>
      </c>
    </row>
    <row r="5633">
      <c r="A5633" s="77" t="inlineStr">
        <is>
          <t>2026-10-04</t>
        </is>
      </c>
      <c r="B5633" s="77" t="inlineStr">
        <is>
          <t>Pokemon Stats</t>
        </is>
      </c>
      <c r="C5633" s="77" t="inlineStr">
        <is>
          <t>Zebstrika baseSpeed</t>
        </is>
      </c>
      <c r="D5633" s="77" t="n">
        <v>116</v>
      </c>
      <c r="E5633" s="77" t="n">
        <v>121</v>
      </c>
      <c r="F5633" s="77" t="inlineStr">
        <is>
          <t>Differs from upstream baseline</t>
        </is>
      </c>
      <c r="G5633" s="77" t="inlineStr">
        <is>
          <t>species_info/gen_*_families.h</t>
        </is>
      </c>
    </row>
    <row r="5634">
      <c r="A5634" s="32" t="inlineStr">
        <is>
          <t>2026-10-04</t>
        </is>
      </c>
      <c r="B5634" s="32" t="inlineStr">
        <is>
          <t>Abilities</t>
        </is>
      </c>
      <c r="C5634" s="32" t="inlineStr">
        <is>
          <t>Zebstrika abilities</t>
        </is>
      </c>
      <c r="D5634" s="32" t="inlineStr">
        <is>
          <t>Lightning Rod / Motor Drive / Sap Sipper</t>
        </is>
      </c>
      <c r="E5634" s="32" t="inlineStr">
        <is>
          <t>Lightning Rod / Motor Drive / Reckless</t>
        </is>
      </c>
      <c r="F5634" s="32" t="inlineStr">
        <is>
          <t>Differs from upstream baseline</t>
        </is>
      </c>
      <c r="G5634" s="32" t="inlineStr">
        <is>
          <t>species_info/gen_*_families.h</t>
        </is>
      </c>
    </row>
    <row r="5635">
      <c r="A5635" s="77" t="inlineStr">
        <is>
          <t>2026-10-04</t>
        </is>
      </c>
      <c r="B5635" s="77" t="inlineStr">
        <is>
          <t>Abilities</t>
        </is>
      </c>
      <c r="C5635" s="77" t="inlineStr">
        <is>
          <t>Zigzagoon abilities</t>
        </is>
      </c>
      <c r="D5635" s="77" t="inlineStr">
        <is>
          <t>Pickup / Gluttony / Quick Feet</t>
        </is>
      </c>
      <c r="E5635" s="77" t="inlineStr">
        <is>
          <t>Gluttony / Gluttony / Quick Feet</t>
        </is>
      </c>
      <c r="F5635" s="77" t="inlineStr">
        <is>
          <t>Differs from upstream baseline</t>
        </is>
      </c>
      <c r="G5635" s="77" t="inlineStr">
        <is>
          <t>species_info/gen_*_families.h</t>
        </is>
      </c>
    </row>
    <row r="5636">
      <c r="A5636" s="32" t="inlineStr">
        <is>
          <t>2026-10-04</t>
        </is>
      </c>
      <c r="B5636" s="32" t="inlineStr">
        <is>
          <t>Pokemon Stats</t>
        </is>
      </c>
      <c r="C5636" s="32" t="inlineStr">
        <is>
          <t>Zoroark baseHP</t>
        </is>
      </c>
      <c r="D5636" s="32" t="n">
        <v>60</v>
      </c>
      <c r="E5636" s="32" t="n">
        <v>70</v>
      </c>
      <c r="F5636" s="32" t="inlineStr">
        <is>
          <t>Differs from upstream baseline</t>
        </is>
      </c>
      <c r="G5636" s="32" t="inlineStr">
        <is>
          <t>species_info/gen_*_families.h</t>
        </is>
      </c>
    </row>
    <row r="5637">
      <c r="A5637" s="77" t="inlineStr">
        <is>
          <t>2026-10-04</t>
        </is>
      </c>
      <c r="B5637" s="77" t="inlineStr">
        <is>
          <t>Pokemon Stats</t>
        </is>
      </c>
      <c r="C5637" s="77" t="inlineStr">
        <is>
          <t>Zoroark baseSpAttack</t>
        </is>
      </c>
      <c r="D5637" s="77" t="n">
        <v>120</v>
      </c>
      <c r="E5637" s="77" t="n">
        <v>125</v>
      </c>
      <c r="F5637" s="77" t="inlineStr">
        <is>
          <t>Differs from upstream baseline</t>
        </is>
      </c>
      <c r="G5637" s="77" t="inlineStr">
        <is>
          <t>species_info/gen_*_families.h</t>
        </is>
      </c>
    </row>
    <row r="5638">
      <c r="A5638" s="32" t="inlineStr">
        <is>
          <t>2026-10-04</t>
        </is>
      </c>
      <c r="B5638" s="32" t="inlineStr">
        <is>
          <t>Abilities</t>
        </is>
      </c>
      <c r="C5638" s="32" t="inlineStr">
        <is>
          <t>Zoroark abilities</t>
        </is>
      </c>
      <c r="D5638" s="32" t="inlineStr">
        <is>
          <t>Illusion</t>
        </is>
      </c>
      <c r="E5638" s="32" t="inlineStr">
        <is>
          <t>Illusion / Infiltrator / Illusion</t>
        </is>
      </c>
      <c r="F5638" s="32" t="inlineStr">
        <is>
          <t>Differs from upstream baseline</t>
        </is>
      </c>
      <c r="G5638" s="32" t="inlineStr">
        <is>
          <t>species_info/gen_*_families.h</t>
        </is>
      </c>
    </row>
    <row r="5639">
      <c r="A5639" s="77" t="inlineStr">
        <is>
          <t>2026-10-04</t>
        </is>
      </c>
      <c r="B5639" s="77" t="inlineStr">
        <is>
          <t>Evolutions</t>
        </is>
      </c>
      <c r="C5639" s="77" t="inlineStr">
        <is>
          <t>Zweilous evolution</t>
        </is>
      </c>
      <c r="D5639" s="77" t="inlineStr">
        <is>
          <t>Lv 64 -&gt; Hydreigon</t>
        </is>
      </c>
      <c r="E5639" s="77" t="inlineStr">
        <is>
          <t>Lv 56 -&gt; Hydreigon</t>
        </is>
      </c>
      <c r="F5639" s="77" t="inlineStr">
        <is>
          <t>Differs from upstream baseline</t>
        </is>
      </c>
      <c r="G5639" s="77" t="inlineStr">
        <is>
          <t>species_info/gen_*_families.h</t>
        </is>
      </c>
    </row>
    <row r="5640">
      <c r="A5640" s="32" t="inlineStr">
        <is>
          <t>2026-10-04</t>
        </is>
      </c>
      <c r="B5640" s="32" t="inlineStr">
        <is>
          <t>Pokemon Stats</t>
        </is>
      </c>
      <c r="C5640" s="32" t="inlineStr">
        <is>
          <t>Zygarde baseAttack</t>
        </is>
      </c>
      <c r="D5640" s="32" t="n">
        <v>100</v>
      </c>
      <c r="E5640" s="32" t="n">
        <v>117</v>
      </c>
      <c r="F5640" s="32" t="inlineStr">
        <is>
          <t>Differs from upstream baseline</t>
        </is>
      </c>
      <c r="G5640" s="32" t="inlineStr">
        <is>
          <t>species_info/gen_*_families.h</t>
        </is>
      </c>
    </row>
    <row r="5641">
      <c r="A5641" s="77" t="inlineStr">
        <is>
          <t>2026-10-04</t>
        </is>
      </c>
      <c r="B5641" s="77" t="inlineStr">
        <is>
          <t>Pokemon Stats</t>
        </is>
      </c>
      <c r="C5641" s="77" t="inlineStr">
        <is>
          <t>Zygarde baseSpAttack</t>
        </is>
      </c>
      <c r="D5641" s="77" t="n">
        <v>61</v>
      </c>
      <c r="E5641" s="77" t="n">
        <v>30</v>
      </c>
      <c r="F5641" s="77" t="inlineStr">
        <is>
          <t>Differs from upstream baseline</t>
        </is>
      </c>
      <c r="G5641" s="77" t="inlineStr">
        <is>
          <t>species_info/gen_*_families.h</t>
        </is>
      </c>
    </row>
    <row r="5642">
      <c r="A5642" s="32" t="inlineStr">
        <is>
          <t>2026-10-04</t>
        </is>
      </c>
      <c r="B5642" s="32" t="inlineStr">
        <is>
          <t>Pokemon Stats</t>
        </is>
      </c>
      <c r="C5642" s="32" t="inlineStr">
        <is>
          <t>Zygarde baseSpeed</t>
        </is>
      </c>
      <c r="D5642" s="32" t="n">
        <v>115</v>
      </c>
      <c r="E5642" s="32" t="n">
        <v>129</v>
      </c>
      <c r="F5642" s="32" t="inlineStr">
        <is>
          <t>Differs from upstream baseline</t>
        </is>
      </c>
      <c r="G5642" s="32" t="inlineStr">
        <is>
          <t>species_info/gen_*_families.h</t>
        </is>
      </c>
    </row>
    <row r="5643">
      <c r="A5643" s="77" t="inlineStr">
        <is>
          <t>2026-10-04</t>
        </is>
      </c>
      <c r="B5643" s="77" t="inlineStr">
        <is>
          <t>Moves</t>
        </is>
      </c>
      <c r="C5643" s="77" t="inlineStr">
        <is>
          <t>Absorb power</t>
        </is>
      </c>
      <c r="D5643" s="77" t="n">
        <v>20</v>
      </c>
      <c r="E5643" s="77" t="n">
        <v>60</v>
      </c>
      <c r="F5643" s="77" t="inlineStr">
        <is>
          <t>Differs from upstream baseline</t>
        </is>
      </c>
      <c r="G5643" s="77" t="inlineStr">
        <is>
          <t>src/data/moves_info.h</t>
        </is>
      </c>
    </row>
    <row r="5644">
      <c r="A5644" s="32" t="inlineStr">
        <is>
          <t>2026-10-04</t>
        </is>
      </c>
      <c r="B5644" s="32" t="inlineStr">
        <is>
          <t>Moves</t>
        </is>
      </c>
      <c r="C5644" s="32" t="inlineStr">
        <is>
          <t>Absorb type</t>
        </is>
      </c>
      <c r="D5644" s="32" t="inlineStr">
        <is>
          <t>TYPE_GRASS</t>
        </is>
      </c>
      <c r="E5644" s="32" t="inlineStr">
        <is>
          <t>TYPE_DARK</t>
        </is>
      </c>
      <c r="F5644" s="32" t="inlineStr">
        <is>
          <t>Differs from upstream baseline</t>
        </is>
      </c>
      <c r="G5644" s="32" t="inlineStr">
        <is>
          <t>src/data/moves_info.h</t>
        </is>
      </c>
    </row>
    <row r="5645">
      <c r="A5645" s="77" t="inlineStr">
        <is>
          <t>2026-10-04</t>
        </is>
      </c>
      <c r="B5645" s="77" t="inlineStr">
        <is>
          <t>Moves</t>
        </is>
      </c>
      <c r="C5645" s="77" t="inlineStr">
        <is>
          <t>Acid Armor pp</t>
        </is>
      </c>
      <c r="D5645" s="77" t="n">
        <v>20</v>
      </c>
      <c r="E5645" s="77" t="n">
        <v>1</v>
      </c>
      <c r="F5645" s="77" t="inlineStr">
        <is>
          <t>Differs from upstream baseline</t>
        </is>
      </c>
      <c r="G5645" s="77" t="inlineStr">
        <is>
          <t>src/data/moves_info.h</t>
        </is>
      </c>
    </row>
    <row r="5646">
      <c r="A5646" s="32" t="inlineStr">
        <is>
          <t>2026-10-04</t>
        </is>
      </c>
      <c r="B5646" s="32" t="inlineStr">
        <is>
          <t>Moves</t>
        </is>
      </c>
      <c r="C5646" s="32" t="inlineStr">
        <is>
          <t>Acid Spray power</t>
        </is>
      </c>
      <c r="D5646" s="32" t="n">
        <v>40</v>
      </c>
      <c r="E5646" s="32" t="n">
        <v>50</v>
      </c>
      <c r="F5646" s="32" t="inlineStr">
        <is>
          <t>Differs from upstream baseline</t>
        </is>
      </c>
      <c r="G5646" s="32" t="inlineStr">
        <is>
          <t>src/data/moves_info.h</t>
        </is>
      </c>
    </row>
    <row r="5647">
      <c r="A5647" s="77" t="inlineStr">
        <is>
          <t>2026-10-04</t>
        </is>
      </c>
      <c r="B5647" s="77" t="inlineStr">
        <is>
          <t>Moves</t>
        </is>
      </c>
      <c r="C5647" s="77" t="inlineStr">
        <is>
          <t>Aeroblast power</t>
        </is>
      </c>
      <c r="D5647" s="77" t="n">
        <v>100</v>
      </c>
      <c r="E5647" s="77" t="n">
        <v>120</v>
      </c>
      <c r="F5647" s="77" t="inlineStr">
        <is>
          <t>Differs from upstream baseline</t>
        </is>
      </c>
      <c r="G5647" s="77" t="inlineStr">
        <is>
          <t>src/data/moves_info.h</t>
        </is>
      </c>
    </row>
    <row r="5648">
      <c r="A5648" s="32" t="inlineStr">
        <is>
          <t>2026-10-04</t>
        </is>
      </c>
      <c r="B5648" s="32" t="inlineStr">
        <is>
          <t>Moves</t>
        </is>
      </c>
      <c r="C5648" s="32" t="inlineStr">
        <is>
          <t>Aeroblast accuracy</t>
        </is>
      </c>
      <c r="D5648" s="32" t="n">
        <v>95</v>
      </c>
      <c r="E5648" s="32" t="n">
        <v>100</v>
      </c>
      <c r="F5648" s="32" t="inlineStr">
        <is>
          <t>Differs from upstream baseline</t>
        </is>
      </c>
      <c r="G5648" s="32" t="inlineStr">
        <is>
          <t>src/data/moves_info.h</t>
        </is>
      </c>
    </row>
    <row r="5649">
      <c r="A5649" s="77" t="inlineStr">
        <is>
          <t>2026-10-04</t>
        </is>
      </c>
      <c r="B5649" s="77" t="inlineStr">
        <is>
          <t>Moves</t>
        </is>
      </c>
      <c r="C5649" s="77" t="inlineStr">
        <is>
          <t>Agility pp</t>
        </is>
      </c>
      <c r="D5649" s="77" t="n">
        <v>30</v>
      </c>
      <c r="E5649" s="77" t="n">
        <v>1</v>
      </c>
      <c r="F5649" s="77" t="inlineStr">
        <is>
          <t>Differs from upstream baseline</t>
        </is>
      </c>
      <c r="G5649" s="77" t="inlineStr">
        <is>
          <t>src/data/moves_info.h</t>
        </is>
      </c>
    </row>
    <row r="5650">
      <c r="A5650" s="32" t="inlineStr">
        <is>
          <t>2026-10-04</t>
        </is>
      </c>
      <c r="B5650" s="32" t="inlineStr">
        <is>
          <t>Moves</t>
        </is>
      </c>
      <c r="C5650" s="32" t="inlineStr">
        <is>
          <t>Air Cutter accuracy</t>
        </is>
      </c>
      <c r="D5650" s="32" t="n">
        <v>95</v>
      </c>
      <c r="E5650" s="32" t="n">
        <v>100</v>
      </c>
      <c r="F5650" s="32" t="inlineStr">
        <is>
          <t>Differs from upstream baseline</t>
        </is>
      </c>
      <c r="G5650" s="32" t="inlineStr">
        <is>
          <t>src/data/moves_info.h</t>
        </is>
      </c>
    </row>
    <row r="5651">
      <c r="A5651" s="77" t="inlineStr">
        <is>
          <t>2026-10-04</t>
        </is>
      </c>
      <c r="B5651" s="77" t="inlineStr">
        <is>
          <t>Moves</t>
        </is>
      </c>
      <c r="C5651" s="77" t="inlineStr">
        <is>
          <t>Air Slash accuracy</t>
        </is>
      </c>
      <c r="D5651" s="77" t="n">
        <v>95</v>
      </c>
      <c r="E5651" s="77" t="n">
        <v>100</v>
      </c>
      <c r="F5651" s="77" t="inlineStr">
        <is>
          <t>Differs from upstream baseline</t>
        </is>
      </c>
      <c r="G5651" s="77" t="inlineStr">
        <is>
          <t>src/data/moves_info.h</t>
        </is>
      </c>
    </row>
    <row r="5652">
      <c r="A5652" s="32" t="inlineStr">
        <is>
          <t>2026-10-04</t>
        </is>
      </c>
      <c r="B5652" s="32" t="inlineStr">
        <is>
          <t>Moves</t>
        </is>
      </c>
      <c r="C5652" s="32" t="inlineStr">
        <is>
          <t>Air Slash pp</t>
        </is>
      </c>
      <c r="D5652" s="32" t="n">
        <v>15</v>
      </c>
      <c r="E5652" s="32" t="n">
        <v>20</v>
      </c>
      <c r="F5652" s="32" t="inlineStr">
        <is>
          <t>Differs from upstream baseline</t>
        </is>
      </c>
      <c r="G5652" s="32" t="inlineStr">
        <is>
          <t>src/data/moves_info.h</t>
        </is>
      </c>
    </row>
    <row r="5653">
      <c r="A5653" s="77" t="inlineStr">
        <is>
          <t>2026-10-04</t>
        </is>
      </c>
      <c r="B5653" s="77" t="inlineStr">
        <is>
          <t>Moves</t>
        </is>
      </c>
      <c r="C5653" s="77" t="inlineStr">
        <is>
          <t>Amnesia pp</t>
        </is>
      </c>
      <c r="D5653" s="77" t="n">
        <v>20</v>
      </c>
      <c r="E5653" s="77" t="n">
        <v>3</v>
      </c>
      <c r="F5653" s="77" t="inlineStr">
        <is>
          <t>Differs from upstream baseline</t>
        </is>
      </c>
      <c r="G5653" s="77" t="inlineStr">
        <is>
          <t>src/data/moves_info.h</t>
        </is>
      </c>
    </row>
    <row r="5654">
      <c r="A5654" s="32" t="inlineStr">
        <is>
          <t>2026-10-04</t>
        </is>
      </c>
      <c r="B5654" s="32" t="inlineStr">
        <is>
          <t>Moves</t>
        </is>
      </c>
      <c r="C5654" s="32" t="inlineStr">
        <is>
          <t>Ancient Power power</t>
        </is>
      </c>
      <c r="D5654" s="32" t="n">
        <v>60</v>
      </c>
      <c r="E5654" s="32" t="n">
        <v>80</v>
      </c>
      <c r="F5654" s="32" t="inlineStr">
        <is>
          <t>Differs from upstream baseline</t>
        </is>
      </c>
      <c r="G5654" s="32" t="inlineStr">
        <is>
          <t>src/data/moves_info.h</t>
        </is>
      </c>
    </row>
    <row r="5655">
      <c r="A5655" s="77" t="inlineStr">
        <is>
          <t>2026-10-04</t>
        </is>
      </c>
      <c r="B5655" s="77" t="inlineStr">
        <is>
          <t>Moves</t>
        </is>
      </c>
      <c r="C5655" s="77" t="inlineStr">
        <is>
          <t>Ancient Power pp</t>
        </is>
      </c>
      <c r="D5655" s="77" t="n">
        <v>5</v>
      </c>
      <c r="E5655" s="77" t="n">
        <v>10</v>
      </c>
      <c r="F5655" s="77" t="inlineStr">
        <is>
          <t>Differs from upstream baseline</t>
        </is>
      </c>
      <c r="G5655" s="77" t="inlineStr">
        <is>
          <t>src/data/moves_info.h</t>
        </is>
      </c>
    </row>
    <row r="5656">
      <c r="A5656" s="32" t="inlineStr">
        <is>
          <t>2026-10-04</t>
        </is>
      </c>
      <c r="B5656" s="32" t="inlineStr">
        <is>
          <t>Moves</t>
        </is>
      </c>
      <c r="C5656" s="32" t="inlineStr">
        <is>
          <t>Aqua Cutter pp</t>
        </is>
      </c>
      <c r="D5656" s="32" t="n">
        <v>20</v>
      </c>
      <c r="E5656" s="32" t="n">
        <v>15</v>
      </c>
      <c r="F5656" s="32" t="inlineStr">
        <is>
          <t>Differs from upstream baseline</t>
        </is>
      </c>
      <c r="G5656" s="32" t="inlineStr">
        <is>
          <t>src/data/moves_info.h</t>
        </is>
      </c>
    </row>
    <row r="5657">
      <c r="A5657" s="77" t="inlineStr">
        <is>
          <t>2026-10-04</t>
        </is>
      </c>
      <c r="B5657" s="77" t="inlineStr">
        <is>
          <t>Moves</t>
        </is>
      </c>
      <c r="C5657" s="77" t="inlineStr">
        <is>
          <t>Aqua Jet pp</t>
        </is>
      </c>
      <c r="D5657" s="77" t="n">
        <v>20</v>
      </c>
      <c r="E5657" s="77" t="n">
        <v>5</v>
      </c>
      <c r="F5657" s="77" t="inlineStr">
        <is>
          <t>Differs from upstream baseline</t>
        </is>
      </c>
      <c r="G5657" s="77" t="inlineStr">
        <is>
          <t>src/data/moves_info.h</t>
        </is>
      </c>
    </row>
    <row r="5658">
      <c r="A5658" s="32" t="inlineStr">
        <is>
          <t>2026-10-04</t>
        </is>
      </c>
      <c r="B5658" s="32" t="inlineStr">
        <is>
          <t>Moves</t>
        </is>
      </c>
      <c r="C5658" s="32" t="inlineStr">
        <is>
          <t>Aqua Tail power</t>
        </is>
      </c>
      <c r="D5658" s="32" t="n">
        <v>90</v>
      </c>
      <c r="E5658" s="32" t="n">
        <v>120</v>
      </c>
      <c r="F5658" s="32" t="inlineStr">
        <is>
          <t>Differs from upstream baseline</t>
        </is>
      </c>
      <c r="G5658" s="32" t="inlineStr">
        <is>
          <t>src/data/moves_info.h</t>
        </is>
      </c>
    </row>
    <row r="5659">
      <c r="A5659" s="77" t="inlineStr">
        <is>
          <t>2026-10-04</t>
        </is>
      </c>
      <c r="B5659" s="77" t="inlineStr">
        <is>
          <t>Moves</t>
        </is>
      </c>
      <c r="C5659" s="77" t="inlineStr">
        <is>
          <t>Aqua Tail accuracy</t>
        </is>
      </c>
      <c r="D5659" s="77" t="n">
        <v>90</v>
      </c>
      <c r="E5659" s="77" t="n">
        <v>85</v>
      </c>
      <c r="F5659" s="77" t="inlineStr">
        <is>
          <t>Differs from upstream baseline</t>
        </is>
      </c>
      <c r="G5659" s="77" t="inlineStr">
        <is>
          <t>src/data/moves_info.h</t>
        </is>
      </c>
    </row>
    <row r="5660">
      <c r="A5660" s="32" t="inlineStr">
        <is>
          <t>2026-10-04</t>
        </is>
      </c>
      <c r="B5660" s="32" t="inlineStr">
        <is>
          <t>Moves</t>
        </is>
      </c>
      <c r="C5660" s="32" t="inlineStr">
        <is>
          <t>Arm Thrust power</t>
        </is>
      </c>
      <c r="D5660" s="32" t="n">
        <v>15</v>
      </c>
      <c r="E5660" s="32" t="n">
        <v>25</v>
      </c>
      <c r="F5660" s="32" t="inlineStr">
        <is>
          <t>Differs from upstream baseline</t>
        </is>
      </c>
      <c r="G5660" s="32" t="inlineStr">
        <is>
          <t>src/data/moves_info.h</t>
        </is>
      </c>
    </row>
    <row r="5661">
      <c r="A5661" s="77" t="inlineStr">
        <is>
          <t>2026-10-04</t>
        </is>
      </c>
      <c r="B5661" s="77" t="inlineStr">
        <is>
          <t>Moves</t>
        </is>
      </c>
      <c r="C5661" s="77" t="inlineStr">
        <is>
          <t>Aromatherapy pp</t>
        </is>
      </c>
      <c r="D5661" s="77" t="n">
        <v>5</v>
      </c>
      <c r="E5661" s="77" t="n">
        <v>1</v>
      </c>
      <c r="F5661" s="77" t="inlineStr">
        <is>
          <t>Differs from upstream baseline</t>
        </is>
      </c>
      <c r="G5661" s="77" t="inlineStr">
        <is>
          <t>src/data/moves_info.h</t>
        </is>
      </c>
    </row>
    <row r="5662">
      <c r="A5662" s="32" t="inlineStr">
        <is>
          <t>2026-10-04</t>
        </is>
      </c>
      <c r="B5662" s="32" t="inlineStr">
        <is>
          <t>Moves</t>
        </is>
      </c>
      <c r="C5662" s="32" t="inlineStr">
        <is>
          <t>Assist accuracy</t>
        </is>
      </c>
      <c r="D5662" s="32" t="n">
        <v>100</v>
      </c>
      <c r="E5662" s="32" t="n">
        <v>0</v>
      </c>
      <c r="F5662" s="32" t="inlineStr">
        <is>
          <t>Differs from upstream baseline</t>
        </is>
      </c>
      <c r="G5662" s="32" t="inlineStr">
        <is>
          <t>src/data/moves_info.h</t>
        </is>
      </c>
    </row>
    <row r="5663">
      <c r="A5663" s="77" t="inlineStr">
        <is>
          <t>2026-10-04</t>
        </is>
      </c>
      <c r="B5663" s="77" t="inlineStr">
        <is>
          <t>Moves</t>
        </is>
      </c>
      <c r="C5663" s="77" t="inlineStr">
        <is>
          <t>Assist pp</t>
        </is>
      </c>
      <c r="D5663" s="77" t="n">
        <v>20</v>
      </c>
      <c r="E5663" s="77" t="n">
        <v>35</v>
      </c>
      <c r="F5663" s="77" t="inlineStr">
        <is>
          <t>Differs from upstream baseline</t>
        </is>
      </c>
      <c r="G5663" s="77" t="inlineStr">
        <is>
          <t>src/data/moves_info.h</t>
        </is>
      </c>
    </row>
    <row r="5664">
      <c r="A5664" s="32" t="inlineStr">
        <is>
          <t>2026-10-04</t>
        </is>
      </c>
      <c r="B5664" s="32" t="inlineStr">
        <is>
          <t>Moves</t>
        </is>
      </c>
      <c r="C5664" s="32" t="inlineStr">
        <is>
          <t>Assurance power</t>
        </is>
      </c>
      <c r="D5664" s="32" t="n">
        <v>60</v>
      </c>
      <c r="E5664" s="32" t="n">
        <v>70</v>
      </c>
      <c r="F5664" s="32" t="inlineStr">
        <is>
          <t>Differs from upstream baseline</t>
        </is>
      </c>
      <c r="G5664" s="32" t="inlineStr">
        <is>
          <t>src/data/moves_info.h</t>
        </is>
      </c>
    </row>
    <row r="5665">
      <c r="A5665" s="77" t="inlineStr">
        <is>
          <t>2026-10-04</t>
        </is>
      </c>
      <c r="B5665" s="77" t="inlineStr">
        <is>
          <t>Moves</t>
        </is>
      </c>
      <c r="C5665" s="77" t="inlineStr">
        <is>
          <t>Astonish power</t>
        </is>
      </c>
      <c r="D5665" s="77" t="n">
        <v>30</v>
      </c>
      <c r="E5665" s="77" t="n">
        <v>40</v>
      </c>
      <c r="F5665" s="77" t="inlineStr">
        <is>
          <t>Differs from upstream baseline</t>
        </is>
      </c>
      <c r="G5665" s="77" t="inlineStr">
        <is>
          <t>src/data/moves_info.h</t>
        </is>
      </c>
    </row>
    <row r="5666">
      <c r="A5666" s="32" t="inlineStr">
        <is>
          <t>2026-10-04</t>
        </is>
      </c>
      <c r="B5666" s="32" t="inlineStr">
        <is>
          <t>Moves</t>
        </is>
      </c>
      <c r="C5666" s="32" t="inlineStr">
        <is>
          <t>Attack Order power</t>
        </is>
      </c>
      <c r="D5666" s="32" t="n">
        <v>90</v>
      </c>
      <c r="E5666" s="32" t="n">
        <v>120</v>
      </c>
      <c r="F5666" s="32" t="inlineStr">
        <is>
          <t>Differs from upstream baseline</t>
        </is>
      </c>
      <c r="G5666" s="32" t="inlineStr">
        <is>
          <t>src/data/moves_info.h</t>
        </is>
      </c>
    </row>
    <row r="5667">
      <c r="A5667" s="77" t="inlineStr">
        <is>
          <t>2026-10-04</t>
        </is>
      </c>
      <c r="B5667" s="77" t="inlineStr">
        <is>
          <t>Moves</t>
        </is>
      </c>
      <c r="C5667" s="77" t="inlineStr">
        <is>
          <t>Aura Sphere power</t>
        </is>
      </c>
      <c r="D5667" s="77" t="n">
        <v>80</v>
      </c>
      <c r="E5667" s="77" t="n">
        <v>90</v>
      </c>
      <c r="F5667" s="77" t="inlineStr">
        <is>
          <t>Differs from upstream baseline</t>
        </is>
      </c>
      <c r="G5667" s="77" t="inlineStr">
        <is>
          <t>src/data/moves_info.h</t>
        </is>
      </c>
    </row>
    <row r="5668">
      <c r="A5668" s="32" t="inlineStr">
        <is>
          <t>2026-10-04</t>
        </is>
      </c>
      <c r="B5668" s="32" t="inlineStr">
        <is>
          <t>Moves</t>
        </is>
      </c>
      <c r="C5668" s="32" t="inlineStr">
        <is>
          <t>Aura Sphere pp</t>
        </is>
      </c>
      <c r="D5668" s="32" t="n">
        <v>20</v>
      </c>
      <c r="E5668" s="32" t="n">
        <v>10</v>
      </c>
      <c r="F5668" s="32" t="inlineStr">
        <is>
          <t>Differs from upstream baseline</t>
        </is>
      </c>
      <c r="G5668" s="32" t="inlineStr">
        <is>
          <t>src/data/moves_info.h</t>
        </is>
      </c>
    </row>
    <row r="5669">
      <c r="A5669" s="77" t="inlineStr">
        <is>
          <t>2026-10-04</t>
        </is>
      </c>
      <c r="B5669" s="77" t="inlineStr">
        <is>
          <t>Moves</t>
        </is>
      </c>
      <c r="C5669" s="77" t="inlineStr">
        <is>
          <t>Aurora Beam power</t>
        </is>
      </c>
      <c r="D5669" s="77" t="n">
        <v>65</v>
      </c>
      <c r="E5669" s="77" t="n">
        <v>60</v>
      </c>
      <c r="F5669" s="77" t="inlineStr">
        <is>
          <t>Differs from upstream baseline</t>
        </is>
      </c>
      <c r="G5669" s="77" t="inlineStr">
        <is>
          <t>src/data/moves_info.h</t>
        </is>
      </c>
    </row>
    <row r="5670">
      <c r="A5670" s="32" t="inlineStr">
        <is>
          <t>2026-10-04</t>
        </is>
      </c>
      <c r="B5670" s="32" t="inlineStr">
        <is>
          <t>Moves</t>
        </is>
      </c>
      <c r="C5670" s="32" t="inlineStr">
        <is>
          <t>Aurora Beam accuracy</t>
        </is>
      </c>
      <c r="D5670" s="32" t="n">
        <v>100</v>
      </c>
      <c r="E5670" s="32" t="n">
        <v>0</v>
      </c>
      <c r="F5670" s="32" t="inlineStr">
        <is>
          <t>Differs from upstream baseline</t>
        </is>
      </c>
      <c r="G5670" s="32" t="inlineStr">
        <is>
          <t>src/data/moves_info.h</t>
        </is>
      </c>
    </row>
    <row r="5671">
      <c r="A5671" s="77" t="inlineStr">
        <is>
          <t>2026-10-04</t>
        </is>
      </c>
      <c r="B5671" s="77" t="inlineStr">
        <is>
          <t>Moves</t>
        </is>
      </c>
      <c r="C5671" s="77" t="inlineStr">
        <is>
          <t>Autotomize pp</t>
        </is>
      </c>
      <c r="D5671" s="77" t="n">
        <v>15</v>
      </c>
      <c r="E5671" s="77" t="n">
        <v>10</v>
      </c>
      <c r="F5671" s="77" t="inlineStr">
        <is>
          <t>Differs from upstream baseline</t>
        </is>
      </c>
      <c r="G5671" s="77" t="inlineStr">
        <is>
          <t>src/data/moves_info.h</t>
        </is>
      </c>
    </row>
    <row r="5672">
      <c r="A5672" s="32" t="inlineStr">
        <is>
          <t>2026-10-04</t>
        </is>
      </c>
      <c r="B5672" s="32" t="inlineStr">
        <is>
          <t>Moves</t>
        </is>
      </c>
      <c r="C5672" s="32" t="inlineStr">
        <is>
          <t>Avalanche power</t>
        </is>
      </c>
      <c r="D5672" s="32" t="n">
        <v>60</v>
      </c>
      <c r="E5672" s="32" t="n">
        <v>100</v>
      </c>
      <c r="F5672" s="32" t="inlineStr">
        <is>
          <t>Differs from upstream baseline</t>
        </is>
      </c>
      <c r="G5672" s="32" t="inlineStr">
        <is>
          <t>src/data/moves_info.h</t>
        </is>
      </c>
    </row>
    <row r="5673">
      <c r="A5673" s="77" t="inlineStr">
        <is>
          <t>2026-10-04</t>
        </is>
      </c>
      <c r="B5673" s="77" t="inlineStr">
        <is>
          <t>Moves</t>
        </is>
      </c>
      <c r="C5673" s="77" t="inlineStr">
        <is>
          <t>Baby-Doll Eyes pp</t>
        </is>
      </c>
      <c r="D5673" s="77" t="n">
        <v>30</v>
      </c>
      <c r="E5673" s="77" t="n">
        <v>20</v>
      </c>
      <c r="F5673" s="77" t="inlineStr">
        <is>
          <t>Differs from upstream baseline</t>
        </is>
      </c>
      <c r="G5673" s="77" t="inlineStr">
        <is>
          <t>src/data/moves_info.h</t>
        </is>
      </c>
    </row>
    <row r="5674">
      <c r="A5674" s="32" t="inlineStr">
        <is>
          <t>2026-10-04</t>
        </is>
      </c>
      <c r="B5674" s="32" t="inlineStr">
        <is>
          <t>Moves</t>
        </is>
      </c>
      <c r="C5674" s="32" t="inlineStr">
        <is>
          <t>Barrage power</t>
        </is>
      </c>
      <c r="D5674" s="32" t="n">
        <v>15</v>
      </c>
      <c r="E5674" s="32" t="n">
        <v>25</v>
      </c>
      <c r="F5674" s="32" t="inlineStr">
        <is>
          <t>Differs from upstream baseline</t>
        </is>
      </c>
      <c r="G5674" s="32" t="inlineStr">
        <is>
          <t>src/data/moves_info.h</t>
        </is>
      </c>
    </row>
    <row r="5675">
      <c r="A5675" s="77" t="inlineStr">
        <is>
          <t>2026-10-04</t>
        </is>
      </c>
      <c r="B5675" s="77" t="inlineStr">
        <is>
          <t>Moves</t>
        </is>
      </c>
      <c r="C5675" s="77" t="inlineStr">
        <is>
          <t>Barrage accuracy</t>
        </is>
      </c>
      <c r="D5675" s="77" t="n">
        <v>85</v>
      </c>
      <c r="E5675" s="77" t="n">
        <v>100</v>
      </c>
      <c r="F5675" s="77" t="inlineStr">
        <is>
          <t>Differs from upstream baseline</t>
        </is>
      </c>
      <c r="G5675" s="77" t="inlineStr">
        <is>
          <t>src/data/moves_info.h</t>
        </is>
      </c>
    </row>
    <row r="5676">
      <c r="A5676" s="32" t="inlineStr">
        <is>
          <t>2026-10-04</t>
        </is>
      </c>
      <c r="B5676" s="32" t="inlineStr">
        <is>
          <t>Moves</t>
        </is>
      </c>
      <c r="C5676" s="32" t="inlineStr">
        <is>
          <t>Barrier pp</t>
        </is>
      </c>
      <c r="D5676" s="32" t="n">
        <v>20</v>
      </c>
      <c r="E5676" s="32" t="n">
        <v>5</v>
      </c>
      <c r="F5676" s="32" t="inlineStr">
        <is>
          <t>Differs from upstream baseline</t>
        </is>
      </c>
      <c r="G5676" s="32" t="inlineStr">
        <is>
          <t>src/data/moves_info.h</t>
        </is>
      </c>
    </row>
    <row r="5677">
      <c r="A5677" s="77" t="inlineStr">
        <is>
          <t>2026-10-04</t>
        </is>
      </c>
      <c r="B5677" s="77" t="inlineStr">
        <is>
          <t>Moves</t>
        </is>
      </c>
      <c r="C5677" s="77" t="inlineStr">
        <is>
          <t>Beat Up power</t>
        </is>
      </c>
      <c r="D5677" s="77" t="n">
        <v>1</v>
      </c>
      <c r="E5677" s="77" t="n">
        <v>30</v>
      </c>
      <c r="F5677" s="77" t="inlineStr">
        <is>
          <t>Differs from upstream baseline</t>
        </is>
      </c>
      <c r="G5677" s="77" t="inlineStr">
        <is>
          <t>src/data/moves_info.h</t>
        </is>
      </c>
    </row>
    <row r="5678">
      <c r="A5678" s="32" t="inlineStr">
        <is>
          <t>2026-10-04</t>
        </is>
      </c>
      <c r="B5678" s="32" t="inlineStr">
        <is>
          <t>Moves</t>
        </is>
      </c>
      <c r="C5678" s="32" t="inlineStr">
        <is>
          <t>Belch accuracy</t>
        </is>
      </c>
      <c r="D5678" s="32" t="n">
        <v>90</v>
      </c>
      <c r="E5678" s="32" t="n">
        <v>100</v>
      </c>
      <c r="F5678" s="32" t="inlineStr">
        <is>
          <t>Differs from upstream baseline</t>
        </is>
      </c>
      <c r="G5678" s="32" t="inlineStr">
        <is>
          <t>src/data/moves_info.h</t>
        </is>
      </c>
    </row>
    <row r="5679">
      <c r="A5679" s="77" t="inlineStr">
        <is>
          <t>2026-10-04</t>
        </is>
      </c>
      <c r="B5679" s="77" t="inlineStr">
        <is>
          <t>Moves</t>
        </is>
      </c>
      <c r="C5679" s="77" t="inlineStr">
        <is>
          <t>Belly Drum pp</t>
        </is>
      </c>
      <c r="D5679" s="77" t="n">
        <v>10</v>
      </c>
      <c r="E5679" s="77" t="n">
        <v>1</v>
      </c>
      <c r="F5679" s="77" t="inlineStr">
        <is>
          <t>Differs from upstream baseline</t>
        </is>
      </c>
      <c r="G5679" s="77" t="inlineStr">
        <is>
          <t>src/data/moves_info.h</t>
        </is>
      </c>
    </row>
    <row r="5680">
      <c r="A5680" s="32" t="inlineStr">
        <is>
          <t>2026-10-04</t>
        </is>
      </c>
      <c r="B5680" s="32" t="inlineStr">
        <is>
          <t>Moves</t>
        </is>
      </c>
      <c r="C5680" s="32" t="inlineStr">
        <is>
          <t>Bide type</t>
        </is>
      </c>
      <c r="D5680" s="32" t="inlineStr">
        <is>
          <t>TYPE_NORMAL</t>
        </is>
      </c>
      <c r="E5680" s="32" t="inlineStr">
        <is>
          <t>TYPE_DARK</t>
        </is>
      </c>
      <c r="F5680" s="32" t="inlineStr">
        <is>
          <t>Differs from upstream baseline</t>
        </is>
      </c>
      <c r="G5680" s="32" t="inlineStr">
        <is>
          <t>src/data/moves_info.h</t>
        </is>
      </c>
    </row>
    <row r="5681">
      <c r="A5681" s="77" t="inlineStr">
        <is>
          <t>2026-10-04</t>
        </is>
      </c>
      <c r="B5681" s="77" t="inlineStr">
        <is>
          <t>Moves</t>
        </is>
      </c>
      <c r="C5681" s="77" t="inlineStr">
        <is>
          <t>Bind power</t>
        </is>
      </c>
      <c r="D5681" s="77" t="n">
        <v>15</v>
      </c>
      <c r="E5681" s="77" t="n">
        <v>20</v>
      </c>
      <c r="F5681" s="77" t="inlineStr">
        <is>
          <t>Differs from upstream baseline</t>
        </is>
      </c>
      <c r="G5681" s="77" t="inlineStr">
        <is>
          <t>src/data/moves_info.h</t>
        </is>
      </c>
    </row>
    <row r="5682">
      <c r="A5682" s="32" t="inlineStr">
        <is>
          <t>2026-10-04</t>
        </is>
      </c>
      <c r="B5682" s="32" t="inlineStr">
        <is>
          <t>Moves</t>
        </is>
      </c>
      <c r="C5682" s="32" t="inlineStr">
        <is>
          <t>Bind accuracy</t>
        </is>
      </c>
      <c r="D5682" s="32" t="n">
        <v>85</v>
      </c>
      <c r="E5682" s="32" t="n">
        <v>100</v>
      </c>
      <c r="F5682" s="32" t="inlineStr">
        <is>
          <t>Differs from upstream baseline</t>
        </is>
      </c>
      <c r="G5682" s="32" t="inlineStr">
        <is>
          <t>src/data/moves_info.h</t>
        </is>
      </c>
    </row>
    <row r="5683">
      <c r="A5683" s="77" t="inlineStr">
        <is>
          <t>2026-10-04</t>
        </is>
      </c>
      <c r="B5683" s="77" t="inlineStr">
        <is>
          <t>Moves</t>
        </is>
      </c>
      <c r="C5683" s="77" t="inlineStr">
        <is>
          <t>Blast Burn accuracy</t>
        </is>
      </c>
      <c r="D5683" s="77" t="n">
        <v>90</v>
      </c>
      <c r="E5683" s="77" t="n">
        <v>95</v>
      </c>
      <c r="F5683" s="77" t="inlineStr">
        <is>
          <t>Differs from upstream baseline</t>
        </is>
      </c>
      <c r="G5683" s="77" t="inlineStr">
        <is>
          <t>src/data/moves_info.h</t>
        </is>
      </c>
    </row>
    <row r="5684">
      <c r="A5684" s="32" t="inlineStr">
        <is>
          <t>2026-10-04</t>
        </is>
      </c>
      <c r="B5684" s="32" t="inlineStr">
        <is>
          <t>Moves</t>
        </is>
      </c>
      <c r="C5684" s="32" t="inlineStr">
        <is>
          <t>Blaze Kick power</t>
        </is>
      </c>
      <c r="D5684" s="32" t="n">
        <v>85</v>
      </c>
      <c r="E5684" s="32" t="n">
        <v>100</v>
      </c>
      <c r="F5684" s="32" t="inlineStr">
        <is>
          <t>Differs from upstream baseline</t>
        </is>
      </c>
      <c r="G5684" s="32" t="inlineStr">
        <is>
          <t>src/data/moves_info.h</t>
        </is>
      </c>
    </row>
    <row r="5685">
      <c r="A5685" s="77" t="inlineStr">
        <is>
          <t>2026-10-04</t>
        </is>
      </c>
      <c r="B5685" s="77" t="inlineStr">
        <is>
          <t>Moves</t>
        </is>
      </c>
      <c r="C5685" s="77" t="inlineStr">
        <is>
          <t>Blaze Kick accuracy</t>
        </is>
      </c>
      <c r="D5685" s="77" t="n">
        <v>90</v>
      </c>
      <c r="E5685" s="77" t="n">
        <v>100</v>
      </c>
      <c r="F5685" s="77" t="inlineStr">
        <is>
          <t>Differs from upstream baseline</t>
        </is>
      </c>
      <c r="G5685" s="77" t="inlineStr">
        <is>
          <t>src/data/moves_info.h</t>
        </is>
      </c>
    </row>
    <row r="5686">
      <c r="A5686" s="32" t="inlineStr">
        <is>
          <t>2026-10-04</t>
        </is>
      </c>
      <c r="B5686" s="32" t="inlineStr">
        <is>
          <t>Moves</t>
        </is>
      </c>
      <c r="C5686" s="32" t="inlineStr">
        <is>
          <t>Blizzard power</t>
        </is>
      </c>
      <c r="D5686" s="32" t="n">
        <v>110</v>
      </c>
      <c r="E5686" s="32" t="n">
        <v>120</v>
      </c>
      <c r="F5686" s="32" t="inlineStr">
        <is>
          <t>Differs from upstream baseline</t>
        </is>
      </c>
      <c r="G5686" s="32" t="inlineStr">
        <is>
          <t>src/data/moves_info.h</t>
        </is>
      </c>
    </row>
    <row r="5687">
      <c r="A5687" s="77" t="inlineStr">
        <is>
          <t>2026-10-04</t>
        </is>
      </c>
      <c r="B5687" s="77" t="inlineStr">
        <is>
          <t>Moves</t>
        </is>
      </c>
      <c r="C5687" s="77" t="inlineStr">
        <is>
          <t>Body Slam power</t>
        </is>
      </c>
      <c r="D5687" s="77" t="n">
        <v>85</v>
      </c>
      <c r="E5687" s="77" t="n">
        <v>90</v>
      </c>
      <c r="F5687" s="77" t="inlineStr">
        <is>
          <t>Differs from upstream baseline</t>
        </is>
      </c>
      <c r="G5687" s="77" t="inlineStr">
        <is>
          <t>src/data/moves_info.h</t>
        </is>
      </c>
    </row>
    <row r="5688">
      <c r="A5688" s="32" t="inlineStr">
        <is>
          <t>2026-10-04</t>
        </is>
      </c>
      <c r="B5688" s="32" t="inlineStr">
        <is>
          <t>Moves</t>
        </is>
      </c>
      <c r="C5688" s="32" t="inlineStr">
        <is>
          <t>Bonemerang power</t>
        </is>
      </c>
      <c r="D5688" s="32" t="n">
        <v>50</v>
      </c>
      <c r="E5688" s="32" t="n">
        <v>60</v>
      </c>
      <c r="F5688" s="32" t="inlineStr">
        <is>
          <t>Differs from upstream baseline</t>
        </is>
      </c>
      <c r="G5688" s="32" t="inlineStr">
        <is>
          <t>src/data/moves_info.h</t>
        </is>
      </c>
    </row>
    <row r="5689">
      <c r="A5689" s="77" t="inlineStr">
        <is>
          <t>2026-10-04</t>
        </is>
      </c>
      <c r="B5689" s="77" t="inlineStr">
        <is>
          <t>Moves</t>
        </is>
      </c>
      <c r="C5689" s="77" t="inlineStr">
        <is>
          <t>Bonemerang accuracy</t>
        </is>
      </c>
      <c r="D5689" s="77" t="n">
        <v>90</v>
      </c>
      <c r="E5689" s="77" t="n">
        <v>100</v>
      </c>
      <c r="F5689" s="77" t="inlineStr">
        <is>
          <t>Differs from upstream baseline</t>
        </is>
      </c>
      <c r="G5689" s="77" t="inlineStr">
        <is>
          <t>src/data/moves_info.h</t>
        </is>
      </c>
    </row>
    <row r="5690">
      <c r="A5690" s="32" t="inlineStr">
        <is>
          <t>2026-10-04</t>
        </is>
      </c>
      <c r="B5690" s="32" t="inlineStr">
        <is>
          <t>Moves</t>
        </is>
      </c>
      <c r="C5690" s="32" t="inlineStr">
        <is>
          <t>Bonemerang type</t>
        </is>
      </c>
      <c r="D5690" s="32" t="inlineStr">
        <is>
          <t>TYPE_GROUND</t>
        </is>
      </c>
      <c r="E5690" s="32" t="inlineStr">
        <is>
          <t>TYPE_ROCK</t>
        </is>
      </c>
      <c r="F5690" s="32" t="inlineStr">
        <is>
          <t>Differs from upstream baseline</t>
        </is>
      </c>
      <c r="G5690" s="32" t="inlineStr">
        <is>
          <t>src/data/moves_info.h</t>
        </is>
      </c>
    </row>
    <row r="5691">
      <c r="A5691" s="77" t="inlineStr">
        <is>
          <t>2026-10-04</t>
        </is>
      </c>
      <c r="B5691" s="77" t="inlineStr">
        <is>
          <t>Moves</t>
        </is>
      </c>
      <c r="C5691" s="77" t="inlineStr">
        <is>
          <t>Bone Club accuracy</t>
        </is>
      </c>
      <c r="D5691" s="77" t="n">
        <v>85</v>
      </c>
      <c r="E5691" s="77" t="n">
        <v>100</v>
      </c>
      <c r="F5691" s="77" t="inlineStr">
        <is>
          <t>Differs from upstream baseline</t>
        </is>
      </c>
      <c r="G5691" s="77" t="inlineStr">
        <is>
          <t>src/data/moves_info.h</t>
        </is>
      </c>
    </row>
    <row r="5692">
      <c r="A5692" s="32" t="inlineStr">
        <is>
          <t>2026-10-04</t>
        </is>
      </c>
      <c r="B5692" s="32" t="inlineStr">
        <is>
          <t>Moves</t>
        </is>
      </c>
      <c r="C5692" s="32" t="inlineStr">
        <is>
          <t>Bone Club type</t>
        </is>
      </c>
      <c r="D5692" s="32" t="inlineStr">
        <is>
          <t>TYPE_GROUND</t>
        </is>
      </c>
      <c r="E5692" s="32" t="inlineStr">
        <is>
          <t>TYPE_ROCK</t>
        </is>
      </c>
      <c r="F5692" s="32" t="inlineStr">
        <is>
          <t>Differs from upstream baseline</t>
        </is>
      </c>
      <c r="G5692" s="32" t="inlineStr">
        <is>
          <t>src/data/moves_info.h</t>
        </is>
      </c>
    </row>
    <row r="5693">
      <c r="A5693" s="77" t="inlineStr">
        <is>
          <t>2026-10-04</t>
        </is>
      </c>
      <c r="B5693" s="77" t="inlineStr">
        <is>
          <t>Moves</t>
        </is>
      </c>
      <c r="C5693" s="77" t="inlineStr">
        <is>
          <t>Bone Rush accuracy</t>
        </is>
      </c>
      <c r="D5693" s="77" t="n">
        <v>90</v>
      </c>
      <c r="E5693" s="77" t="n">
        <v>100</v>
      </c>
      <c r="F5693" s="77" t="inlineStr">
        <is>
          <t>Differs from upstream baseline</t>
        </is>
      </c>
      <c r="G5693" s="77" t="inlineStr">
        <is>
          <t>src/data/moves_info.h</t>
        </is>
      </c>
    </row>
    <row r="5694">
      <c r="A5694" s="32" t="inlineStr">
        <is>
          <t>2026-10-04</t>
        </is>
      </c>
      <c r="B5694" s="32" t="inlineStr">
        <is>
          <t>Moves</t>
        </is>
      </c>
      <c r="C5694" s="32" t="inlineStr">
        <is>
          <t>Bounce accuracy</t>
        </is>
      </c>
      <c r="D5694" s="32" t="n">
        <v>85</v>
      </c>
      <c r="E5694" s="32" t="n">
        <v>100</v>
      </c>
      <c r="F5694" s="32" t="inlineStr">
        <is>
          <t>Differs from upstream baseline</t>
        </is>
      </c>
      <c r="G5694" s="32" t="inlineStr">
        <is>
          <t>src/data/moves_info.h</t>
        </is>
      </c>
    </row>
    <row r="5695">
      <c r="A5695" s="77" t="inlineStr">
        <is>
          <t>2026-10-04</t>
        </is>
      </c>
      <c r="B5695" s="77" t="inlineStr">
        <is>
          <t>Moves</t>
        </is>
      </c>
      <c r="C5695" s="77" t="inlineStr">
        <is>
          <t>Bulk Up pp</t>
        </is>
      </c>
      <c r="D5695" s="77" t="n">
        <v>20</v>
      </c>
      <c r="E5695" s="77" t="n">
        <v>3</v>
      </c>
      <c r="F5695" s="77" t="inlineStr">
        <is>
          <t>Differs from upstream baseline</t>
        </is>
      </c>
      <c r="G5695" s="77" t="inlineStr">
        <is>
          <t>src/data/moves_info.h</t>
        </is>
      </c>
    </row>
    <row r="5696">
      <c r="A5696" s="32" t="inlineStr">
        <is>
          <t>2026-10-04</t>
        </is>
      </c>
      <c r="B5696" s="32" t="inlineStr">
        <is>
          <t>Moves</t>
        </is>
      </c>
      <c r="C5696" s="32" t="inlineStr">
        <is>
          <t>Bulldoze pp</t>
        </is>
      </c>
      <c r="D5696" s="32" t="n">
        <v>20</v>
      </c>
      <c r="E5696" s="32" t="n">
        <v>30</v>
      </c>
      <c r="F5696" s="32" t="inlineStr">
        <is>
          <t>Differs from upstream baseline</t>
        </is>
      </c>
      <c r="G5696" s="32" t="inlineStr">
        <is>
          <t>src/data/moves_info.h</t>
        </is>
      </c>
    </row>
    <row r="5697">
      <c r="A5697" s="77" t="inlineStr">
        <is>
          <t>2026-10-04</t>
        </is>
      </c>
      <c r="B5697" s="77" t="inlineStr">
        <is>
          <t>Moves</t>
        </is>
      </c>
      <c r="C5697" s="77" t="inlineStr">
        <is>
          <t>Bullet Punch pp</t>
        </is>
      </c>
      <c r="D5697" s="77" t="n">
        <v>30</v>
      </c>
      <c r="E5697" s="77" t="n">
        <v>10</v>
      </c>
      <c r="F5697" s="77" t="inlineStr">
        <is>
          <t>Differs from upstream baseline</t>
        </is>
      </c>
      <c r="G5697" s="77" t="inlineStr">
        <is>
          <t>src/data/moves_info.h</t>
        </is>
      </c>
    </row>
    <row r="5698">
      <c r="A5698" s="32" t="inlineStr">
        <is>
          <t>2026-10-04</t>
        </is>
      </c>
      <c r="B5698" s="32" t="inlineStr">
        <is>
          <t>Moves</t>
        </is>
      </c>
      <c r="C5698" s="32" t="inlineStr">
        <is>
          <t>Calm Mind pp</t>
        </is>
      </c>
      <c r="D5698" s="32" t="n">
        <v>20</v>
      </c>
      <c r="E5698" s="32" t="n">
        <v>3</v>
      </c>
      <c r="F5698" s="32" t="inlineStr">
        <is>
          <t>Differs from upstream baseline</t>
        </is>
      </c>
      <c r="G5698" s="32" t="inlineStr">
        <is>
          <t>src/data/moves_info.h</t>
        </is>
      </c>
    </row>
    <row r="5699">
      <c r="A5699" s="77" t="inlineStr">
        <is>
          <t>2026-10-04</t>
        </is>
      </c>
      <c r="B5699" s="77" t="inlineStr">
        <is>
          <t>Moves</t>
        </is>
      </c>
      <c r="C5699" s="77" t="inlineStr">
        <is>
          <t>Camouflage accuracy</t>
        </is>
      </c>
      <c r="D5699" s="77" t="n">
        <v>100</v>
      </c>
      <c r="E5699" s="77" t="n">
        <v>0</v>
      </c>
      <c r="F5699" s="77" t="inlineStr">
        <is>
          <t>Differs from upstream baseline</t>
        </is>
      </c>
      <c r="G5699" s="77" t="inlineStr">
        <is>
          <t>src/data/moves_info.h</t>
        </is>
      </c>
    </row>
    <row r="5700">
      <c r="A5700" s="32" t="inlineStr">
        <is>
          <t>2026-10-04</t>
        </is>
      </c>
      <c r="B5700" s="32" t="inlineStr">
        <is>
          <t>Moves</t>
        </is>
      </c>
      <c r="C5700" s="32" t="inlineStr">
        <is>
          <t>Captivate pp</t>
        </is>
      </c>
      <c r="D5700" s="32" t="n">
        <v>20</v>
      </c>
      <c r="E5700" s="32" t="n">
        <v>3</v>
      </c>
      <c r="F5700" s="32" t="inlineStr">
        <is>
          <t>Differs from upstream baseline</t>
        </is>
      </c>
      <c r="G5700" s="32" t="inlineStr">
        <is>
          <t>src/data/moves_info.h</t>
        </is>
      </c>
    </row>
    <row r="5701">
      <c r="A5701" s="77" t="inlineStr">
        <is>
          <t>2026-10-04</t>
        </is>
      </c>
      <c r="B5701" s="77" t="inlineStr">
        <is>
          <t>Moves</t>
        </is>
      </c>
      <c r="C5701" s="77" t="inlineStr">
        <is>
          <t>Charge accuracy</t>
        </is>
      </c>
      <c r="D5701" s="77" t="n">
        <v>100</v>
      </c>
      <c r="E5701" s="77" t="n">
        <v>0</v>
      </c>
      <c r="F5701" s="77" t="inlineStr">
        <is>
          <t>Differs from upstream baseline</t>
        </is>
      </c>
      <c r="G5701" s="77" t="inlineStr">
        <is>
          <t>src/data/moves_info.h</t>
        </is>
      </c>
    </row>
    <row r="5702">
      <c r="A5702" s="32" t="inlineStr">
        <is>
          <t>2026-10-04</t>
        </is>
      </c>
      <c r="B5702" s="32" t="inlineStr">
        <is>
          <t>Moves</t>
        </is>
      </c>
      <c r="C5702" s="32" t="inlineStr">
        <is>
          <t>Charge pp</t>
        </is>
      </c>
      <c r="D5702" s="32" t="n">
        <v>20</v>
      </c>
      <c r="E5702" s="32" t="n">
        <v>1</v>
      </c>
      <c r="F5702" s="32" t="inlineStr">
        <is>
          <t>Differs from upstream baseline</t>
        </is>
      </c>
      <c r="G5702" s="32" t="inlineStr">
        <is>
          <t>src/data/moves_info.h</t>
        </is>
      </c>
    </row>
    <row r="5703">
      <c r="A5703" s="77" t="inlineStr">
        <is>
          <t>2026-10-04</t>
        </is>
      </c>
      <c r="B5703" s="77" t="inlineStr">
        <is>
          <t>Moves</t>
        </is>
      </c>
      <c r="C5703" s="77" t="inlineStr">
        <is>
          <t>Charge Beam accuracy</t>
        </is>
      </c>
      <c r="D5703" s="77" t="n">
        <v>90</v>
      </c>
      <c r="E5703" s="77" t="n">
        <v>100</v>
      </c>
      <c r="F5703" s="77" t="inlineStr">
        <is>
          <t>Differs from upstream baseline</t>
        </is>
      </c>
      <c r="G5703" s="77" t="inlineStr">
        <is>
          <t>src/data/moves_info.h</t>
        </is>
      </c>
    </row>
    <row r="5704">
      <c r="A5704" s="32" t="inlineStr">
        <is>
          <t>2026-10-04</t>
        </is>
      </c>
      <c r="B5704" s="32" t="inlineStr">
        <is>
          <t>Moves</t>
        </is>
      </c>
      <c r="C5704" s="32" t="inlineStr">
        <is>
          <t>Charm pp</t>
        </is>
      </c>
      <c r="D5704" s="32" t="n">
        <v>20</v>
      </c>
      <c r="E5704" s="32" t="n">
        <v>3</v>
      </c>
      <c r="F5704" s="32" t="inlineStr">
        <is>
          <t>Differs from upstream baseline</t>
        </is>
      </c>
      <c r="G5704" s="32" t="inlineStr">
        <is>
          <t>src/data/moves_info.h</t>
        </is>
      </c>
    </row>
    <row r="5705">
      <c r="A5705" s="77" t="inlineStr">
        <is>
          <t>2026-10-04</t>
        </is>
      </c>
      <c r="B5705" s="77" t="inlineStr">
        <is>
          <t>Moves</t>
        </is>
      </c>
      <c r="C5705" s="77" t="inlineStr">
        <is>
          <t>Chatter power</t>
        </is>
      </c>
      <c r="D5705" s="77" t="n">
        <v>65</v>
      </c>
      <c r="E5705" s="77" t="n">
        <v>120</v>
      </c>
      <c r="F5705" s="77" t="inlineStr">
        <is>
          <t>Differs from upstream baseline</t>
        </is>
      </c>
      <c r="G5705" s="77" t="inlineStr">
        <is>
          <t>src/data/moves_info.h</t>
        </is>
      </c>
    </row>
    <row r="5706">
      <c r="A5706" s="32" t="inlineStr">
        <is>
          <t>2026-10-04</t>
        </is>
      </c>
      <c r="B5706" s="32" t="inlineStr">
        <is>
          <t>Moves</t>
        </is>
      </c>
      <c r="C5706" s="32" t="inlineStr">
        <is>
          <t>Chip Away power</t>
        </is>
      </c>
      <c r="D5706" s="32" t="n">
        <v>70</v>
      </c>
      <c r="E5706" s="32" t="n">
        <v>80</v>
      </c>
      <c r="F5706" s="32" t="inlineStr">
        <is>
          <t>Differs from upstream baseline</t>
        </is>
      </c>
      <c r="G5706" s="32" t="inlineStr">
        <is>
          <t>src/data/moves_info.h</t>
        </is>
      </c>
    </row>
    <row r="5707">
      <c r="A5707" s="77" t="inlineStr">
        <is>
          <t>2026-10-04</t>
        </is>
      </c>
      <c r="B5707" s="77" t="inlineStr">
        <is>
          <t>Moves</t>
        </is>
      </c>
      <c r="C5707" s="77" t="inlineStr">
        <is>
          <t>Circle Throw power</t>
        </is>
      </c>
      <c r="D5707" s="77" t="n">
        <v>60</v>
      </c>
      <c r="E5707" s="77" t="n">
        <v>70</v>
      </c>
      <c r="F5707" s="77" t="inlineStr">
        <is>
          <t>Differs from upstream baseline</t>
        </is>
      </c>
      <c r="G5707" s="77" t="inlineStr">
        <is>
          <t>src/data/moves_info.h</t>
        </is>
      </c>
    </row>
    <row r="5708">
      <c r="A5708" s="32" t="inlineStr">
        <is>
          <t>2026-10-04</t>
        </is>
      </c>
      <c r="B5708" s="32" t="inlineStr">
        <is>
          <t>Moves</t>
        </is>
      </c>
      <c r="C5708" s="32" t="inlineStr">
        <is>
          <t>Circle Throw accuracy</t>
        </is>
      </c>
      <c r="D5708" s="32" t="n">
        <v>90</v>
      </c>
      <c r="E5708" s="32" t="n">
        <v>100</v>
      </c>
      <c r="F5708" s="32" t="inlineStr">
        <is>
          <t>Differs from upstream baseline</t>
        </is>
      </c>
      <c r="G5708" s="32" t="inlineStr">
        <is>
          <t>src/data/moves_info.h</t>
        </is>
      </c>
    </row>
    <row r="5709">
      <c r="A5709" s="77" t="inlineStr">
        <is>
          <t>2026-10-04</t>
        </is>
      </c>
      <c r="B5709" s="77" t="inlineStr">
        <is>
          <t>Moves</t>
        </is>
      </c>
      <c r="C5709" s="77" t="inlineStr">
        <is>
          <t>Clamp power</t>
        </is>
      </c>
      <c r="D5709" s="77" t="n">
        <v>35</v>
      </c>
      <c r="E5709" s="77" t="n">
        <v>120</v>
      </c>
      <c r="F5709" s="77" t="inlineStr">
        <is>
          <t>Differs from upstream baseline</t>
        </is>
      </c>
      <c r="G5709" s="77" t="inlineStr">
        <is>
          <t>src/data/moves_info.h</t>
        </is>
      </c>
    </row>
    <row r="5710">
      <c r="A5710" s="32" t="inlineStr">
        <is>
          <t>2026-10-04</t>
        </is>
      </c>
      <c r="B5710" s="32" t="inlineStr">
        <is>
          <t>Moves</t>
        </is>
      </c>
      <c r="C5710" s="32" t="inlineStr">
        <is>
          <t>Clamp accuracy</t>
        </is>
      </c>
      <c r="D5710" s="32" t="n">
        <v>85</v>
      </c>
      <c r="E5710" s="32" t="n">
        <v>75</v>
      </c>
      <c r="F5710" s="32" t="inlineStr">
        <is>
          <t>Differs from upstream baseline</t>
        </is>
      </c>
      <c r="G5710" s="32" t="inlineStr">
        <is>
          <t>src/data/moves_info.h</t>
        </is>
      </c>
    </row>
    <row r="5711">
      <c r="A5711" s="77" t="inlineStr">
        <is>
          <t>2026-10-04</t>
        </is>
      </c>
      <c r="B5711" s="77" t="inlineStr">
        <is>
          <t>Moves</t>
        </is>
      </c>
      <c r="C5711" s="77" t="inlineStr">
        <is>
          <t>Clamp pp</t>
        </is>
      </c>
      <c r="D5711" s="77" t="n">
        <v>15</v>
      </c>
      <c r="E5711" s="77" t="n">
        <v>10</v>
      </c>
      <c r="F5711" s="77" t="inlineStr">
        <is>
          <t>Differs from upstream baseline</t>
        </is>
      </c>
      <c r="G5711" s="77" t="inlineStr">
        <is>
          <t>src/data/moves_info.h</t>
        </is>
      </c>
    </row>
    <row r="5712">
      <c r="A5712" s="32" t="inlineStr">
        <is>
          <t>2026-10-04</t>
        </is>
      </c>
      <c r="B5712" s="32" t="inlineStr">
        <is>
          <t>Moves</t>
        </is>
      </c>
      <c r="C5712" s="32" t="inlineStr">
        <is>
          <t>Clear Smog power</t>
        </is>
      </c>
      <c r="D5712" s="32" t="n">
        <v>50</v>
      </c>
      <c r="E5712" s="32" t="n">
        <v>60</v>
      </c>
      <c r="F5712" s="32" t="inlineStr">
        <is>
          <t>Differs from upstream baseline</t>
        </is>
      </c>
      <c r="G5712" s="32" t="inlineStr">
        <is>
          <t>src/data/moves_info.h</t>
        </is>
      </c>
    </row>
    <row r="5713">
      <c r="A5713" s="77" t="inlineStr">
        <is>
          <t>2026-10-04</t>
        </is>
      </c>
      <c r="B5713" s="77" t="inlineStr">
        <is>
          <t>Moves</t>
        </is>
      </c>
      <c r="C5713" s="77" t="inlineStr">
        <is>
          <t>Coil pp</t>
        </is>
      </c>
      <c r="D5713" s="77" t="n">
        <v>20</v>
      </c>
      <c r="E5713" s="77" t="n">
        <v>5</v>
      </c>
      <c r="F5713" s="77" t="inlineStr">
        <is>
          <t>Differs from upstream baseline</t>
        </is>
      </c>
      <c r="G5713" s="77" t="inlineStr">
        <is>
          <t>src/data/moves_info.h</t>
        </is>
      </c>
    </row>
    <row r="5714">
      <c r="A5714" s="32" t="inlineStr">
        <is>
          <t>2026-10-04</t>
        </is>
      </c>
      <c r="B5714" s="32" t="inlineStr">
        <is>
          <t>Moves</t>
        </is>
      </c>
      <c r="C5714" s="32" t="inlineStr">
        <is>
          <t>Comet Punch power</t>
        </is>
      </c>
      <c r="D5714" s="32" t="n">
        <v>18</v>
      </c>
      <c r="E5714" s="32" t="n">
        <v>40</v>
      </c>
      <c r="F5714" s="32" t="inlineStr">
        <is>
          <t>Differs from upstream baseline</t>
        </is>
      </c>
      <c r="G5714" s="32" t="inlineStr">
        <is>
          <t>src/data/moves_info.h</t>
        </is>
      </c>
    </row>
    <row r="5715">
      <c r="A5715" s="77" t="inlineStr">
        <is>
          <t>2026-10-04</t>
        </is>
      </c>
      <c r="B5715" s="77" t="inlineStr">
        <is>
          <t>Moves</t>
        </is>
      </c>
      <c r="C5715" s="77" t="inlineStr">
        <is>
          <t>Comet Punch accuracy</t>
        </is>
      </c>
      <c r="D5715" s="77" t="n">
        <v>85</v>
      </c>
      <c r="E5715" s="77" t="n">
        <v>100</v>
      </c>
      <c r="F5715" s="77" t="inlineStr">
        <is>
          <t>Differs from upstream baseline</t>
        </is>
      </c>
      <c r="G5715" s="77" t="inlineStr">
        <is>
          <t>src/data/moves_info.h</t>
        </is>
      </c>
    </row>
    <row r="5716">
      <c r="A5716" s="32" t="inlineStr">
        <is>
          <t>2026-10-04</t>
        </is>
      </c>
      <c r="B5716" s="32" t="inlineStr">
        <is>
          <t>Moves</t>
        </is>
      </c>
      <c r="C5716" s="32" t="inlineStr">
        <is>
          <t>Constrict power</t>
        </is>
      </c>
      <c r="D5716" s="32" t="n">
        <v>10</v>
      </c>
      <c r="E5716" s="32" t="n">
        <v>100</v>
      </c>
      <c r="F5716" s="32" t="inlineStr">
        <is>
          <t>Differs from upstream baseline</t>
        </is>
      </c>
      <c r="G5716" s="32" t="inlineStr">
        <is>
          <t>src/data/moves_info.h</t>
        </is>
      </c>
    </row>
    <row r="5717">
      <c r="A5717" s="77" t="inlineStr">
        <is>
          <t>2026-10-04</t>
        </is>
      </c>
      <c r="B5717" s="77" t="inlineStr">
        <is>
          <t>Moves</t>
        </is>
      </c>
      <c r="C5717" s="77" t="inlineStr">
        <is>
          <t>Constrict pp</t>
        </is>
      </c>
      <c r="D5717" s="77" t="n">
        <v>35</v>
      </c>
      <c r="E5717" s="77" t="n">
        <v>15</v>
      </c>
      <c r="F5717" s="77" t="inlineStr">
        <is>
          <t>Differs from upstream baseline</t>
        </is>
      </c>
      <c r="G5717" s="77" t="inlineStr">
        <is>
          <t>src/data/moves_info.h</t>
        </is>
      </c>
    </row>
    <row r="5718">
      <c r="A5718" s="32" t="inlineStr">
        <is>
          <t>2026-10-04</t>
        </is>
      </c>
      <c r="B5718" s="32" t="inlineStr">
        <is>
          <t>Moves</t>
        </is>
      </c>
      <c r="C5718" s="32" t="inlineStr">
        <is>
          <t>Constrict type</t>
        </is>
      </c>
      <c r="D5718" s="32" t="inlineStr">
        <is>
          <t>TYPE_NORMAL</t>
        </is>
      </c>
      <c r="E5718" s="32" t="inlineStr">
        <is>
          <t>TYPE_ICE</t>
        </is>
      </c>
      <c r="F5718" s="32" t="inlineStr">
        <is>
          <t>Differs from upstream baseline</t>
        </is>
      </c>
      <c r="G5718" s="32" t="inlineStr">
        <is>
          <t>src/data/moves_info.h</t>
        </is>
      </c>
    </row>
    <row r="5719">
      <c r="A5719" s="77" t="inlineStr">
        <is>
          <t>2026-10-04</t>
        </is>
      </c>
      <c r="B5719" s="77" t="inlineStr">
        <is>
          <t>Moves</t>
        </is>
      </c>
      <c r="C5719" s="77" t="inlineStr">
        <is>
          <t>Cosmic Power pp</t>
        </is>
      </c>
      <c r="D5719" s="77" t="n">
        <v>20</v>
      </c>
      <c r="E5719" s="77" t="n">
        <v>6</v>
      </c>
      <c r="F5719" s="77" t="inlineStr">
        <is>
          <t>Differs from upstream baseline</t>
        </is>
      </c>
      <c r="G5719" s="77" t="inlineStr">
        <is>
          <t>src/data/moves_info.h</t>
        </is>
      </c>
    </row>
    <row r="5720">
      <c r="A5720" s="32" t="inlineStr">
        <is>
          <t>2026-10-04</t>
        </is>
      </c>
      <c r="B5720" s="32" t="inlineStr">
        <is>
          <t>Moves</t>
        </is>
      </c>
      <c r="C5720" s="32" t="inlineStr">
        <is>
          <t>Cotton Guard pp</t>
        </is>
      </c>
      <c r="D5720" s="32" t="n">
        <v>10</v>
      </c>
      <c r="E5720" s="32" t="n">
        <v>3</v>
      </c>
      <c r="F5720" s="32" t="inlineStr">
        <is>
          <t>Differs from upstream baseline</t>
        </is>
      </c>
      <c r="G5720" s="32" t="inlineStr">
        <is>
          <t>src/data/moves_info.h</t>
        </is>
      </c>
    </row>
    <row r="5721">
      <c r="A5721" s="77" t="inlineStr">
        <is>
          <t>2026-10-04</t>
        </is>
      </c>
      <c r="B5721" s="77" t="inlineStr">
        <is>
          <t>Moves</t>
        </is>
      </c>
      <c r="C5721" s="77" t="inlineStr">
        <is>
          <t>Covet power</t>
        </is>
      </c>
      <c r="D5721" s="77" t="n">
        <v>60</v>
      </c>
      <c r="E5721" s="77" t="n">
        <v>70</v>
      </c>
      <c r="F5721" s="77" t="inlineStr">
        <is>
          <t>Differs from upstream baseline</t>
        </is>
      </c>
      <c r="G5721" s="77" t="inlineStr">
        <is>
          <t>src/data/moves_info.h</t>
        </is>
      </c>
    </row>
    <row r="5722">
      <c r="A5722" s="32" t="inlineStr">
        <is>
          <t>2026-10-04</t>
        </is>
      </c>
      <c r="B5722" s="32" t="inlineStr">
        <is>
          <t>Moves</t>
        </is>
      </c>
      <c r="C5722" s="32" t="inlineStr">
        <is>
          <t>Crabhammer power</t>
        </is>
      </c>
      <c r="D5722" s="32" t="n">
        <v>100</v>
      </c>
      <c r="E5722" s="32" t="n">
        <v>120</v>
      </c>
      <c r="F5722" s="32" t="inlineStr">
        <is>
          <t>Differs from upstream baseline</t>
        </is>
      </c>
      <c r="G5722" s="32" t="inlineStr">
        <is>
          <t>src/data/moves_info.h</t>
        </is>
      </c>
    </row>
    <row r="5723">
      <c r="A5723" s="77" t="inlineStr">
        <is>
          <t>2026-10-04</t>
        </is>
      </c>
      <c r="B5723" s="77" t="inlineStr">
        <is>
          <t>Moves</t>
        </is>
      </c>
      <c r="C5723" s="77" t="inlineStr">
        <is>
          <t>Crabhammer accuracy</t>
        </is>
      </c>
      <c r="D5723" s="77" t="n">
        <v>90</v>
      </c>
      <c r="E5723" s="77" t="n">
        <v>100</v>
      </c>
      <c r="F5723" s="77" t="inlineStr">
        <is>
          <t>Differs from upstream baseline</t>
        </is>
      </c>
      <c r="G5723" s="77" t="inlineStr">
        <is>
          <t>src/data/moves_info.h</t>
        </is>
      </c>
    </row>
    <row r="5724">
      <c r="A5724" s="32" t="inlineStr">
        <is>
          <t>2026-10-04</t>
        </is>
      </c>
      <c r="B5724" s="32" t="inlineStr">
        <is>
          <t>Moves</t>
        </is>
      </c>
      <c r="C5724" s="32" t="inlineStr">
        <is>
          <t>Cross Chop accuracy</t>
        </is>
      </c>
      <c r="D5724" s="32" t="n">
        <v>80</v>
      </c>
      <c r="E5724" s="32" t="n">
        <v>85</v>
      </c>
      <c r="F5724" s="32" t="inlineStr">
        <is>
          <t>Differs from upstream baseline</t>
        </is>
      </c>
      <c r="G5724" s="32" t="inlineStr">
        <is>
          <t>src/data/moves_info.h</t>
        </is>
      </c>
    </row>
    <row r="5725">
      <c r="A5725" s="77" t="inlineStr">
        <is>
          <t>2026-10-04</t>
        </is>
      </c>
      <c r="B5725" s="77" t="inlineStr">
        <is>
          <t>Moves</t>
        </is>
      </c>
      <c r="C5725" s="77" t="inlineStr">
        <is>
          <t>Cross Poison power</t>
        </is>
      </c>
      <c r="D5725" s="77" t="n">
        <v>70</v>
      </c>
      <c r="E5725" s="77" t="n">
        <v>95</v>
      </c>
      <c r="F5725" s="77" t="inlineStr">
        <is>
          <t>Differs from upstream baseline</t>
        </is>
      </c>
      <c r="G5725" s="77" t="inlineStr">
        <is>
          <t>src/data/moves_info.h</t>
        </is>
      </c>
    </row>
    <row r="5726">
      <c r="A5726" s="32" t="inlineStr">
        <is>
          <t>2026-10-04</t>
        </is>
      </c>
      <c r="B5726" s="32" t="inlineStr">
        <is>
          <t>Moves</t>
        </is>
      </c>
      <c r="C5726" s="32" t="inlineStr">
        <is>
          <t>Crunch power</t>
        </is>
      </c>
      <c r="D5726" s="32" t="n">
        <v>80</v>
      </c>
      <c r="E5726" s="32" t="n">
        <v>95</v>
      </c>
      <c r="F5726" s="32" t="inlineStr">
        <is>
          <t>Differs from upstream baseline</t>
        </is>
      </c>
      <c r="G5726" s="32" t="inlineStr">
        <is>
          <t>src/data/moves_info.h</t>
        </is>
      </c>
    </row>
    <row r="5727">
      <c r="A5727" s="77" t="inlineStr">
        <is>
          <t>2026-10-04</t>
        </is>
      </c>
      <c r="B5727" s="77" t="inlineStr">
        <is>
          <t>Moves</t>
        </is>
      </c>
      <c r="C5727" s="77" t="inlineStr">
        <is>
          <t>Crush Claw power</t>
        </is>
      </c>
      <c r="D5727" s="77" t="n">
        <v>75</v>
      </c>
      <c r="E5727" s="77" t="n">
        <v>120</v>
      </c>
      <c r="F5727" s="77" t="inlineStr">
        <is>
          <t>Differs from upstream baseline</t>
        </is>
      </c>
      <c r="G5727" s="77" t="inlineStr">
        <is>
          <t>src/data/moves_info.h</t>
        </is>
      </c>
    </row>
    <row r="5728">
      <c r="A5728" s="32" t="inlineStr">
        <is>
          <t>2026-10-04</t>
        </is>
      </c>
      <c r="B5728" s="32" t="inlineStr">
        <is>
          <t>Moves</t>
        </is>
      </c>
      <c r="C5728" s="32" t="inlineStr">
        <is>
          <t>Crush Grip power</t>
        </is>
      </c>
      <c r="D5728" s="32" t="n">
        <v>120</v>
      </c>
      <c r="E5728" s="32" t="n">
        <v>150</v>
      </c>
      <c r="F5728" s="32" t="inlineStr">
        <is>
          <t>Differs from upstream baseline</t>
        </is>
      </c>
      <c r="G5728" s="32" t="inlineStr">
        <is>
          <t>src/data/moves_info.h</t>
        </is>
      </c>
    </row>
    <row r="5729">
      <c r="A5729" s="77" t="inlineStr">
        <is>
          <t>2026-10-04</t>
        </is>
      </c>
      <c r="B5729" s="77" t="inlineStr">
        <is>
          <t>Moves</t>
        </is>
      </c>
      <c r="C5729" s="77" t="inlineStr">
        <is>
          <t>Curse pp</t>
        </is>
      </c>
      <c r="D5729" s="77" t="n">
        <v>10</v>
      </c>
      <c r="E5729" s="77" t="n">
        <v>3</v>
      </c>
      <c r="F5729" s="77" t="inlineStr">
        <is>
          <t>Differs from upstream baseline</t>
        </is>
      </c>
      <c r="G5729" s="77" t="inlineStr">
        <is>
          <t>src/data/moves_info.h</t>
        </is>
      </c>
    </row>
    <row r="5730">
      <c r="A5730" s="32" t="inlineStr">
        <is>
          <t>2026-10-04</t>
        </is>
      </c>
      <c r="B5730" s="32" t="inlineStr">
        <is>
          <t>Moves</t>
        </is>
      </c>
      <c r="C5730" s="32" t="inlineStr">
        <is>
          <t>Cut accuracy</t>
        </is>
      </c>
      <c r="D5730" s="32" t="n">
        <v>95</v>
      </c>
      <c r="E5730" s="32" t="n">
        <v>100</v>
      </c>
      <c r="F5730" s="32" t="inlineStr">
        <is>
          <t>Differs from upstream baseline</t>
        </is>
      </c>
      <c r="G5730" s="32" t="inlineStr">
        <is>
          <t>src/data/moves_info.h</t>
        </is>
      </c>
    </row>
    <row r="5731">
      <c r="A5731" s="77" t="inlineStr">
        <is>
          <t>2026-10-04</t>
        </is>
      </c>
      <c r="B5731" s="77" t="inlineStr">
        <is>
          <t>Moves</t>
        </is>
      </c>
      <c r="C5731" s="77" t="inlineStr">
        <is>
          <t>Dark Void accuracy</t>
        </is>
      </c>
      <c r="D5731" s="77" t="n">
        <v>50</v>
      </c>
      <c r="E5731" s="77" t="n">
        <v>90</v>
      </c>
      <c r="F5731" s="77" t="inlineStr">
        <is>
          <t>Differs from upstream baseline</t>
        </is>
      </c>
      <c r="G5731" s="77" t="inlineStr">
        <is>
          <t>src/data/moves_info.h</t>
        </is>
      </c>
    </row>
    <row r="5732">
      <c r="A5732" s="32" t="inlineStr">
        <is>
          <t>2026-10-04</t>
        </is>
      </c>
      <c r="B5732" s="32" t="inlineStr">
        <is>
          <t>Moves</t>
        </is>
      </c>
      <c r="C5732" s="32" t="inlineStr">
        <is>
          <t>Dark Void pp</t>
        </is>
      </c>
      <c r="D5732" s="32" t="n">
        <v>10</v>
      </c>
      <c r="E5732" s="32" t="n">
        <v>5</v>
      </c>
      <c r="F5732" s="32" t="inlineStr">
        <is>
          <t>Differs from upstream baseline</t>
        </is>
      </c>
      <c r="G5732" s="32" t="inlineStr">
        <is>
          <t>src/data/moves_info.h</t>
        </is>
      </c>
    </row>
    <row r="5733">
      <c r="A5733" s="77" t="inlineStr">
        <is>
          <t>2026-10-04</t>
        </is>
      </c>
      <c r="B5733" s="77" t="inlineStr">
        <is>
          <t>Moves</t>
        </is>
      </c>
      <c r="C5733" s="77" t="inlineStr">
        <is>
          <t>Dazzling Gleam power</t>
        </is>
      </c>
      <c r="D5733" s="77" t="n">
        <v>80</v>
      </c>
      <c r="E5733" s="77" t="n">
        <v>85</v>
      </c>
      <c r="F5733" s="77" t="inlineStr">
        <is>
          <t>Differs from upstream baseline</t>
        </is>
      </c>
      <c r="G5733" s="77" t="inlineStr">
        <is>
          <t>src/data/moves_info.h</t>
        </is>
      </c>
    </row>
    <row r="5734">
      <c r="A5734" s="32" t="inlineStr">
        <is>
          <t>2026-10-04</t>
        </is>
      </c>
      <c r="B5734" s="32" t="inlineStr">
        <is>
          <t>Moves</t>
        </is>
      </c>
      <c r="C5734" s="32" t="inlineStr">
        <is>
          <t>Defog pp</t>
        </is>
      </c>
      <c r="D5734" s="32" t="n">
        <v>15</v>
      </c>
      <c r="E5734" s="32" t="n">
        <v>1</v>
      </c>
      <c r="F5734" s="32" t="inlineStr">
        <is>
          <t>Differs from upstream baseline</t>
        </is>
      </c>
      <c r="G5734" s="32" t="inlineStr">
        <is>
          <t>src/data/moves_info.h</t>
        </is>
      </c>
    </row>
    <row r="5735">
      <c r="A5735" s="77" t="inlineStr">
        <is>
          <t>2026-10-04</t>
        </is>
      </c>
      <c r="B5735" s="77" t="inlineStr">
        <is>
          <t>Moves</t>
        </is>
      </c>
      <c r="C5735" s="77" t="inlineStr">
        <is>
          <t>Detect pp</t>
        </is>
      </c>
      <c r="D5735" s="77" t="n">
        <v>5</v>
      </c>
      <c r="E5735" s="77" t="n">
        <v>10</v>
      </c>
      <c r="F5735" s="77" t="inlineStr">
        <is>
          <t>Differs from upstream baseline</t>
        </is>
      </c>
      <c r="G5735" s="77" t="inlineStr">
        <is>
          <t>src/data/moves_info.h</t>
        </is>
      </c>
    </row>
    <row r="5736">
      <c r="A5736" s="32" t="inlineStr">
        <is>
          <t>2026-10-04</t>
        </is>
      </c>
      <c r="B5736" s="32" t="inlineStr">
        <is>
          <t>Moves</t>
        </is>
      </c>
      <c r="C5736" s="32" t="inlineStr">
        <is>
          <t>Diamond Storm power</t>
        </is>
      </c>
      <c r="D5736" s="32" t="n">
        <v>100</v>
      </c>
      <c r="E5736" s="32" t="n">
        <v>110</v>
      </c>
      <c r="F5736" s="32" t="inlineStr">
        <is>
          <t>Differs from upstream baseline</t>
        </is>
      </c>
      <c r="G5736" s="32" t="inlineStr">
        <is>
          <t>src/data/moves_info.h</t>
        </is>
      </c>
    </row>
    <row r="5737">
      <c r="A5737" s="77" t="inlineStr">
        <is>
          <t>2026-10-04</t>
        </is>
      </c>
      <c r="B5737" s="77" t="inlineStr">
        <is>
          <t>Moves</t>
        </is>
      </c>
      <c r="C5737" s="77" t="inlineStr">
        <is>
          <t>Dig power</t>
        </is>
      </c>
      <c r="D5737" s="77" t="n">
        <v>80</v>
      </c>
      <c r="E5737" s="77" t="n">
        <v>60</v>
      </c>
      <c r="F5737" s="77" t="inlineStr">
        <is>
          <t>Differs from upstream baseline</t>
        </is>
      </c>
      <c r="G5737" s="77" t="inlineStr">
        <is>
          <t>src/data/moves_info.h</t>
        </is>
      </c>
    </row>
    <row r="5738">
      <c r="A5738" s="32" t="inlineStr">
        <is>
          <t>2026-10-04</t>
        </is>
      </c>
      <c r="B5738" s="32" t="inlineStr">
        <is>
          <t>Moves</t>
        </is>
      </c>
      <c r="C5738" s="32" t="inlineStr">
        <is>
          <t>Disarming Voice power</t>
        </is>
      </c>
      <c r="D5738" s="32" t="n">
        <v>40</v>
      </c>
      <c r="E5738" s="32" t="n">
        <v>50</v>
      </c>
      <c r="F5738" s="32" t="inlineStr">
        <is>
          <t>Differs from upstream baseline</t>
        </is>
      </c>
      <c r="G5738" s="32" t="inlineStr">
        <is>
          <t>src/data/moves_info.h</t>
        </is>
      </c>
    </row>
    <row r="5739">
      <c r="A5739" s="77" t="inlineStr">
        <is>
          <t>2026-10-04</t>
        </is>
      </c>
      <c r="B5739" s="77" t="inlineStr">
        <is>
          <t>Moves</t>
        </is>
      </c>
      <c r="C5739" s="77" t="inlineStr">
        <is>
          <t>Dizzy Punch power</t>
        </is>
      </c>
      <c r="D5739" s="77" t="n">
        <v>70</v>
      </c>
      <c r="E5739" s="77" t="n">
        <v>100</v>
      </c>
      <c r="F5739" s="77" t="inlineStr">
        <is>
          <t>Differs from upstream baseline</t>
        </is>
      </c>
      <c r="G5739" s="77" t="inlineStr">
        <is>
          <t>src/data/moves_info.h</t>
        </is>
      </c>
    </row>
    <row r="5740">
      <c r="A5740" s="32" t="inlineStr">
        <is>
          <t>2026-10-04</t>
        </is>
      </c>
      <c r="B5740" s="32" t="inlineStr">
        <is>
          <t>Moves</t>
        </is>
      </c>
      <c r="C5740" s="32" t="inlineStr">
        <is>
          <t>Doom Desire power</t>
        </is>
      </c>
      <c r="D5740" s="32" t="n">
        <v>140</v>
      </c>
      <c r="E5740" s="32" t="n">
        <v>250</v>
      </c>
      <c r="F5740" s="32" t="inlineStr">
        <is>
          <t>Differs from upstream baseline</t>
        </is>
      </c>
      <c r="G5740" s="32" t="inlineStr">
        <is>
          <t>src/data/moves_info.h</t>
        </is>
      </c>
    </row>
    <row r="5741">
      <c r="A5741" s="77" t="inlineStr">
        <is>
          <t>2026-10-04</t>
        </is>
      </c>
      <c r="B5741" s="77" t="inlineStr">
        <is>
          <t>Moves</t>
        </is>
      </c>
      <c r="C5741" s="77" t="inlineStr">
        <is>
          <t>Double-Edge power</t>
        </is>
      </c>
      <c r="D5741" s="77" t="n">
        <v>120</v>
      </c>
      <c r="E5741" s="77" t="n">
        <v>140</v>
      </c>
      <c r="F5741" s="77" t="inlineStr">
        <is>
          <t>Differs from upstream baseline</t>
        </is>
      </c>
      <c r="G5741" s="77" t="inlineStr">
        <is>
          <t>src/data/moves_info.h</t>
        </is>
      </c>
    </row>
    <row r="5742">
      <c r="A5742" s="32" t="inlineStr">
        <is>
          <t>2026-10-04</t>
        </is>
      </c>
      <c r="B5742" s="32" t="inlineStr">
        <is>
          <t>Moves</t>
        </is>
      </c>
      <c r="C5742" s="32" t="inlineStr">
        <is>
          <t>Double-Edge pp</t>
        </is>
      </c>
      <c r="D5742" s="32" t="n">
        <v>15</v>
      </c>
      <c r="E5742" s="32" t="n">
        <v>8</v>
      </c>
      <c r="F5742" s="32" t="inlineStr">
        <is>
          <t>Differs from upstream baseline</t>
        </is>
      </c>
      <c r="G5742" s="32" t="inlineStr">
        <is>
          <t>src/data/moves_info.h</t>
        </is>
      </c>
    </row>
    <row r="5743">
      <c r="A5743" s="77" t="inlineStr">
        <is>
          <t>2026-10-04</t>
        </is>
      </c>
      <c r="B5743" s="77" t="inlineStr">
        <is>
          <t>Moves</t>
        </is>
      </c>
      <c r="C5743" s="77" t="inlineStr">
        <is>
          <t>Double Hit power</t>
        </is>
      </c>
      <c r="D5743" s="77" t="n">
        <v>35</v>
      </c>
      <c r="E5743" s="77" t="n">
        <v>60</v>
      </c>
      <c r="F5743" s="77" t="inlineStr">
        <is>
          <t>Differs from upstream baseline</t>
        </is>
      </c>
      <c r="G5743" s="77" t="inlineStr">
        <is>
          <t>src/data/moves_info.h</t>
        </is>
      </c>
    </row>
    <row r="5744">
      <c r="A5744" s="32" t="inlineStr">
        <is>
          <t>2026-10-04</t>
        </is>
      </c>
      <c r="B5744" s="32" t="inlineStr">
        <is>
          <t>Moves</t>
        </is>
      </c>
      <c r="C5744" s="32" t="inlineStr">
        <is>
          <t>Double Hit accuracy</t>
        </is>
      </c>
      <c r="D5744" s="32" t="n">
        <v>90</v>
      </c>
      <c r="E5744" s="32" t="n">
        <v>100</v>
      </c>
      <c r="F5744" s="32" t="inlineStr">
        <is>
          <t>Differs from upstream baseline</t>
        </is>
      </c>
      <c r="G5744" s="32" t="inlineStr">
        <is>
          <t>src/data/moves_info.h</t>
        </is>
      </c>
    </row>
    <row r="5745">
      <c r="A5745" s="77" t="inlineStr">
        <is>
          <t>2026-10-04</t>
        </is>
      </c>
      <c r="B5745" s="77" t="inlineStr">
        <is>
          <t>Moves</t>
        </is>
      </c>
      <c r="C5745" s="77" t="inlineStr">
        <is>
          <t>Double Slap power</t>
        </is>
      </c>
      <c r="D5745" s="77" t="n">
        <v>15</v>
      </c>
      <c r="E5745" s="77" t="n">
        <v>30</v>
      </c>
      <c r="F5745" s="77" t="inlineStr">
        <is>
          <t>Differs from upstream baseline</t>
        </is>
      </c>
      <c r="G5745" s="77" t="inlineStr">
        <is>
          <t>src/data/moves_info.h</t>
        </is>
      </c>
    </row>
    <row r="5746">
      <c r="A5746" s="32" t="inlineStr">
        <is>
          <t>2026-10-04</t>
        </is>
      </c>
      <c r="B5746" s="32" t="inlineStr">
        <is>
          <t>Moves</t>
        </is>
      </c>
      <c r="C5746" s="32" t="inlineStr">
        <is>
          <t>Double Slap accuracy</t>
        </is>
      </c>
      <c r="D5746" s="32" t="n">
        <v>85</v>
      </c>
      <c r="E5746" s="32" t="n">
        <v>90</v>
      </c>
      <c r="F5746" s="32" t="inlineStr">
        <is>
          <t>Differs from upstream baseline</t>
        </is>
      </c>
      <c r="G5746" s="32" t="inlineStr">
        <is>
          <t>src/data/moves_info.h</t>
        </is>
      </c>
    </row>
    <row r="5747">
      <c r="A5747" s="77" t="inlineStr">
        <is>
          <t>2026-10-04</t>
        </is>
      </c>
      <c r="B5747" s="77" t="inlineStr">
        <is>
          <t>Moves</t>
        </is>
      </c>
      <c r="C5747" s="77" t="inlineStr">
        <is>
          <t>Double Team pp</t>
        </is>
      </c>
      <c r="D5747" s="77" t="n">
        <v>15</v>
      </c>
      <c r="E5747" s="77" t="n">
        <v>6</v>
      </c>
      <c r="F5747" s="77" t="inlineStr">
        <is>
          <t>Differs from upstream baseline</t>
        </is>
      </c>
      <c r="G5747" s="77" t="inlineStr">
        <is>
          <t>src/data/moves_info.h</t>
        </is>
      </c>
    </row>
    <row r="5748">
      <c r="A5748" s="32" t="inlineStr">
        <is>
          <t>2026-10-04</t>
        </is>
      </c>
      <c r="B5748" s="32" t="inlineStr">
        <is>
          <t>Moves</t>
        </is>
      </c>
      <c r="C5748" s="32" t="inlineStr">
        <is>
          <t>Draco Meteor power</t>
        </is>
      </c>
      <c r="D5748" s="32" t="n">
        <v>130</v>
      </c>
      <c r="E5748" s="32" t="n">
        <v>140</v>
      </c>
      <c r="F5748" s="32" t="inlineStr">
        <is>
          <t>Differs from upstream baseline</t>
        </is>
      </c>
      <c r="G5748" s="32" t="inlineStr">
        <is>
          <t>src/data/moves_info.h</t>
        </is>
      </c>
    </row>
    <row r="5749">
      <c r="A5749" s="77" t="inlineStr">
        <is>
          <t>2026-10-04</t>
        </is>
      </c>
      <c r="B5749" s="77" t="inlineStr">
        <is>
          <t>Moves</t>
        </is>
      </c>
      <c r="C5749" s="77" t="inlineStr">
        <is>
          <t>Draco Meteor accuracy</t>
        </is>
      </c>
      <c r="D5749" s="77" t="n">
        <v>90</v>
      </c>
      <c r="E5749" s="77" t="n">
        <v>100</v>
      </c>
      <c r="F5749" s="77" t="inlineStr">
        <is>
          <t>Differs from upstream baseline</t>
        </is>
      </c>
      <c r="G5749" s="77" t="inlineStr">
        <is>
          <t>src/data/moves_info.h</t>
        </is>
      </c>
    </row>
    <row r="5750">
      <c r="A5750" s="32" t="inlineStr">
        <is>
          <t>2026-10-04</t>
        </is>
      </c>
      <c r="B5750" s="32" t="inlineStr">
        <is>
          <t>Moves</t>
        </is>
      </c>
      <c r="C5750" s="32" t="inlineStr">
        <is>
          <t>Dragon Breath power</t>
        </is>
      </c>
      <c r="D5750" s="32" t="n">
        <v>60</v>
      </c>
      <c r="E5750" s="32" t="n">
        <v>70</v>
      </c>
      <c r="F5750" s="32" t="inlineStr">
        <is>
          <t>Differs from upstream baseline</t>
        </is>
      </c>
      <c r="G5750" s="32" t="inlineStr">
        <is>
          <t>src/data/moves_info.h</t>
        </is>
      </c>
    </row>
    <row r="5751">
      <c r="A5751" s="77" t="inlineStr">
        <is>
          <t>2026-10-04</t>
        </is>
      </c>
      <c r="B5751" s="77" t="inlineStr">
        <is>
          <t>Moves</t>
        </is>
      </c>
      <c r="C5751" s="77" t="inlineStr">
        <is>
          <t>Dragon Claw power</t>
        </is>
      </c>
      <c r="D5751" s="77" t="n">
        <v>80</v>
      </c>
      <c r="E5751" s="77" t="n">
        <v>90</v>
      </c>
      <c r="F5751" s="77" t="inlineStr">
        <is>
          <t>Differs from upstream baseline</t>
        </is>
      </c>
      <c r="G5751" s="77" t="inlineStr">
        <is>
          <t>src/data/moves_info.h</t>
        </is>
      </c>
    </row>
    <row r="5752">
      <c r="A5752" s="32" t="inlineStr">
        <is>
          <t>2026-10-04</t>
        </is>
      </c>
      <c r="B5752" s="32" t="inlineStr">
        <is>
          <t>Moves</t>
        </is>
      </c>
      <c r="C5752" s="32" t="inlineStr">
        <is>
          <t>Dragon Dance pp</t>
        </is>
      </c>
      <c r="D5752" s="32" t="n">
        <v>20</v>
      </c>
      <c r="E5752" s="32" t="n">
        <v>1</v>
      </c>
      <c r="F5752" s="32" t="inlineStr">
        <is>
          <t>Differs from upstream baseline</t>
        </is>
      </c>
      <c r="G5752" s="32" t="inlineStr">
        <is>
          <t>src/data/moves_info.h</t>
        </is>
      </c>
    </row>
    <row r="5753">
      <c r="A5753" s="77" t="inlineStr">
        <is>
          <t>2026-10-04</t>
        </is>
      </c>
      <c r="B5753" s="77" t="inlineStr">
        <is>
          <t>Moves</t>
        </is>
      </c>
      <c r="C5753" s="77" t="inlineStr">
        <is>
          <t>Dragon Pulse power</t>
        </is>
      </c>
      <c r="D5753" s="77" t="n">
        <v>85</v>
      </c>
      <c r="E5753" s="77" t="n">
        <v>90</v>
      </c>
      <c r="F5753" s="77" t="inlineStr">
        <is>
          <t>Differs from upstream baseline</t>
        </is>
      </c>
      <c r="G5753" s="77" t="inlineStr">
        <is>
          <t>src/data/moves_info.h</t>
        </is>
      </c>
    </row>
    <row r="5754">
      <c r="A5754" s="32" t="inlineStr">
        <is>
          <t>2026-10-04</t>
        </is>
      </c>
      <c r="B5754" s="32" t="inlineStr">
        <is>
          <t>Moves</t>
        </is>
      </c>
      <c r="C5754" s="32" t="inlineStr">
        <is>
          <t>Dragon Pulse accuracy</t>
        </is>
      </c>
      <c r="D5754" s="32" t="n">
        <v>100</v>
      </c>
      <c r="E5754" s="32" t="n">
        <v>0</v>
      </c>
      <c r="F5754" s="32" t="inlineStr">
        <is>
          <t>Differs from upstream baseline</t>
        </is>
      </c>
      <c r="G5754" s="32" t="inlineStr">
        <is>
          <t>src/data/moves_info.h</t>
        </is>
      </c>
    </row>
    <row r="5755">
      <c r="A5755" s="77" t="inlineStr">
        <is>
          <t>2026-10-04</t>
        </is>
      </c>
      <c r="B5755" s="77" t="inlineStr">
        <is>
          <t>Moves</t>
        </is>
      </c>
      <c r="C5755" s="77" t="inlineStr">
        <is>
          <t>Dragon Rush accuracy</t>
        </is>
      </c>
      <c r="D5755" s="77" t="n">
        <v>75</v>
      </c>
      <c r="E5755" s="77" t="n">
        <v>100</v>
      </c>
      <c r="F5755" s="77" t="inlineStr">
        <is>
          <t>Differs from upstream baseline</t>
        </is>
      </c>
      <c r="G5755" s="77" t="inlineStr">
        <is>
          <t>src/data/moves_info.h</t>
        </is>
      </c>
    </row>
    <row r="5756">
      <c r="A5756" s="32" t="inlineStr">
        <is>
          <t>2026-10-04</t>
        </is>
      </c>
      <c r="B5756" s="32" t="inlineStr">
        <is>
          <t>Moves</t>
        </is>
      </c>
      <c r="C5756" s="32" t="inlineStr">
        <is>
          <t>Dragon Tail power</t>
        </is>
      </c>
      <c r="D5756" s="32" t="n">
        <v>60</v>
      </c>
      <c r="E5756" s="32" t="n">
        <v>70</v>
      </c>
      <c r="F5756" s="32" t="inlineStr">
        <is>
          <t>Differs from upstream baseline</t>
        </is>
      </c>
      <c r="G5756" s="32" t="inlineStr">
        <is>
          <t>src/data/moves_info.h</t>
        </is>
      </c>
    </row>
    <row r="5757">
      <c r="A5757" s="77" t="inlineStr">
        <is>
          <t>2026-10-04</t>
        </is>
      </c>
      <c r="B5757" s="77" t="inlineStr">
        <is>
          <t>Moves</t>
        </is>
      </c>
      <c r="C5757" s="77" t="inlineStr">
        <is>
          <t>Dragon Tail accuracy</t>
        </is>
      </c>
      <c r="D5757" s="77" t="n">
        <v>90</v>
      </c>
      <c r="E5757" s="77" t="n">
        <v>100</v>
      </c>
      <c r="F5757" s="77" t="inlineStr">
        <is>
          <t>Differs from upstream baseline</t>
        </is>
      </c>
      <c r="G5757" s="77" t="inlineStr">
        <is>
          <t>src/data/moves_info.h</t>
        </is>
      </c>
    </row>
    <row r="5758">
      <c r="A5758" s="32" t="inlineStr">
        <is>
          <t>2026-10-04</t>
        </is>
      </c>
      <c r="B5758" s="32" t="inlineStr">
        <is>
          <t>Moves</t>
        </is>
      </c>
      <c r="C5758" s="32" t="inlineStr">
        <is>
          <t>Draining Kiss power</t>
        </is>
      </c>
      <c r="D5758" s="32" t="n">
        <v>50</v>
      </c>
      <c r="E5758" s="32" t="n">
        <v>60</v>
      </c>
      <c r="F5758" s="32" t="inlineStr">
        <is>
          <t>Differs from upstream baseline</t>
        </is>
      </c>
      <c r="G5758" s="32" t="inlineStr">
        <is>
          <t>src/data/moves_info.h</t>
        </is>
      </c>
    </row>
    <row r="5759">
      <c r="A5759" s="77" t="inlineStr">
        <is>
          <t>2026-10-04</t>
        </is>
      </c>
      <c r="B5759" s="77" t="inlineStr">
        <is>
          <t>Moves</t>
        </is>
      </c>
      <c r="C5759" s="77" t="inlineStr">
        <is>
          <t>Drain Punch pp</t>
        </is>
      </c>
      <c r="D5759" s="77" t="n">
        <v>10</v>
      </c>
      <c r="E5759" s="77" t="n">
        <v>5</v>
      </c>
      <c r="F5759" s="77" t="inlineStr">
        <is>
          <t>Differs from upstream baseline</t>
        </is>
      </c>
      <c r="G5759" s="77" t="inlineStr">
        <is>
          <t>src/data/moves_info.h</t>
        </is>
      </c>
    </row>
    <row r="5760">
      <c r="A5760" s="32" t="inlineStr">
        <is>
          <t>2026-10-04</t>
        </is>
      </c>
      <c r="B5760" s="32" t="inlineStr">
        <is>
          <t>Moves</t>
        </is>
      </c>
      <c r="C5760" s="32" t="inlineStr">
        <is>
          <t>Drill Run accuracy</t>
        </is>
      </c>
      <c r="D5760" s="32" t="n">
        <v>95</v>
      </c>
      <c r="E5760" s="32" t="n">
        <v>100</v>
      </c>
      <c r="F5760" s="32" t="inlineStr">
        <is>
          <t>Differs from upstream baseline</t>
        </is>
      </c>
      <c r="G5760" s="32" t="inlineStr">
        <is>
          <t>src/data/moves_info.h</t>
        </is>
      </c>
    </row>
    <row r="5761">
      <c r="A5761" s="77" t="inlineStr">
        <is>
          <t>2026-10-04</t>
        </is>
      </c>
      <c r="B5761" s="77" t="inlineStr">
        <is>
          <t>Moves</t>
        </is>
      </c>
      <c r="C5761" s="77" t="inlineStr">
        <is>
          <t>Dual Chop power</t>
        </is>
      </c>
      <c r="D5761" s="77" t="n">
        <v>40</v>
      </c>
      <c r="E5761" s="77" t="n">
        <v>50</v>
      </c>
      <c r="F5761" s="77" t="inlineStr">
        <is>
          <t>Differs from upstream baseline</t>
        </is>
      </c>
      <c r="G5761" s="77" t="inlineStr">
        <is>
          <t>src/data/moves_info.h</t>
        </is>
      </c>
    </row>
    <row r="5762">
      <c r="A5762" s="32" t="inlineStr">
        <is>
          <t>2026-10-04</t>
        </is>
      </c>
      <c r="B5762" s="32" t="inlineStr">
        <is>
          <t>Moves</t>
        </is>
      </c>
      <c r="C5762" s="32" t="inlineStr">
        <is>
          <t>Dual Chop accuracy</t>
        </is>
      </c>
      <c r="D5762" s="32" t="n">
        <v>90</v>
      </c>
      <c r="E5762" s="32" t="n">
        <v>100</v>
      </c>
      <c r="F5762" s="32" t="inlineStr">
        <is>
          <t>Differs from upstream baseline</t>
        </is>
      </c>
      <c r="G5762" s="32" t="inlineStr">
        <is>
          <t>src/data/moves_info.h</t>
        </is>
      </c>
    </row>
    <row r="5763">
      <c r="A5763" s="77" t="inlineStr">
        <is>
          <t>2026-10-04</t>
        </is>
      </c>
      <c r="B5763" s="77" t="inlineStr">
        <is>
          <t>Moves</t>
        </is>
      </c>
      <c r="C5763" s="77" t="inlineStr">
        <is>
          <t>Dynamic Punch power</t>
        </is>
      </c>
      <c r="D5763" s="77" t="n">
        <v>100</v>
      </c>
      <c r="E5763" s="77" t="n">
        <v>120</v>
      </c>
      <c r="F5763" s="77" t="inlineStr">
        <is>
          <t>Differs from upstream baseline</t>
        </is>
      </c>
      <c r="G5763" s="77" t="inlineStr">
        <is>
          <t>src/data/moves_info.h</t>
        </is>
      </c>
    </row>
    <row r="5764">
      <c r="A5764" s="32" t="inlineStr">
        <is>
          <t>2026-10-04</t>
        </is>
      </c>
      <c r="B5764" s="32" t="inlineStr">
        <is>
          <t>Moves</t>
        </is>
      </c>
      <c r="C5764" s="32" t="inlineStr">
        <is>
          <t>Echoed Voice power</t>
        </is>
      </c>
      <c r="D5764" s="32" t="n">
        <v>40</v>
      </c>
      <c r="E5764" s="32" t="n">
        <v>50</v>
      </c>
      <c r="F5764" s="32" t="inlineStr">
        <is>
          <t>Differs from upstream baseline</t>
        </is>
      </c>
      <c r="G5764" s="32" t="inlineStr">
        <is>
          <t>src/data/moves_info.h</t>
        </is>
      </c>
    </row>
    <row r="5765">
      <c r="A5765" s="77" t="inlineStr">
        <is>
          <t>2026-10-04</t>
        </is>
      </c>
      <c r="B5765" s="77" t="inlineStr">
        <is>
          <t>Moves</t>
        </is>
      </c>
      <c r="C5765" s="77" t="inlineStr">
        <is>
          <t>Egg Bomb accuracy</t>
        </is>
      </c>
      <c r="D5765" s="77" t="n">
        <v>75</v>
      </c>
      <c r="E5765" s="77" t="n">
        <v>100</v>
      </c>
      <c r="F5765" s="77" t="inlineStr">
        <is>
          <t>Differs from upstream baseline</t>
        </is>
      </c>
      <c r="G5765" s="77" t="inlineStr">
        <is>
          <t>src/data/moves_info.h</t>
        </is>
      </c>
    </row>
    <row r="5766">
      <c r="A5766" s="32" t="inlineStr">
        <is>
          <t>2026-10-04</t>
        </is>
      </c>
      <c r="B5766" s="32" t="inlineStr">
        <is>
          <t>Moves</t>
        </is>
      </c>
      <c r="C5766" s="32" t="inlineStr">
        <is>
          <t>Egg Bomb type</t>
        </is>
      </c>
      <c r="D5766" s="32" t="inlineStr">
        <is>
          <t>TYPE_NORMAL</t>
        </is>
      </c>
      <c r="E5766" s="32" t="inlineStr">
        <is>
          <t>TYPE_GRASS</t>
        </is>
      </c>
      <c r="F5766" s="32" t="inlineStr">
        <is>
          <t>Differs from upstream baseline</t>
        </is>
      </c>
      <c r="G5766" s="32" t="inlineStr">
        <is>
          <t>src/data/moves_info.h</t>
        </is>
      </c>
    </row>
    <row r="5767">
      <c r="A5767" s="77" t="inlineStr">
        <is>
          <t>2026-10-04</t>
        </is>
      </c>
      <c r="B5767" s="77" t="inlineStr">
        <is>
          <t>Moves</t>
        </is>
      </c>
      <c r="C5767" s="77" t="inlineStr">
        <is>
          <t>Electroweb power</t>
        </is>
      </c>
      <c r="D5767" s="77" t="n">
        <v>55</v>
      </c>
      <c r="E5767" s="77" t="n">
        <v>65</v>
      </c>
      <c r="F5767" s="77" t="inlineStr">
        <is>
          <t>Differs from upstream baseline</t>
        </is>
      </c>
      <c r="G5767" s="77" t="inlineStr">
        <is>
          <t>src/data/moves_info.h</t>
        </is>
      </c>
    </row>
    <row r="5768">
      <c r="A5768" s="32" t="inlineStr">
        <is>
          <t>2026-10-04</t>
        </is>
      </c>
      <c r="B5768" s="32" t="inlineStr">
        <is>
          <t>Moves</t>
        </is>
      </c>
      <c r="C5768" s="32" t="inlineStr">
        <is>
          <t>Electroweb accuracy</t>
        </is>
      </c>
      <c r="D5768" s="32" t="n">
        <v>95</v>
      </c>
      <c r="E5768" s="32" t="n">
        <v>100</v>
      </c>
      <c r="F5768" s="32" t="inlineStr">
        <is>
          <t>Differs from upstream baseline</t>
        </is>
      </c>
      <c r="G5768" s="32" t="inlineStr">
        <is>
          <t>src/data/moves_info.h</t>
        </is>
      </c>
    </row>
    <row r="5769">
      <c r="A5769" s="77" t="inlineStr">
        <is>
          <t>2026-10-04</t>
        </is>
      </c>
      <c r="B5769" s="77" t="inlineStr">
        <is>
          <t>Moves</t>
        </is>
      </c>
      <c r="C5769" s="77" t="inlineStr">
        <is>
          <t>Encore pp</t>
        </is>
      </c>
      <c r="D5769" s="77" t="n">
        <v>5</v>
      </c>
      <c r="E5769" s="77" t="n">
        <v>3</v>
      </c>
      <c r="F5769" s="77" t="inlineStr">
        <is>
          <t>Differs from upstream baseline</t>
        </is>
      </c>
      <c r="G5769" s="77" t="inlineStr">
        <is>
          <t>src/data/moves_info.h</t>
        </is>
      </c>
    </row>
    <row r="5770">
      <c r="A5770" s="32" t="inlineStr">
        <is>
          <t>2026-10-04</t>
        </is>
      </c>
      <c r="B5770" s="32" t="inlineStr">
        <is>
          <t>Moves</t>
        </is>
      </c>
      <c r="C5770" s="32" t="inlineStr">
        <is>
          <t>Endeavor type</t>
        </is>
      </c>
      <c r="D5770" s="32" t="inlineStr">
        <is>
          <t>TYPE_NORMAL</t>
        </is>
      </c>
      <c r="E5770" s="32" t="inlineStr">
        <is>
          <t>TYPE_MYSTERY</t>
        </is>
      </c>
      <c r="F5770" s="32" t="inlineStr">
        <is>
          <t>Differs from upstream baseline</t>
        </is>
      </c>
      <c r="G5770" s="32" t="inlineStr">
        <is>
          <t>src/data/moves_info.h</t>
        </is>
      </c>
    </row>
    <row r="5771">
      <c r="A5771" s="77" t="inlineStr">
        <is>
          <t>2026-10-04</t>
        </is>
      </c>
      <c r="B5771" s="77" t="inlineStr">
        <is>
          <t>Moves</t>
        </is>
      </c>
      <c r="C5771" s="77" t="inlineStr">
        <is>
          <t>Energy Ball power</t>
        </is>
      </c>
      <c r="D5771" s="77" t="n">
        <v>90</v>
      </c>
      <c r="E5771" s="77" t="n">
        <v>80</v>
      </c>
      <c r="F5771" s="77" t="inlineStr">
        <is>
          <t>Differs from upstream baseline</t>
        </is>
      </c>
      <c r="G5771" s="77" t="inlineStr">
        <is>
          <t>src/data/moves_info.h</t>
        </is>
      </c>
    </row>
    <row r="5772">
      <c r="A5772" s="32" t="inlineStr">
        <is>
          <t>2026-10-04</t>
        </is>
      </c>
      <c r="B5772" s="32" t="inlineStr">
        <is>
          <t>Moves</t>
        </is>
      </c>
      <c r="C5772" s="32" t="inlineStr">
        <is>
          <t>Extrasensory power</t>
        </is>
      </c>
      <c r="D5772" s="32" t="n">
        <v>80</v>
      </c>
      <c r="E5772" s="32" t="n">
        <v>90</v>
      </c>
      <c r="F5772" s="32" t="inlineStr">
        <is>
          <t>Differs from upstream baseline</t>
        </is>
      </c>
      <c r="G5772" s="32" t="inlineStr">
        <is>
          <t>src/data/moves_info.h</t>
        </is>
      </c>
    </row>
    <row r="5773">
      <c r="A5773" s="77" t="inlineStr">
        <is>
          <t>2026-10-04</t>
        </is>
      </c>
      <c r="B5773" s="77" t="inlineStr">
        <is>
          <t>Moves</t>
        </is>
      </c>
      <c r="C5773" s="77" t="inlineStr">
        <is>
          <t>Extrasensory pp</t>
        </is>
      </c>
      <c r="D5773" s="77" t="n">
        <v>20</v>
      </c>
      <c r="E5773" s="77" t="n">
        <v>30</v>
      </c>
      <c r="F5773" s="77" t="inlineStr">
        <is>
          <t>Differs from upstream baseline</t>
        </is>
      </c>
      <c r="G5773" s="77" t="inlineStr">
        <is>
          <t>src/data/moves_info.h</t>
        </is>
      </c>
    </row>
    <row r="5774">
      <c r="A5774" s="32" t="inlineStr">
        <is>
          <t>2026-10-04</t>
        </is>
      </c>
      <c r="B5774" s="32" t="inlineStr">
        <is>
          <t>Moves</t>
        </is>
      </c>
      <c r="C5774" s="32" t="inlineStr">
        <is>
          <t>Extreme Speed power</t>
        </is>
      </c>
      <c r="D5774" s="32" t="n">
        <v>80</v>
      </c>
      <c r="E5774" s="32" t="n">
        <v>100</v>
      </c>
      <c r="F5774" s="32" t="inlineStr">
        <is>
          <t>Differs from upstream baseline</t>
        </is>
      </c>
      <c r="G5774" s="32" t="inlineStr">
        <is>
          <t>src/data/moves_info.h</t>
        </is>
      </c>
    </row>
    <row r="5775">
      <c r="A5775" s="77" t="inlineStr">
        <is>
          <t>2026-10-04</t>
        </is>
      </c>
      <c r="B5775" s="77" t="inlineStr">
        <is>
          <t>Moves</t>
        </is>
      </c>
      <c r="C5775" s="77" t="inlineStr">
        <is>
          <t>Extreme Speed pp</t>
        </is>
      </c>
      <c r="D5775" s="77" t="n">
        <v>5</v>
      </c>
      <c r="E5775" s="77" t="n">
        <v>8</v>
      </c>
      <c r="F5775" s="77" t="inlineStr">
        <is>
          <t>Differs from upstream baseline</t>
        </is>
      </c>
      <c r="G5775" s="77" t="inlineStr">
        <is>
          <t>src/data/moves_info.h</t>
        </is>
      </c>
    </row>
    <row r="5776">
      <c r="A5776" s="32" t="inlineStr">
        <is>
          <t>2026-10-04</t>
        </is>
      </c>
      <c r="B5776" s="32" t="inlineStr">
        <is>
          <t>Moves</t>
        </is>
      </c>
      <c r="C5776" s="32" t="inlineStr">
        <is>
          <t>Facade power</t>
        </is>
      </c>
      <c r="D5776" s="32" t="n">
        <v>70</v>
      </c>
      <c r="E5776" s="32" t="n">
        <v>80</v>
      </c>
      <c r="F5776" s="32" t="inlineStr">
        <is>
          <t>Differs from upstream baseline</t>
        </is>
      </c>
      <c r="G5776" s="32" t="inlineStr">
        <is>
          <t>src/data/moves_info.h</t>
        </is>
      </c>
    </row>
    <row r="5777">
      <c r="A5777" s="77" t="inlineStr">
        <is>
          <t>2026-10-04</t>
        </is>
      </c>
      <c r="B5777" s="77" t="inlineStr">
        <is>
          <t>Moves</t>
        </is>
      </c>
      <c r="C5777" s="77" t="inlineStr">
        <is>
          <t>Fairy Wind power</t>
        </is>
      </c>
      <c r="D5777" s="77" t="n">
        <v>40</v>
      </c>
      <c r="E5777" s="77" t="n">
        <v>50</v>
      </c>
      <c r="F5777" s="77" t="inlineStr">
        <is>
          <t>Differs from upstream baseline</t>
        </is>
      </c>
      <c r="G5777" s="77" t="inlineStr">
        <is>
          <t>src/data/moves_info.h</t>
        </is>
      </c>
    </row>
    <row r="5778">
      <c r="A5778" s="32" t="inlineStr">
        <is>
          <t>2026-10-04</t>
        </is>
      </c>
      <c r="B5778" s="32" t="inlineStr">
        <is>
          <t>Moves</t>
        </is>
      </c>
      <c r="C5778" s="32" t="inlineStr">
        <is>
          <t>Fake Out pp</t>
        </is>
      </c>
      <c r="D5778" s="32" t="n">
        <v>10</v>
      </c>
      <c r="E5778" s="32" t="n">
        <v>5</v>
      </c>
      <c r="F5778" s="32" t="inlineStr">
        <is>
          <t>Differs from upstream baseline</t>
        </is>
      </c>
      <c r="G5778" s="32" t="inlineStr">
        <is>
          <t>src/data/moves_info.h</t>
        </is>
      </c>
    </row>
    <row r="5779">
      <c r="A5779" s="77" t="inlineStr">
        <is>
          <t>2026-10-04</t>
        </is>
      </c>
      <c r="B5779" s="77" t="inlineStr">
        <is>
          <t>Moves</t>
        </is>
      </c>
      <c r="C5779" s="77" t="inlineStr">
        <is>
          <t>Fake Tears pp</t>
        </is>
      </c>
      <c r="D5779" s="77" t="n">
        <v>20</v>
      </c>
      <c r="E5779" s="77" t="n">
        <v>3</v>
      </c>
      <c r="F5779" s="77" t="inlineStr">
        <is>
          <t>Differs from upstream baseline</t>
        </is>
      </c>
      <c r="G5779" s="77" t="inlineStr">
        <is>
          <t>src/data/moves_info.h</t>
        </is>
      </c>
    </row>
    <row r="5780">
      <c r="A5780" s="32" t="inlineStr">
        <is>
          <t>2026-10-04</t>
        </is>
      </c>
      <c r="B5780" s="32" t="inlineStr">
        <is>
          <t>Moves</t>
        </is>
      </c>
      <c r="C5780" s="32" t="inlineStr">
        <is>
          <t>Feather Dance pp</t>
        </is>
      </c>
      <c r="D5780" s="32" t="n">
        <v>15</v>
      </c>
      <c r="E5780" s="32" t="n">
        <v>3</v>
      </c>
      <c r="F5780" s="32" t="inlineStr">
        <is>
          <t>Differs from upstream baseline</t>
        </is>
      </c>
      <c r="G5780" s="32" t="inlineStr">
        <is>
          <t>src/data/moves_info.h</t>
        </is>
      </c>
    </row>
    <row r="5781">
      <c r="A5781" s="77" t="inlineStr">
        <is>
          <t>2026-10-04</t>
        </is>
      </c>
      <c r="B5781" s="77" t="inlineStr">
        <is>
          <t>Moves</t>
        </is>
      </c>
      <c r="C5781" s="77" t="inlineStr">
        <is>
          <t>Feint power</t>
        </is>
      </c>
      <c r="D5781" s="77" t="n">
        <v>30</v>
      </c>
      <c r="E5781" s="77" t="n">
        <v>80</v>
      </c>
      <c r="F5781" s="77" t="inlineStr">
        <is>
          <t>Differs from upstream baseline</t>
        </is>
      </c>
      <c r="G5781" s="77" t="inlineStr">
        <is>
          <t>src/data/moves_info.h</t>
        </is>
      </c>
    </row>
    <row r="5782">
      <c r="A5782" s="32" t="inlineStr">
        <is>
          <t>2026-10-04</t>
        </is>
      </c>
      <c r="B5782" s="32" t="inlineStr">
        <is>
          <t>Moves</t>
        </is>
      </c>
      <c r="C5782" s="32" t="inlineStr">
        <is>
          <t>Fell Stinger power</t>
        </is>
      </c>
      <c r="D5782" s="32" t="n">
        <v>50</v>
      </c>
      <c r="E5782" s="32" t="n">
        <v>60</v>
      </c>
      <c r="F5782" s="32" t="inlineStr">
        <is>
          <t>Differs from upstream baseline</t>
        </is>
      </c>
      <c r="G5782" s="32" t="inlineStr">
        <is>
          <t>src/data/moves_info.h</t>
        </is>
      </c>
    </row>
    <row r="5783">
      <c r="A5783" s="77" t="inlineStr">
        <is>
          <t>2026-10-04</t>
        </is>
      </c>
      <c r="B5783" s="77" t="inlineStr">
        <is>
          <t>Moves</t>
        </is>
      </c>
      <c r="C5783" s="77" t="inlineStr">
        <is>
          <t>Fell Stinger pp</t>
        </is>
      </c>
      <c r="D5783" s="77" t="n">
        <v>25</v>
      </c>
      <c r="E5783" s="77" t="n">
        <v>20</v>
      </c>
      <c r="F5783" s="77" t="inlineStr">
        <is>
          <t>Differs from upstream baseline</t>
        </is>
      </c>
      <c r="G5783" s="77" t="inlineStr">
        <is>
          <t>src/data/moves_info.h</t>
        </is>
      </c>
    </row>
    <row r="5784">
      <c r="A5784" s="32" t="inlineStr">
        <is>
          <t>2026-10-04</t>
        </is>
      </c>
      <c r="B5784" s="32" t="inlineStr">
        <is>
          <t>Moves</t>
        </is>
      </c>
      <c r="C5784" s="32" t="inlineStr">
        <is>
          <t>Fiery Dance power</t>
        </is>
      </c>
      <c r="D5784" s="32" t="n">
        <v>80</v>
      </c>
      <c r="E5784" s="32" t="n">
        <v>90</v>
      </c>
      <c r="F5784" s="32" t="inlineStr">
        <is>
          <t>Differs from upstream baseline</t>
        </is>
      </c>
      <c r="G5784" s="32" t="inlineStr">
        <is>
          <t>src/data/moves_info.h</t>
        </is>
      </c>
    </row>
    <row r="5785">
      <c r="A5785" s="77" t="inlineStr">
        <is>
          <t>2026-10-04</t>
        </is>
      </c>
      <c r="B5785" s="77" t="inlineStr">
        <is>
          <t>Moves</t>
        </is>
      </c>
      <c r="C5785" s="77" t="inlineStr">
        <is>
          <t>Fire Blast power</t>
        </is>
      </c>
      <c r="D5785" s="77" t="n">
        <v>110</v>
      </c>
      <c r="E5785" s="77" t="n">
        <v>120</v>
      </c>
      <c r="F5785" s="77" t="inlineStr">
        <is>
          <t>Differs from upstream baseline</t>
        </is>
      </c>
      <c r="G5785" s="77" t="inlineStr">
        <is>
          <t>src/data/moves_info.h</t>
        </is>
      </c>
    </row>
    <row r="5786">
      <c r="A5786" s="32" t="inlineStr">
        <is>
          <t>2026-10-04</t>
        </is>
      </c>
      <c r="B5786" s="32" t="inlineStr">
        <is>
          <t>Moves</t>
        </is>
      </c>
      <c r="C5786" s="32" t="inlineStr">
        <is>
          <t>Fire Fang power</t>
        </is>
      </c>
      <c r="D5786" s="32" t="n">
        <v>65</v>
      </c>
      <c r="E5786" s="32" t="n">
        <v>90</v>
      </c>
      <c r="F5786" s="32" t="inlineStr">
        <is>
          <t>Differs from upstream baseline</t>
        </is>
      </c>
      <c r="G5786" s="32" t="inlineStr">
        <is>
          <t>src/data/moves_info.h</t>
        </is>
      </c>
    </row>
    <row r="5787">
      <c r="A5787" s="77" t="inlineStr">
        <is>
          <t>2026-10-04</t>
        </is>
      </c>
      <c r="B5787" s="77" t="inlineStr">
        <is>
          <t>Moves</t>
        </is>
      </c>
      <c r="C5787" s="77" t="inlineStr">
        <is>
          <t>Fire Fang accuracy</t>
        </is>
      </c>
      <c r="D5787" s="77" t="n">
        <v>95</v>
      </c>
      <c r="E5787" s="77" t="n">
        <v>100</v>
      </c>
      <c r="F5787" s="77" t="inlineStr">
        <is>
          <t>Differs from upstream baseline</t>
        </is>
      </c>
      <c r="G5787" s="77" t="inlineStr">
        <is>
          <t>src/data/moves_info.h</t>
        </is>
      </c>
    </row>
    <row r="5788">
      <c r="A5788" s="32" t="inlineStr">
        <is>
          <t>2026-10-04</t>
        </is>
      </c>
      <c r="B5788" s="32" t="inlineStr">
        <is>
          <t>Moves</t>
        </is>
      </c>
      <c r="C5788" s="32" t="inlineStr">
        <is>
          <t>Fire Punch power</t>
        </is>
      </c>
      <c r="D5788" s="32" t="n">
        <v>75</v>
      </c>
      <c r="E5788" s="32" t="n">
        <v>95</v>
      </c>
      <c r="F5788" s="32" t="inlineStr">
        <is>
          <t>Differs from upstream baseline</t>
        </is>
      </c>
      <c r="G5788" s="32" t="inlineStr">
        <is>
          <t>src/data/moves_info.h</t>
        </is>
      </c>
    </row>
    <row r="5789">
      <c r="A5789" s="77" t="inlineStr">
        <is>
          <t>2026-10-04</t>
        </is>
      </c>
      <c r="B5789" s="77" t="inlineStr">
        <is>
          <t>Moves</t>
        </is>
      </c>
      <c r="C5789" s="77" t="inlineStr">
        <is>
          <t>Fire Spin power</t>
        </is>
      </c>
      <c r="D5789" s="77" t="n">
        <v>35</v>
      </c>
      <c r="E5789" s="77" t="n">
        <v>90</v>
      </c>
      <c r="F5789" s="77" t="inlineStr">
        <is>
          <t>Differs from upstream baseline</t>
        </is>
      </c>
      <c r="G5789" s="77" t="inlineStr">
        <is>
          <t>src/data/moves_info.h</t>
        </is>
      </c>
    </row>
    <row r="5790">
      <c r="A5790" s="32" t="inlineStr">
        <is>
          <t>2026-10-04</t>
        </is>
      </c>
      <c r="B5790" s="32" t="inlineStr">
        <is>
          <t>Moves</t>
        </is>
      </c>
      <c r="C5790" s="32" t="inlineStr">
        <is>
          <t>Fire Spin accuracy</t>
        </is>
      </c>
      <c r="D5790" s="32" t="n">
        <v>85</v>
      </c>
      <c r="E5790" s="32" t="n">
        <v>100</v>
      </c>
      <c r="F5790" s="32" t="inlineStr">
        <is>
          <t>Differs from upstream baseline</t>
        </is>
      </c>
      <c r="G5790" s="32" t="inlineStr">
        <is>
          <t>src/data/moves_info.h</t>
        </is>
      </c>
    </row>
    <row r="5791">
      <c r="A5791" s="77" t="inlineStr">
        <is>
          <t>2026-10-04</t>
        </is>
      </c>
      <c r="B5791" s="77" t="inlineStr">
        <is>
          <t>Moves</t>
        </is>
      </c>
      <c r="C5791" s="77" t="inlineStr">
        <is>
          <t>Flamethrower power</t>
        </is>
      </c>
      <c r="D5791" s="77" t="n">
        <v>90</v>
      </c>
      <c r="E5791" s="77" t="n">
        <v>95</v>
      </c>
      <c r="F5791" s="77" t="inlineStr">
        <is>
          <t>Differs from upstream baseline</t>
        </is>
      </c>
      <c r="G5791" s="77" t="inlineStr">
        <is>
          <t>src/data/moves_info.h</t>
        </is>
      </c>
    </row>
    <row r="5792">
      <c r="A5792" s="32" t="inlineStr">
        <is>
          <t>2026-10-04</t>
        </is>
      </c>
      <c r="B5792" s="32" t="inlineStr">
        <is>
          <t>Moves</t>
        </is>
      </c>
      <c r="C5792" s="32" t="inlineStr">
        <is>
          <t>Flame Burst power</t>
        </is>
      </c>
      <c r="D5792" s="32" t="n">
        <v>70</v>
      </c>
      <c r="E5792" s="32" t="n">
        <v>75</v>
      </c>
      <c r="F5792" s="32" t="inlineStr">
        <is>
          <t>Differs from upstream baseline</t>
        </is>
      </c>
      <c r="G5792" s="32" t="inlineStr">
        <is>
          <t>src/data/moves_info.h</t>
        </is>
      </c>
    </row>
    <row r="5793">
      <c r="A5793" s="77" t="inlineStr">
        <is>
          <t>2026-10-04</t>
        </is>
      </c>
      <c r="B5793" s="77" t="inlineStr">
        <is>
          <t>Moves</t>
        </is>
      </c>
      <c r="C5793" s="77" t="inlineStr">
        <is>
          <t>Flame Charge power</t>
        </is>
      </c>
      <c r="D5793" s="77" t="n">
        <v>50</v>
      </c>
      <c r="E5793" s="77" t="n">
        <v>60</v>
      </c>
      <c r="F5793" s="77" t="inlineStr">
        <is>
          <t>Differs from upstream baseline</t>
        </is>
      </c>
      <c r="G5793" s="77" t="inlineStr">
        <is>
          <t>src/data/moves_info.h</t>
        </is>
      </c>
    </row>
    <row r="5794">
      <c r="A5794" s="32" t="inlineStr">
        <is>
          <t>2026-10-04</t>
        </is>
      </c>
      <c r="B5794" s="32" t="inlineStr">
        <is>
          <t>Moves</t>
        </is>
      </c>
      <c r="C5794" s="32" t="inlineStr">
        <is>
          <t>Flame Wheel power</t>
        </is>
      </c>
      <c r="D5794" s="32" t="n">
        <v>60</v>
      </c>
      <c r="E5794" s="32" t="n">
        <v>70</v>
      </c>
      <c r="F5794" s="32" t="inlineStr">
        <is>
          <t>Differs from upstream baseline</t>
        </is>
      </c>
      <c r="G5794" s="32" t="inlineStr">
        <is>
          <t>src/data/moves_info.h</t>
        </is>
      </c>
    </row>
    <row r="5795">
      <c r="A5795" s="77" t="inlineStr">
        <is>
          <t>2026-10-04</t>
        </is>
      </c>
      <c r="B5795" s="77" t="inlineStr">
        <is>
          <t>Moves</t>
        </is>
      </c>
      <c r="C5795" s="77" t="inlineStr">
        <is>
          <t>Flare Blitz pp</t>
        </is>
      </c>
      <c r="D5795" s="77" t="n">
        <v>15</v>
      </c>
      <c r="E5795" s="77" t="n">
        <v>8</v>
      </c>
      <c r="F5795" s="77" t="inlineStr">
        <is>
          <t>Differs from upstream baseline</t>
        </is>
      </c>
      <c r="G5795" s="77" t="inlineStr">
        <is>
          <t>src/data/moves_info.h</t>
        </is>
      </c>
    </row>
    <row r="5796">
      <c r="A5796" s="32" t="inlineStr">
        <is>
          <t>2026-10-04</t>
        </is>
      </c>
      <c r="B5796" s="32" t="inlineStr">
        <is>
          <t>Moves</t>
        </is>
      </c>
      <c r="C5796" s="32" t="inlineStr">
        <is>
          <t>Flash pp</t>
        </is>
      </c>
      <c r="D5796" s="32" t="n">
        <v>20</v>
      </c>
      <c r="E5796" s="32" t="n">
        <v>5</v>
      </c>
      <c r="F5796" s="32" t="inlineStr">
        <is>
          <t>Differs from upstream baseline</t>
        </is>
      </c>
      <c r="G5796" s="32" t="inlineStr">
        <is>
          <t>src/data/moves_info.h</t>
        </is>
      </c>
    </row>
    <row r="5797">
      <c r="A5797" s="77" t="inlineStr">
        <is>
          <t>2026-10-04</t>
        </is>
      </c>
      <c r="B5797" s="77" t="inlineStr">
        <is>
          <t>Moves</t>
        </is>
      </c>
      <c r="C5797" s="77" t="inlineStr">
        <is>
          <t>Flying Press power</t>
        </is>
      </c>
      <c r="D5797" s="77" t="n">
        <v>100</v>
      </c>
      <c r="E5797" s="77" t="n">
        <v>110</v>
      </c>
      <c r="F5797" s="77" t="inlineStr">
        <is>
          <t>Differs from upstream baseline</t>
        </is>
      </c>
      <c r="G5797" s="77" t="inlineStr">
        <is>
          <t>src/data/moves_info.h</t>
        </is>
      </c>
    </row>
    <row r="5798">
      <c r="A5798" s="32" t="inlineStr">
        <is>
          <t>2026-10-04</t>
        </is>
      </c>
      <c r="B5798" s="32" t="inlineStr">
        <is>
          <t>Moves</t>
        </is>
      </c>
      <c r="C5798" s="32" t="inlineStr">
        <is>
          <t>Flying Press accuracy</t>
        </is>
      </c>
      <c r="D5798" s="32" t="n">
        <v>95</v>
      </c>
      <c r="E5798" s="32" t="n">
        <v>100</v>
      </c>
      <c r="F5798" s="32" t="inlineStr">
        <is>
          <t>Differs from upstream baseline</t>
        </is>
      </c>
      <c r="G5798" s="32" t="inlineStr">
        <is>
          <t>src/data/moves_info.h</t>
        </is>
      </c>
    </row>
    <row r="5799">
      <c r="A5799" s="77" t="inlineStr">
        <is>
          <t>2026-10-04</t>
        </is>
      </c>
      <c r="B5799" s="77" t="inlineStr">
        <is>
          <t>Moves</t>
        </is>
      </c>
      <c r="C5799" s="77" t="inlineStr">
        <is>
          <t>Focus Blast accuracy</t>
        </is>
      </c>
      <c r="D5799" s="77" t="n">
        <v>70</v>
      </c>
      <c r="E5799" s="77" t="n">
        <v>85</v>
      </c>
      <c r="F5799" s="77" t="inlineStr">
        <is>
          <t>Differs from upstream baseline</t>
        </is>
      </c>
      <c r="G5799" s="77" t="inlineStr">
        <is>
          <t>src/data/moves_info.h</t>
        </is>
      </c>
    </row>
    <row r="5800">
      <c r="A5800" s="32" t="inlineStr">
        <is>
          <t>2026-10-04</t>
        </is>
      </c>
      <c r="B5800" s="32" t="inlineStr">
        <is>
          <t>Moves</t>
        </is>
      </c>
      <c r="C5800" s="32" t="inlineStr">
        <is>
          <t>Focus Energy pp</t>
        </is>
      </c>
      <c r="D5800" s="32" t="n">
        <v>30</v>
      </c>
      <c r="E5800" s="32" t="n">
        <v>5</v>
      </c>
      <c r="F5800" s="32" t="inlineStr">
        <is>
          <t>Differs from upstream baseline</t>
        </is>
      </c>
      <c r="G5800" s="32" t="inlineStr">
        <is>
          <t>src/data/moves_info.h</t>
        </is>
      </c>
    </row>
    <row r="5801">
      <c r="A5801" s="77" t="inlineStr">
        <is>
          <t>2026-10-04</t>
        </is>
      </c>
      <c r="B5801" s="77" t="inlineStr">
        <is>
          <t>Moves</t>
        </is>
      </c>
      <c r="C5801" s="77" t="inlineStr">
        <is>
          <t>Follow Me accuracy</t>
        </is>
      </c>
      <c r="D5801" s="77" t="n">
        <v>100</v>
      </c>
      <c r="E5801" s="77" t="n">
        <v>0</v>
      </c>
      <c r="F5801" s="77" t="inlineStr">
        <is>
          <t>Differs from upstream baseline</t>
        </is>
      </c>
      <c r="G5801" s="77" t="inlineStr">
        <is>
          <t>src/data/moves_info.h</t>
        </is>
      </c>
    </row>
    <row r="5802">
      <c r="A5802" s="32" t="inlineStr">
        <is>
          <t>2026-10-04</t>
        </is>
      </c>
      <c r="B5802" s="32" t="inlineStr">
        <is>
          <t>Moves</t>
        </is>
      </c>
      <c r="C5802" s="32" t="inlineStr">
        <is>
          <t>Force Palm power</t>
        </is>
      </c>
      <c r="D5802" s="32" t="n">
        <v>60</v>
      </c>
      <c r="E5802" s="32" t="n">
        <v>85</v>
      </c>
      <c r="F5802" s="32" t="inlineStr">
        <is>
          <t>Differs from upstream baseline</t>
        </is>
      </c>
      <c r="G5802" s="32" t="inlineStr">
        <is>
          <t>src/data/moves_info.h</t>
        </is>
      </c>
    </row>
    <row r="5803">
      <c r="A5803" s="77" t="inlineStr">
        <is>
          <t>2026-10-04</t>
        </is>
      </c>
      <c r="B5803" s="77" t="inlineStr">
        <is>
          <t>Moves</t>
        </is>
      </c>
      <c r="C5803" s="77" t="inlineStr">
        <is>
          <t>Foresight pp</t>
        </is>
      </c>
      <c r="D5803" s="77" t="n">
        <v>40</v>
      </c>
      <c r="E5803" s="77" t="n">
        <v>5</v>
      </c>
      <c r="F5803" s="77" t="inlineStr">
        <is>
          <t>Differs from upstream baseline</t>
        </is>
      </c>
      <c r="G5803" s="77" t="inlineStr">
        <is>
          <t>src/data/moves_info.h</t>
        </is>
      </c>
    </row>
    <row r="5804">
      <c r="A5804" s="32" t="inlineStr">
        <is>
          <t>2026-10-04</t>
        </is>
      </c>
      <c r="B5804" s="32" t="inlineStr">
        <is>
          <t>Moves</t>
        </is>
      </c>
      <c r="C5804" s="32" t="inlineStr">
        <is>
          <t>Freeze-Dry power</t>
        </is>
      </c>
      <c r="D5804" s="32" t="n">
        <v>70</v>
      </c>
      <c r="E5804" s="32" t="n">
        <v>80</v>
      </c>
      <c r="F5804" s="32" t="inlineStr">
        <is>
          <t>Differs from upstream baseline</t>
        </is>
      </c>
      <c r="G5804" s="32" t="inlineStr">
        <is>
          <t>src/data/moves_info.h</t>
        </is>
      </c>
    </row>
    <row r="5805">
      <c r="A5805" s="77" t="inlineStr">
        <is>
          <t>2026-10-04</t>
        </is>
      </c>
      <c r="B5805" s="77" t="inlineStr">
        <is>
          <t>Moves</t>
        </is>
      </c>
      <c r="C5805" s="77" t="inlineStr">
        <is>
          <t>Freeze Shock accuracy</t>
        </is>
      </c>
      <c r="D5805" s="77" t="n">
        <v>90</v>
      </c>
      <c r="E5805" s="77" t="n">
        <v>95</v>
      </c>
      <c r="F5805" s="77" t="inlineStr">
        <is>
          <t>Differs from upstream baseline</t>
        </is>
      </c>
      <c r="G5805" s="77" t="inlineStr">
        <is>
          <t>src/data/moves_info.h</t>
        </is>
      </c>
    </row>
    <row r="5806">
      <c r="A5806" s="32" t="inlineStr">
        <is>
          <t>2026-10-04</t>
        </is>
      </c>
      <c r="B5806" s="32" t="inlineStr">
        <is>
          <t>Moves</t>
        </is>
      </c>
      <c r="C5806" s="32" t="inlineStr">
        <is>
          <t>Frenzy Plant accuracy</t>
        </is>
      </c>
      <c r="D5806" s="32" t="n">
        <v>90</v>
      </c>
      <c r="E5806" s="32" t="n">
        <v>95</v>
      </c>
      <c r="F5806" s="32" t="inlineStr">
        <is>
          <t>Differs from upstream baseline</t>
        </is>
      </c>
      <c r="G5806" s="32" t="inlineStr">
        <is>
          <t>src/data/moves_info.h</t>
        </is>
      </c>
    </row>
    <row r="5807">
      <c r="A5807" s="77" t="inlineStr">
        <is>
          <t>2026-10-04</t>
        </is>
      </c>
      <c r="B5807" s="77" t="inlineStr">
        <is>
          <t>Moves</t>
        </is>
      </c>
      <c r="C5807" s="77" t="inlineStr">
        <is>
          <t>Frost Breath power</t>
        </is>
      </c>
      <c r="D5807" s="77" t="n">
        <v>60</v>
      </c>
      <c r="E5807" s="77" t="n">
        <v>70</v>
      </c>
      <c r="F5807" s="77" t="inlineStr">
        <is>
          <t>Differs from upstream baseline</t>
        </is>
      </c>
      <c r="G5807" s="77" t="inlineStr">
        <is>
          <t>src/data/moves_info.h</t>
        </is>
      </c>
    </row>
    <row r="5808">
      <c r="A5808" s="32" t="inlineStr">
        <is>
          <t>2026-10-04</t>
        </is>
      </c>
      <c r="B5808" s="32" t="inlineStr">
        <is>
          <t>Moves</t>
        </is>
      </c>
      <c r="C5808" s="32" t="inlineStr">
        <is>
          <t>Frost Breath accuracy</t>
        </is>
      </c>
      <c r="D5808" s="32" t="n">
        <v>90</v>
      </c>
      <c r="E5808" s="32" t="n">
        <v>95</v>
      </c>
      <c r="F5808" s="32" t="inlineStr">
        <is>
          <t>Differs from upstream baseline</t>
        </is>
      </c>
      <c r="G5808" s="32" t="inlineStr">
        <is>
          <t>src/data/moves_info.h</t>
        </is>
      </c>
    </row>
    <row r="5809">
      <c r="A5809" s="77" t="inlineStr">
        <is>
          <t>2026-10-04</t>
        </is>
      </c>
      <c r="B5809" s="77" t="inlineStr">
        <is>
          <t>Moves</t>
        </is>
      </c>
      <c r="C5809" s="77" t="inlineStr">
        <is>
          <t>Frustration power</t>
        </is>
      </c>
      <c r="D5809" s="77" t="n">
        <v>1</v>
      </c>
      <c r="E5809" s="77" t="n">
        <v>121</v>
      </c>
      <c r="F5809" s="77" t="inlineStr">
        <is>
          <t>Differs from upstream baseline</t>
        </is>
      </c>
      <c r="G5809" s="77" t="inlineStr">
        <is>
          <t>src/data/moves_info.h</t>
        </is>
      </c>
    </row>
    <row r="5810">
      <c r="A5810" s="32" t="inlineStr">
        <is>
          <t>2026-10-04</t>
        </is>
      </c>
      <c r="B5810" s="32" t="inlineStr">
        <is>
          <t>Moves</t>
        </is>
      </c>
      <c r="C5810" s="32" t="inlineStr">
        <is>
          <t>Fury Attack accuracy</t>
        </is>
      </c>
      <c r="D5810" s="32" t="n">
        <v>85</v>
      </c>
      <c r="E5810" s="32" t="n">
        <v>100</v>
      </c>
      <c r="F5810" s="32" t="inlineStr">
        <is>
          <t>Differs from upstream baseline</t>
        </is>
      </c>
      <c r="G5810" s="32" t="inlineStr">
        <is>
          <t>src/data/moves_info.h</t>
        </is>
      </c>
    </row>
    <row r="5811">
      <c r="A5811" s="77" t="inlineStr">
        <is>
          <t>2026-10-04</t>
        </is>
      </c>
      <c r="B5811" s="77" t="inlineStr">
        <is>
          <t>Moves</t>
        </is>
      </c>
      <c r="C5811" s="77" t="inlineStr">
        <is>
          <t>Fury Cutter power</t>
        </is>
      </c>
      <c r="D5811" s="77" t="n">
        <v>40</v>
      </c>
      <c r="E5811" s="77" t="n">
        <v>30</v>
      </c>
      <c r="F5811" s="77" t="inlineStr">
        <is>
          <t>Differs from upstream baseline</t>
        </is>
      </c>
      <c r="G5811" s="77" t="inlineStr">
        <is>
          <t>src/data/moves_info.h</t>
        </is>
      </c>
    </row>
    <row r="5812">
      <c r="A5812" s="32" t="inlineStr">
        <is>
          <t>2026-10-04</t>
        </is>
      </c>
      <c r="B5812" s="32" t="inlineStr">
        <is>
          <t>Moves</t>
        </is>
      </c>
      <c r="C5812" s="32" t="inlineStr">
        <is>
          <t>Fury Cutter accuracy</t>
        </is>
      </c>
      <c r="D5812" s="32" t="n">
        <v>95</v>
      </c>
      <c r="E5812" s="32" t="n">
        <v>100</v>
      </c>
      <c r="F5812" s="32" t="inlineStr">
        <is>
          <t>Differs from upstream baseline</t>
        </is>
      </c>
      <c r="G5812" s="32" t="inlineStr">
        <is>
          <t>src/data/moves_info.h</t>
        </is>
      </c>
    </row>
    <row r="5813">
      <c r="A5813" s="77" t="inlineStr">
        <is>
          <t>2026-10-04</t>
        </is>
      </c>
      <c r="B5813" s="77" t="inlineStr">
        <is>
          <t>Moves</t>
        </is>
      </c>
      <c r="C5813" s="77" t="inlineStr">
        <is>
          <t>Fury Swipes power</t>
        </is>
      </c>
      <c r="D5813" s="77" t="n">
        <v>18</v>
      </c>
      <c r="E5813" s="77" t="n">
        <v>30</v>
      </c>
      <c r="F5813" s="77" t="inlineStr">
        <is>
          <t>Differs from upstream baseline</t>
        </is>
      </c>
      <c r="G5813" s="77" t="inlineStr">
        <is>
          <t>src/data/moves_info.h</t>
        </is>
      </c>
    </row>
    <row r="5814">
      <c r="A5814" s="32" t="inlineStr">
        <is>
          <t>2026-10-04</t>
        </is>
      </c>
      <c r="B5814" s="32" t="inlineStr">
        <is>
          <t>Moves</t>
        </is>
      </c>
      <c r="C5814" s="32" t="inlineStr">
        <is>
          <t>Fury Swipes accuracy</t>
        </is>
      </c>
      <c r="D5814" s="32" t="n">
        <v>80</v>
      </c>
      <c r="E5814" s="32" t="n">
        <v>90</v>
      </c>
      <c r="F5814" s="32" t="inlineStr">
        <is>
          <t>Differs from upstream baseline</t>
        </is>
      </c>
      <c r="G5814" s="32" t="inlineStr">
        <is>
          <t>src/data/moves_info.h</t>
        </is>
      </c>
    </row>
    <row r="5815">
      <c r="A5815" s="77" t="inlineStr">
        <is>
          <t>2026-10-04</t>
        </is>
      </c>
      <c r="B5815" s="77" t="inlineStr">
        <is>
          <t>Moves</t>
        </is>
      </c>
      <c r="C5815" s="77" t="inlineStr">
        <is>
          <t>Future Sight pp</t>
        </is>
      </c>
      <c r="D5815" s="77" t="n">
        <v>10</v>
      </c>
      <c r="E5815" s="77" t="n">
        <v>15</v>
      </c>
      <c r="F5815" s="77" t="inlineStr">
        <is>
          <t>Differs from upstream baseline</t>
        </is>
      </c>
      <c r="G5815" s="77" t="inlineStr">
        <is>
          <t>src/data/moves_info.h</t>
        </is>
      </c>
    </row>
    <row r="5816">
      <c r="A5816" s="32" t="inlineStr">
        <is>
          <t>2026-10-04</t>
        </is>
      </c>
      <c r="B5816" s="32" t="inlineStr">
        <is>
          <t>Moves</t>
        </is>
      </c>
      <c r="C5816" s="32" t="inlineStr">
        <is>
          <t>Gear Grind power</t>
        </is>
      </c>
      <c r="D5816" s="32" t="n">
        <v>50</v>
      </c>
      <c r="E5816" s="32" t="n">
        <v>60</v>
      </c>
      <c r="F5816" s="32" t="inlineStr">
        <is>
          <t>Differs from upstream baseline</t>
        </is>
      </c>
      <c r="G5816" s="32" t="inlineStr">
        <is>
          <t>src/data/moves_info.h</t>
        </is>
      </c>
    </row>
    <row r="5817">
      <c r="A5817" s="77" t="inlineStr">
        <is>
          <t>2026-10-04</t>
        </is>
      </c>
      <c r="B5817" s="77" t="inlineStr">
        <is>
          <t>Moves</t>
        </is>
      </c>
      <c r="C5817" s="77" t="inlineStr">
        <is>
          <t>Gear Grind accuracy</t>
        </is>
      </c>
      <c r="D5817" s="77" t="n">
        <v>85</v>
      </c>
      <c r="E5817" s="77" t="n">
        <v>95</v>
      </c>
      <c r="F5817" s="77" t="inlineStr">
        <is>
          <t>Differs from upstream baseline</t>
        </is>
      </c>
      <c r="G5817" s="77" t="inlineStr">
        <is>
          <t>src/data/moves_info.h</t>
        </is>
      </c>
    </row>
    <row r="5818">
      <c r="A5818" s="32" t="inlineStr">
        <is>
          <t>2026-10-04</t>
        </is>
      </c>
      <c r="B5818" s="32" t="inlineStr">
        <is>
          <t>Moves</t>
        </is>
      </c>
      <c r="C5818" s="32" t="inlineStr">
        <is>
          <t>Geomancy pp</t>
        </is>
      </c>
      <c r="D5818" s="32" t="n">
        <v>10</v>
      </c>
      <c r="E5818" s="32" t="n">
        <v>3</v>
      </c>
      <c r="F5818" s="32" t="inlineStr">
        <is>
          <t>Differs from upstream baseline</t>
        </is>
      </c>
      <c r="G5818" s="32" t="inlineStr">
        <is>
          <t>src/data/moves_info.h</t>
        </is>
      </c>
    </row>
    <row r="5819">
      <c r="A5819" s="77" t="inlineStr">
        <is>
          <t>2026-10-04</t>
        </is>
      </c>
      <c r="B5819" s="77" t="inlineStr">
        <is>
          <t>Moves</t>
        </is>
      </c>
      <c r="C5819" s="77" t="inlineStr">
        <is>
          <t>Giga Drain pp</t>
        </is>
      </c>
      <c r="D5819" s="77" t="n">
        <v>10</v>
      </c>
      <c r="E5819" s="77" t="n">
        <v>15</v>
      </c>
      <c r="F5819" s="77" t="inlineStr">
        <is>
          <t>Differs from upstream baseline</t>
        </is>
      </c>
      <c r="G5819" s="77" t="inlineStr">
        <is>
          <t>src/data/moves_info.h</t>
        </is>
      </c>
    </row>
    <row r="5820">
      <c r="A5820" s="32" t="inlineStr">
        <is>
          <t>2026-10-04</t>
        </is>
      </c>
      <c r="B5820" s="32" t="inlineStr">
        <is>
          <t>Moves</t>
        </is>
      </c>
      <c r="C5820" s="32" t="inlineStr">
        <is>
          <t>Giga Impact power</t>
        </is>
      </c>
      <c r="D5820" s="32" t="n">
        <v>150</v>
      </c>
      <c r="E5820" s="32" t="n">
        <v>180</v>
      </c>
      <c r="F5820" s="32" t="inlineStr">
        <is>
          <t>Differs from upstream baseline</t>
        </is>
      </c>
      <c r="G5820" s="32" t="inlineStr">
        <is>
          <t>src/data/moves_info.h</t>
        </is>
      </c>
    </row>
    <row r="5821">
      <c r="A5821" s="77" t="inlineStr">
        <is>
          <t>2026-10-04</t>
        </is>
      </c>
      <c r="B5821" s="77" t="inlineStr">
        <is>
          <t>Moves</t>
        </is>
      </c>
      <c r="C5821" s="77" t="inlineStr">
        <is>
          <t>Giga Impact accuracy</t>
        </is>
      </c>
      <c r="D5821" s="77" t="n">
        <v>90</v>
      </c>
      <c r="E5821" s="77" t="n">
        <v>100</v>
      </c>
      <c r="F5821" s="77" t="inlineStr">
        <is>
          <t>Differs from upstream baseline</t>
        </is>
      </c>
      <c r="G5821" s="77" t="inlineStr">
        <is>
          <t>src/data/moves_info.h</t>
        </is>
      </c>
    </row>
    <row r="5822">
      <c r="A5822" s="32" t="inlineStr">
        <is>
          <t>2026-10-04</t>
        </is>
      </c>
      <c r="B5822" s="32" t="inlineStr">
        <is>
          <t>Moves</t>
        </is>
      </c>
      <c r="C5822" s="32" t="inlineStr">
        <is>
          <t>Glaciate power</t>
        </is>
      </c>
      <c r="D5822" s="32" t="n">
        <v>65</v>
      </c>
      <c r="E5822" s="32" t="n">
        <v>75</v>
      </c>
      <c r="F5822" s="32" t="inlineStr">
        <is>
          <t>Differs from upstream baseline</t>
        </is>
      </c>
      <c r="G5822" s="32" t="inlineStr">
        <is>
          <t>src/data/moves_info.h</t>
        </is>
      </c>
    </row>
    <row r="5823">
      <c r="A5823" s="77" t="inlineStr">
        <is>
          <t>2026-10-04</t>
        </is>
      </c>
      <c r="B5823" s="77" t="inlineStr">
        <is>
          <t>Moves</t>
        </is>
      </c>
      <c r="C5823" s="77" t="inlineStr">
        <is>
          <t>Glaciate accuracy</t>
        </is>
      </c>
      <c r="D5823" s="77" t="n">
        <v>95</v>
      </c>
      <c r="E5823" s="77" t="n">
        <v>100</v>
      </c>
      <c r="F5823" s="77" t="inlineStr">
        <is>
          <t>Differs from upstream baseline</t>
        </is>
      </c>
      <c r="G5823" s="77" t="inlineStr">
        <is>
          <t>src/data/moves_info.h</t>
        </is>
      </c>
    </row>
    <row r="5824">
      <c r="A5824" s="32" t="inlineStr">
        <is>
          <t>2026-10-04</t>
        </is>
      </c>
      <c r="B5824" s="32" t="inlineStr">
        <is>
          <t>Moves</t>
        </is>
      </c>
      <c r="C5824" s="32" t="inlineStr">
        <is>
          <t>Glare type</t>
        </is>
      </c>
      <c r="D5824" s="32" t="inlineStr">
        <is>
          <t>TYPE_NORMAL</t>
        </is>
      </c>
      <c r="E5824" s="32" t="inlineStr">
        <is>
          <t>TYPE_DARK</t>
        </is>
      </c>
      <c r="F5824" s="32" t="inlineStr">
        <is>
          <t>Differs from upstream baseline</t>
        </is>
      </c>
      <c r="G5824" s="32" t="inlineStr">
        <is>
          <t>src/data/moves_info.h</t>
        </is>
      </c>
    </row>
    <row r="5825">
      <c r="A5825" s="77" t="inlineStr">
        <is>
          <t>2026-10-04</t>
        </is>
      </c>
      <c r="B5825" s="77" t="inlineStr">
        <is>
          <t>Moves</t>
        </is>
      </c>
      <c r="C5825" s="77" t="inlineStr">
        <is>
          <t>Grass Whistle accuracy</t>
        </is>
      </c>
      <c r="D5825" s="77" t="n">
        <v>55</v>
      </c>
      <c r="E5825" s="77" t="n">
        <v>70</v>
      </c>
      <c r="F5825" s="77" t="inlineStr">
        <is>
          <t>Differs from upstream baseline</t>
        </is>
      </c>
      <c r="G5825" s="77" t="inlineStr">
        <is>
          <t>src/data/moves_info.h</t>
        </is>
      </c>
    </row>
    <row r="5826">
      <c r="A5826" s="32" t="inlineStr">
        <is>
          <t>2026-10-04</t>
        </is>
      </c>
      <c r="B5826" s="32" t="inlineStr">
        <is>
          <t>Moves</t>
        </is>
      </c>
      <c r="C5826" s="32" t="inlineStr">
        <is>
          <t>Growth pp</t>
        </is>
      </c>
      <c r="D5826" s="32" t="n">
        <v>20</v>
      </c>
      <c r="E5826" s="32" t="n">
        <v>5</v>
      </c>
      <c r="F5826" s="32" t="inlineStr">
        <is>
          <t>Differs from upstream baseline</t>
        </is>
      </c>
      <c r="G5826" s="32" t="inlineStr">
        <is>
          <t>src/data/moves_info.h</t>
        </is>
      </c>
    </row>
    <row r="5827">
      <c r="A5827" s="77" t="inlineStr">
        <is>
          <t>2026-10-04</t>
        </is>
      </c>
      <c r="B5827" s="77" t="inlineStr">
        <is>
          <t>Moves</t>
        </is>
      </c>
      <c r="C5827" s="77" t="inlineStr">
        <is>
          <t>Grudge accuracy</t>
        </is>
      </c>
      <c r="D5827" s="77" t="n">
        <v>100</v>
      </c>
      <c r="E5827" s="77" t="n">
        <v>0</v>
      </c>
      <c r="F5827" s="77" t="inlineStr">
        <is>
          <t>Differs from upstream baseline</t>
        </is>
      </c>
      <c r="G5827" s="77" t="inlineStr">
        <is>
          <t>src/data/moves_info.h</t>
        </is>
      </c>
    </row>
    <row r="5828">
      <c r="A5828" s="32" t="inlineStr">
        <is>
          <t>2026-10-04</t>
        </is>
      </c>
      <c r="B5828" s="32" t="inlineStr">
        <is>
          <t>Moves</t>
        </is>
      </c>
      <c r="C5828" s="32" t="inlineStr">
        <is>
          <t>Guard Swap pp</t>
        </is>
      </c>
      <c r="D5828" s="32" t="n">
        <v>10</v>
      </c>
      <c r="E5828" s="32" t="n">
        <v>3</v>
      </c>
      <c r="F5828" s="32" t="inlineStr">
        <is>
          <t>Differs from upstream baseline</t>
        </is>
      </c>
      <c r="G5828" s="32" t="inlineStr">
        <is>
          <t>src/data/moves_info.h</t>
        </is>
      </c>
    </row>
    <row r="5829">
      <c r="A5829" s="77" t="inlineStr">
        <is>
          <t>2026-10-04</t>
        </is>
      </c>
      <c r="B5829" s="77" t="inlineStr">
        <is>
          <t>Moves</t>
        </is>
      </c>
      <c r="C5829" s="77" t="inlineStr">
        <is>
          <t>Guillotine pp</t>
        </is>
      </c>
      <c r="D5829" s="77" t="n">
        <v>5</v>
      </c>
      <c r="E5829" s="77" t="n">
        <v>8</v>
      </c>
      <c r="F5829" s="77" t="inlineStr">
        <is>
          <t>Differs from upstream baseline</t>
        </is>
      </c>
      <c r="G5829" s="77" t="inlineStr">
        <is>
          <t>src/data/moves_info.h</t>
        </is>
      </c>
    </row>
    <row r="5830">
      <c r="A5830" s="32" t="inlineStr">
        <is>
          <t>2026-10-04</t>
        </is>
      </c>
      <c r="B5830" s="32" t="inlineStr">
        <is>
          <t>Moves</t>
        </is>
      </c>
      <c r="C5830" s="32" t="inlineStr">
        <is>
          <t>Gunk Shot accuracy</t>
        </is>
      </c>
      <c r="D5830" s="32" t="n">
        <v>80</v>
      </c>
      <c r="E5830" s="32" t="n">
        <v>100</v>
      </c>
      <c r="F5830" s="32" t="inlineStr">
        <is>
          <t>Differs from upstream baseline</t>
        </is>
      </c>
      <c r="G5830" s="32" t="inlineStr">
        <is>
          <t>src/data/moves_info.h</t>
        </is>
      </c>
    </row>
    <row r="5831">
      <c r="A5831" s="77" t="inlineStr">
        <is>
          <t>2026-10-04</t>
        </is>
      </c>
      <c r="B5831" s="77" t="inlineStr">
        <is>
          <t>Moves</t>
        </is>
      </c>
      <c r="C5831" s="77" t="inlineStr">
        <is>
          <t>Gunk Shot pp</t>
        </is>
      </c>
      <c r="D5831" s="77" t="n">
        <v>5</v>
      </c>
      <c r="E5831" s="77" t="n">
        <v>8</v>
      </c>
      <c r="F5831" s="77" t="inlineStr">
        <is>
          <t>Differs from upstream baseline</t>
        </is>
      </c>
      <c r="G5831" s="77" t="inlineStr">
        <is>
          <t>src/data/moves_info.h</t>
        </is>
      </c>
    </row>
    <row r="5832">
      <c r="A5832" s="32" t="inlineStr">
        <is>
          <t>2026-10-04</t>
        </is>
      </c>
      <c r="B5832" s="32" t="inlineStr">
        <is>
          <t>Moves</t>
        </is>
      </c>
      <c r="C5832" s="32" t="inlineStr">
        <is>
          <t>Gyro Ball pp</t>
        </is>
      </c>
      <c r="D5832" s="32" t="n">
        <v>5</v>
      </c>
      <c r="E5832" s="32" t="n">
        <v>8</v>
      </c>
      <c r="F5832" s="32" t="inlineStr">
        <is>
          <t>Differs from upstream baseline</t>
        </is>
      </c>
      <c r="G5832" s="32" t="inlineStr">
        <is>
          <t>src/data/moves_info.h</t>
        </is>
      </c>
    </row>
    <row r="5833">
      <c r="A5833" s="77" t="inlineStr">
        <is>
          <t>2026-10-04</t>
        </is>
      </c>
      <c r="B5833" s="77" t="inlineStr">
        <is>
          <t>Moves</t>
        </is>
      </c>
      <c r="C5833" s="77" t="inlineStr">
        <is>
          <t>Hail pp</t>
        </is>
      </c>
      <c r="D5833" s="77" t="n">
        <v>10</v>
      </c>
      <c r="E5833" s="77" t="n">
        <v>1</v>
      </c>
      <c r="F5833" s="77" t="inlineStr">
        <is>
          <t>Differs from upstream baseline</t>
        </is>
      </c>
      <c r="G5833" s="77" t="inlineStr">
        <is>
          <t>src/data/moves_info.h</t>
        </is>
      </c>
    </row>
    <row r="5834">
      <c r="A5834" s="32" t="inlineStr">
        <is>
          <t>2026-10-04</t>
        </is>
      </c>
      <c r="B5834" s="32" t="inlineStr">
        <is>
          <t>Moves</t>
        </is>
      </c>
      <c r="C5834" s="32" t="inlineStr">
        <is>
          <t>Hammer Arm accuracy</t>
        </is>
      </c>
      <c r="D5834" s="32" t="n">
        <v>90</v>
      </c>
      <c r="E5834" s="32" t="n">
        <v>100</v>
      </c>
      <c r="F5834" s="32" t="inlineStr">
        <is>
          <t>Differs from upstream baseline</t>
        </is>
      </c>
      <c r="G5834" s="32" t="inlineStr">
        <is>
          <t>src/data/moves_info.h</t>
        </is>
      </c>
    </row>
    <row r="5835">
      <c r="A5835" s="77" t="inlineStr">
        <is>
          <t>2026-10-04</t>
        </is>
      </c>
      <c r="B5835" s="77" t="inlineStr">
        <is>
          <t>Moves</t>
        </is>
      </c>
      <c r="C5835" s="77" t="inlineStr">
        <is>
          <t>Harden pp</t>
        </is>
      </c>
      <c r="D5835" s="77" t="n">
        <v>30</v>
      </c>
      <c r="E5835" s="77" t="n">
        <v>5</v>
      </c>
      <c r="F5835" s="77" t="inlineStr">
        <is>
          <t>Differs from upstream baseline</t>
        </is>
      </c>
      <c r="G5835" s="77" t="inlineStr">
        <is>
          <t>src/data/moves_info.h</t>
        </is>
      </c>
    </row>
    <row r="5836">
      <c r="A5836" s="32" t="inlineStr">
        <is>
          <t>2026-10-04</t>
        </is>
      </c>
      <c r="B5836" s="32" t="inlineStr">
        <is>
          <t>Moves</t>
        </is>
      </c>
      <c r="C5836" s="32" t="inlineStr">
        <is>
          <t>Head Smash accuracy</t>
        </is>
      </c>
      <c r="D5836" s="32" t="n">
        <v>80</v>
      </c>
      <c r="E5836" s="32" t="n">
        <v>100</v>
      </c>
      <c r="F5836" s="32" t="inlineStr">
        <is>
          <t>Differs from upstream baseline</t>
        </is>
      </c>
      <c r="G5836" s="32" t="inlineStr">
        <is>
          <t>src/data/moves_info.h</t>
        </is>
      </c>
    </row>
    <row r="5837">
      <c r="A5837" s="77" t="inlineStr">
        <is>
          <t>2026-10-04</t>
        </is>
      </c>
      <c r="B5837" s="77" t="inlineStr">
        <is>
          <t>Moves</t>
        </is>
      </c>
      <c r="C5837" s="77" t="inlineStr">
        <is>
          <t>Heal Bell pp</t>
        </is>
      </c>
      <c r="D5837" s="77" t="n">
        <v>5</v>
      </c>
      <c r="E5837" s="77" t="n">
        <v>1</v>
      </c>
      <c r="F5837" s="77" t="inlineStr">
        <is>
          <t>Differs from upstream baseline</t>
        </is>
      </c>
      <c r="G5837" s="77" t="inlineStr">
        <is>
          <t>src/data/moves_info.h</t>
        </is>
      </c>
    </row>
    <row r="5838">
      <c r="A5838" s="32" t="inlineStr">
        <is>
          <t>2026-10-04</t>
        </is>
      </c>
      <c r="B5838" s="32" t="inlineStr">
        <is>
          <t>Moves</t>
        </is>
      </c>
      <c r="C5838" s="32" t="inlineStr">
        <is>
          <t>Heart Stamp power</t>
        </is>
      </c>
      <c r="D5838" s="32" t="n">
        <v>60</v>
      </c>
      <c r="E5838" s="32" t="n">
        <v>70</v>
      </c>
      <c r="F5838" s="32" t="inlineStr">
        <is>
          <t>Differs from upstream baseline</t>
        </is>
      </c>
      <c r="G5838" s="32" t="inlineStr">
        <is>
          <t>src/data/moves_info.h</t>
        </is>
      </c>
    </row>
    <row r="5839">
      <c r="A5839" s="77" t="inlineStr">
        <is>
          <t>2026-10-04</t>
        </is>
      </c>
      <c r="B5839" s="77" t="inlineStr">
        <is>
          <t>Moves</t>
        </is>
      </c>
      <c r="C5839" s="77" t="inlineStr">
        <is>
          <t>Heart Swap power</t>
        </is>
      </c>
      <c r="D5839" s="77" t="n">
        <v>0</v>
      </c>
      <c r="E5839" s="77" t="n">
        <v>95</v>
      </c>
      <c r="F5839" s="77" t="inlineStr">
        <is>
          <t>Differs from upstream baseline</t>
        </is>
      </c>
      <c r="G5839" s="77" t="inlineStr">
        <is>
          <t>src/data/moves_info.h</t>
        </is>
      </c>
    </row>
    <row r="5840">
      <c r="A5840" s="32" t="inlineStr">
        <is>
          <t>2026-10-04</t>
        </is>
      </c>
      <c r="B5840" s="32" t="inlineStr">
        <is>
          <t>Moves</t>
        </is>
      </c>
      <c r="C5840" s="32" t="inlineStr">
        <is>
          <t>Heart Swap type</t>
        </is>
      </c>
      <c r="D5840" s="32" t="inlineStr">
        <is>
          <t>TYPE_PSYCHIC</t>
        </is>
      </c>
      <c r="E5840" s="32" t="inlineStr">
        <is>
          <t>TYPE_WATER</t>
        </is>
      </c>
      <c r="F5840" s="32" t="inlineStr">
        <is>
          <t>Differs from upstream baseline</t>
        </is>
      </c>
      <c r="G5840" s="32" t="inlineStr">
        <is>
          <t>src/data/moves_info.h</t>
        </is>
      </c>
    </row>
    <row r="5841">
      <c r="A5841" s="77" t="inlineStr">
        <is>
          <t>2026-10-04</t>
        </is>
      </c>
      <c r="B5841" s="77" t="inlineStr">
        <is>
          <t>Moves</t>
        </is>
      </c>
      <c r="C5841" s="77" t="inlineStr">
        <is>
          <t>Heat Wave power</t>
        </is>
      </c>
      <c r="D5841" s="77" t="n">
        <v>95</v>
      </c>
      <c r="E5841" s="77" t="n">
        <v>100</v>
      </c>
      <c r="F5841" s="77" t="inlineStr">
        <is>
          <t>Differs from upstream baseline</t>
        </is>
      </c>
      <c r="G5841" s="77" t="inlineStr">
        <is>
          <t>src/data/moves_info.h</t>
        </is>
      </c>
    </row>
    <row r="5842">
      <c r="A5842" s="32" t="inlineStr">
        <is>
          <t>2026-10-04</t>
        </is>
      </c>
      <c r="B5842" s="32" t="inlineStr">
        <is>
          <t>Moves</t>
        </is>
      </c>
      <c r="C5842" s="32" t="inlineStr">
        <is>
          <t>Heat Wave accuracy</t>
        </is>
      </c>
      <c r="D5842" s="32" t="n">
        <v>90</v>
      </c>
      <c r="E5842" s="32" t="n">
        <v>100</v>
      </c>
      <c r="F5842" s="32" t="inlineStr">
        <is>
          <t>Differs from upstream baseline</t>
        </is>
      </c>
      <c r="G5842" s="32" t="inlineStr">
        <is>
          <t>src/data/moves_info.h</t>
        </is>
      </c>
    </row>
    <row r="5843">
      <c r="A5843" s="77" t="inlineStr">
        <is>
          <t>2026-10-04</t>
        </is>
      </c>
      <c r="B5843" s="77" t="inlineStr">
        <is>
          <t>Moves</t>
        </is>
      </c>
      <c r="C5843" s="77" t="inlineStr">
        <is>
          <t>Helping Hand accuracy</t>
        </is>
      </c>
      <c r="D5843" s="77" t="n">
        <v>100</v>
      </c>
      <c r="E5843" s="77" t="n">
        <v>0</v>
      </c>
      <c r="F5843" s="77" t="inlineStr">
        <is>
          <t>Differs from upstream baseline</t>
        </is>
      </c>
      <c r="G5843" s="77" t="inlineStr">
        <is>
          <t>src/data/moves_info.h</t>
        </is>
      </c>
    </row>
    <row r="5844">
      <c r="A5844" s="32" t="inlineStr">
        <is>
          <t>2026-10-04</t>
        </is>
      </c>
      <c r="B5844" s="32" t="inlineStr">
        <is>
          <t>Moves</t>
        </is>
      </c>
      <c r="C5844" s="32" t="inlineStr">
        <is>
          <t>Hex power</t>
        </is>
      </c>
      <c r="D5844" s="32" t="n">
        <v>65</v>
      </c>
      <c r="E5844" s="32" t="n">
        <v>75</v>
      </c>
      <c r="F5844" s="32" t="inlineStr">
        <is>
          <t>Differs from upstream baseline</t>
        </is>
      </c>
      <c r="G5844" s="32" t="inlineStr">
        <is>
          <t>src/data/moves_info.h</t>
        </is>
      </c>
    </row>
    <row r="5845">
      <c r="A5845" s="77" t="inlineStr">
        <is>
          <t>2026-10-04</t>
        </is>
      </c>
      <c r="B5845" s="77" t="inlineStr">
        <is>
          <t>Moves</t>
        </is>
      </c>
      <c r="C5845" s="77" t="inlineStr">
        <is>
          <t>Hidden Power power</t>
        </is>
      </c>
      <c r="D5845" s="77" t="n">
        <v>60</v>
      </c>
      <c r="E5845" s="77" t="n">
        <v>1</v>
      </c>
      <c r="F5845" s="77" t="inlineStr">
        <is>
          <t>Differs from upstream baseline</t>
        </is>
      </c>
      <c r="G5845" s="77" t="inlineStr">
        <is>
          <t>src/data/moves_info.h</t>
        </is>
      </c>
    </row>
    <row r="5846">
      <c r="A5846" s="32" t="inlineStr">
        <is>
          <t>2026-10-04</t>
        </is>
      </c>
      <c r="B5846" s="32" t="inlineStr">
        <is>
          <t>Moves</t>
        </is>
      </c>
      <c r="C5846" s="32" t="inlineStr">
        <is>
          <t>High Jump Kick power</t>
        </is>
      </c>
      <c r="D5846" s="32" t="n">
        <v>130</v>
      </c>
      <c r="E5846" s="32" t="n">
        <v>150</v>
      </c>
      <c r="F5846" s="32" t="inlineStr">
        <is>
          <t>Differs from upstream baseline</t>
        </is>
      </c>
      <c r="G5846" s="32" t="inlineStr">
        <is>
          <t>src/data/moves_info.h</t>
        </is>
      </c>
    </row>
    <row r="5847">
      <c r="A5847" s="77" t="inlineStr">
        <is>
          <t>2026-10-04</t>
        </is>
      </c>
      <c r="B5847" s="77" t="inlineStr">
        <is>
          <t>Moves</t>
        </is>
      </c>
      <c r="C5847" s="77" t="inlineStr">
        <is>
          <t>High Jump Kick pp</t>
        </is>
      </c>
      <c r="D5847" s="77" t="n">
        <v>10</v>
      </c>
      <c r="E5847" s="77" t="n">
        <v>20</v>
      </c>
      <c r="F5847" s="77" t="inlineStr">
        <is>
          <t>Differs from upstream baseline</t>
        </is>
      </c>
      <c r="G5847" s="77" t="inlineStr">
        <is>
          <t>src/data/moves_info.h</t>
        </is>
      </c>
    </row>
    <row r="5848">
      <c r="A5848" s="32" t="inlineStr">
        <is>
          <t>2026-10-04</t>
        </is>
      </c>
      <c r="B5848" s="32" t="inlineStr">
        <is>
          <t>Moves</t>
        </is>
      </c>
      <c r="C5848" s="32" t="inlineStr">
        <is>
          <t>Horn Attack power</t>
        </is>
      </c>
      <c r="D5848" s="32" t="n">
        <v>65</v>
      </c>
      <c r="E5848" s="32" t="n">
        <v>70</v>
      </c>
      <c r="F5848" s="32" t="inlineStr">
        <is>
          <t>Differs from upstream baseline</t>
        </is>
      </c>
      <c r="G5848" s="32" t="inlineStr">
        <is>
          <t>src/data/moves_info.h</t>
        </is>
      </c>
    </row>
    <row r="5849">
      <c r="A5849" s="77" t="inlineStr">
        <is>
          <t>2026-10-04</t>
        </is>
      </c>
      <c r="B5849" s="77" t="inlineStr">
        <is>
          <t>Moves</t>
        </is>
      </c>
      <c r="C5849" s="77" t="inlineStr">
        <is>
          <t>Horn Leech power</t>
        </is>
      </c>
      <c r="D5849" s="77" t="n">
        <v>75</v>
      </c>
      <c r="E5849" s="77" t="n">
        <v>80</v>
      </c>
      <c r="F5849" s="77" t="inlineStr">
        <is>
          <t>Differs from upstream baseline</t>
        </is>
      </c>
      <c r="G5849" s="77" t="inlineStr">
        <is>
          <t>src/data/moves_info.h</t>
        </is>
      </c>
    </row>
    <row r="5850">
      <c r="A5850" s="32" t="inlineStr">
        <is>
          <t>2026-10-04</t>
        </is>
      </c>
      <c r="B5850" s="32" t="inlineStr">
        <is>
          <t>Moves</t>
        </is>
      </c>
      <c r="C5850" s="32" t="inlineStr">
        <is>
          <t>Howl pp</t>
        </is>
      </c>
      <c r="D5850" s="32" t="n">
        <v>40</v>
      </c>
      <c r="E5850" s="32" t="n">
        <v>3</v>
      </c>
      <c r="F5850" s="32" t="inlineStr">
        <is>
          <t>Differs from upstream baseline</t>
        </is>
      </c>
      <c r="G5850" s="32" t="inlineStr">
        <is>
          <t>src/data/moves_info.h</t>
        </is>
      </c>
    </row>
    <row r="5851">
      <c r="A5851" s="77" t="inlineStr">
        <is>
          <t>2026-10-04</t>
        </is>
      </c>
      <c r="B5851" s="77" t="inlineStr">
        <is>
          <t>Moves</t>
        </is>
      </c>
      <c r="C5851" s="77" t="inlineStr">
        <is>
          <t>Hurricane power</t>
        </is>
      </c>
      <c r="D5851" s="77" t="n">
        <v>110</v>
      </c>
      <c r="E5851" s="77" t="n">
        <v>120</v>
      </c>
      <c r="F5851" s="77" t="inlineStr">
        <is>
          <t>Differs from upstream baseline</t>
        </is>
      </c>
      <c r="G5851" s="77" t="inlineStr">
        <is>
          <t>src/data/moves_info.h</t>
        </is>
      </c>
    </row>
    <row r="5852">
      <c r="A5852" s="32" t="inlineStr">
        <is>
          <t>2026-10-04</t>
        </is>
      </c>
      <c r="B5852" s="32" t="inlineStr">
        <is>
          <t>Moves</t>
        </is>
      </c>
      <c r="C5852" s="32" t="inlineStr">
        <is>
          <t>Hurricane pp</t>
        </is>
      </c>
      <c r="D5852" s="32" t="n">
        <v>10</v>
      </c>
      <c r="E5852" s="32" t="n">
        <v>8</v>
      </c>
      <c r="F5852" s="32" t="inlineStr">
        <is>
          <t>Differs from upstream baseline</t>
        </is>
      </c>
      <c r="G5852" s="32" t="inlineStr">
        <is>
          <t>src/data/moves_info.h</t>
        </is>
      </c>
    </row>
    <row r="5853">
      <c r="A5853" s="77" t="inlineStr">
        <is>
          <t>2026-10-04</t>
        </is>
      </c>
      <c r="B5853" s="77" t="inlineStr">
        <is>
          <t>Moves</t>
        </is>
      </c>
      <c r="C5853" s="77" t="inlineStr">
        <is>
          <t>Hydro Cannon accuracy</t>
        </is>
      </c>
      <c r="D5853" s="77" t="n">
        <v>90</v>
      </c>
      <c r="E5853" s="77" t="n">
        <v>95</v>
      </c>
      <c r="F5853" s="77" t="inlineStr">
        <is>
          <t>Differs from upstream baseline</t>
        </is>
      </c>
      <c r="G5853" s="77" t="inlineStr">
        <is>
          <t>src/data/moves_info.h</t>
        </is>
      </c>
    </row>
    <row r="5854">
      <c r="A5854" s="32" t="inlineStr">
        <is>
          <t>2026-10-04</t>
        </is>
      </c>
      <c r="B5854" s="32" t="inlineStr">
        <is>
          <t>Moves</t>
        </is>
      </c>
      <c r="C5854" s="32" t="inlineStr">
        <is>
          <t>Hydro Pump power</t>
        </is>
      </c>
      <c r="D5854" s="32" t="n">
        <v>110</v>
      </c>
      <c r="E5854" s="32" t="n">
        <v>120</v>
      </c>
      <c r="F5854" s="32" t="inlineStr">
        <is>
          <t>Differs from upstream baseline</t>
        </is>
      </c>
      <c r="G5854" s="32" t="inlineStr">
        <is>
          <t>src/data/moves_info.h</t>
        </is>
      </c>
    </row>
    <row r="5855">
      <c r="A5855" s="77" t="inlineStr">
        <is>
          <t>2026-10-04</t>
        </is>
      </c>
      <c r="B5855" s="77" t="inlineStr">
        <is>
          <t>Moves</t>
        </is>
      </c>
      <c r="C5855" s="77" t="inlineStr">
        <is>
          <t>Hydro Pump accuracy</t>
        </is>
      </c>
      <c r="D5855" s="77" t="n">
        <v>80</v>
      </c>
      <c r="E5855" s="77" t="n">
        <v>85</v>
      </c>
      <c r="F5855" s="77" t="inlineStr">
        <is>
          <t>Differs from upstream baseline</t>
        </is>
      </c>
      <c r="G5855" s="77" t="inlineStr">
        <is>
          <t>src/data/moves_info.h</t>
        </is>
      </c>
    </row>
    <row r="5856">
      <c r="A5856" s="32" t="inlineStr">
        <is>
          <t>2026-10-04</t>
        </is>
      </c>
      <c r="B5856" s="32" t="inlineStr">
        <is>
          <t>Moves</t>
        </is>
      </c>
      <c r="C5856" s="32" t="inlineStr">
        <is>
          <t>Hydro Pump pp</t>
        </is>
      </c>
      <c r="D5856" s="32" t="n">
        <v>5</v>
      </c>
      <c r="E5856" s="32" t="n">
        <v>8</v>
      </c>
      <c r="F5856" s="32" t="inlineStr">
        <is>
          <t>Differs from upstream baseline</t>
        </is>
      </c>
      <c r="G5856" s="32" t="inlineStr">
        <is>
          <t>src/data/moves_info.h</t>
        </is>
      </c>
    </row>
    <row r="5857">
      <c r="A5857" s="77" t="inlineStr">
        <is>
          <t>2026-10-04</t>
        </is>
      </c>
      <c r="B5857" s="77" t="inlineStr">
        <is>
          <t>Moves</t>
        </is>
      </c>
      <c r="C5857" s="77" t="inlineStr">
        <is>
          <t>Hyperspace Fury power</t>
        </is>
      </c>
      <c r="D5857" s="77" t="n">
        <v>100</v>
      </c>
      <c r="E5857" s="77" t="n">
        <v>110</v>
      </c>
      <c r="F5857" s="77" t="inlineStr">
        <is>
          <t>Differs from upstream baseline</t>
        </is>
      </c>
      <c r="G5857" s="77" t="inlineStr">
        <is>
          <t>src/data/moves_info.h</t>
        </is>
      </c>
    </row>
    <row r="5858">
      <c r="A5858" s="32" t="inlineStr">
        <is>
          <t>2026-10-04</t>
        </is>
      </c>
      <c r="B5858" s="32" t="inlineStr">
        <is>
          <t>Moves</t>
        </is>
      </c>
      <c r="C5858" s="32" t="inlineStr">
        <is>
          <t>Hyperspace Hole power</t>
        </is>
      </c>
      <c r="D5858" s="32" t="n">
        <v>80</v>
      </c>
      <c r="E5858" s="32" t="n">
        <v>90</v>
      </c>
      <c r="F5858" s="32" t="inlineStr">
        <is>
          <t>Differs from upstream baseline</t>
        </is>
      </c>
      <c r="G5858" s="32" t="inlineStr">
        <is>
          <t>src/data/moves_info.h</t>
        </is>
      </c>
    </row>
    <row r="5859">
      <c r="A5859" s="77" t="inlineStr">
        <is>
          <t>2026-10-04</t>
        </is>
      </c>
      <c r="B5859" s="77" t="inlineStr">
        <is>
          <t>Moves</t>
        </is>
      </c>
      <c r="C5859" s="77" t="inlineStr">
        <is>
          <t>Hyper Beam power</t>
        </is>
      </c>
      <c r="D5859" s="77" t="n">
        <v>150</v>
      </c>
      <c r="E5859" s="77" t="n">
        <v>180</v>
      </c>
      <c r="F5859" s="77" t="inlineStr">
        <is>
          <t>Differs from upstream baseline</t>
        </is>
      </c>
      <c r="G5859" s="77" t="inlineStr">
        <is>
          <t>src/data/moves_info.h</t>
        </is>
      </c>
    </row>
    <row r="5860">
      <c r="A5860" s="32" t="inlineStr">
        <is>
          <t>2026-10-04</t>
        </is>
      </c>
      <c r="B5860" s="32" t="inlineStr">
        <is>
          <t>Moves</t>
        </is>
      </c>
      <c r="C5860" s="32" t="inlineStr">
        <is>
          <t>Hyper Beam accuracy</t>
        </is>
      </c>
      <c r="D5860" s="32" t="n">
        <v>90</v>
      </c>
      <c r="E5860" s="32" t="n">
        <v>100</v>
      </c>
      <c r="F5860" s="32" t="inlineStr">
        <is>
          <t>Differs from upstream baseline</t>
        </is>
      </c>
      <c r="G5860" s="32" t="inlineStr">
        <is>
          <t>src/data/moves_info.h</t>
        </is>
      </c>
    </row>
    <row r="5861">
      <c r="A5861" s="77" t="inlineStr">
        <is>
          <t>2026-10-04</t>
        </is>
      </c>
      <c r="B5861" s="77" t="inlineStr">
        <is>
          <t>Moves</t>
        </is>
      </c>
      <c r="C5861" s="77" t="inlineStr">
        <is>
          <t>Hyper Beam pp</t>
        </is>
      </c>
      <c r="D5861" s="77" t="n">
        <v>5</v>
      </c>
      <c r="E5861" s="77" t="n">
        <v>8</v>
      </c>
      <c r="F5861" s="77" t="inlineStr">
        <is>
          <t>Differs from upstream baseline</t>
        </is>
      </c>
      <c r="G5861" s="77" t="inlineStr">
        <is>
          <t>src/data/moves_info.h</t>
        </is>
      </c>
    </row>
    <row r="5862">
      <c r="A5862" s="32" t="inlineStr">
        <is>
          <t>2026-10-04</t>
        </is>
      </c>
      <c r="B5862" s="32" t="inlineStr">
        <is>
          <t>Moves</t>
        </is>
      </c>
      <c r="C5862" s="32" t="inlineStr">
        <is>
          <t>Hyper Fang power</t>
        </is>
      </c>
      <c r="D5862" s="32" t="n">
        <v>80</v>
      </c>
      <c r="E5862" s="32" t="n">
        <v>95</v>
      </c>
      <c r="F5862" s="32" t="inlineStr">
        <is>
          <t>Differs from upstream baseline</t>
        </is>
      </c>
      <c r="G5862" s="32" t="inlineStr">
        <is>
          <t>src/data/moves_info.h</t>
        </is>
      </c>
    </row>
    <row r="5863">
      <c r="A5863" s="77" t="inlineStr">
        <is>
          <t>2026-10-04</t>
        </is>
      </c>
      <c r="B5863" s="77" t="inlineStr">
        <is>
          <t>Moves</t>
        </is>
      </c>
      <c r="C5863" s="77" t="inlineStr">
        <is>
          <t>Hyper Fang accuracy</t>
        </is>
      </c>
      <c r="D5863" s="77" t="n">
        <v>90</v>
      </c>
      <c r="E5863" s="77" t="n">
        <v>100</v>
      </c>
      <c r="F5863" s="77" t="inlineStr">
        <is>
          <t>Differs from upstream baseline</t>
        </is>
      </c>
      <c r="G5863" s="77" t="inlineStr">
        <is>
          <t>src/data/moves_info.h</t>
        </is>
      </c>
    </row>
    <row r="5864">
      <c r="A5864" s="32" t="inlineStr">
        <is>
          <t>2026-10-04</t>
        </is>
      </c>
      <c r="B5864" s="32" t="inlineStr">
        <is>
          <t>Moves</t>
        </is>
      </c>
      <c r="C5864" s="32" t="inlineStr">
        <is>
          <t>Hyper Voice power</t>
        </is>
      </c>
      <c r="D5864" s="32" t="n">
        <v>90</v>
      </c>
      <c r="E5864" s="32" t="n">
        <v>110</v>
      </c>
      <c r="F5864" s="32" t="inlineStr">
        <is>
          <t>Differs from upstream baseline</t>
        </is>
      </c>
      <c r="G5864" s="32" t="inlineStr">
        <is>
          <t>src/data/moves_info.h</t>
        </is>
      </c>
    </row>
    <row r="5865">
      <c r="A5865" s="77" t="inlineStr">
        <is>
          <t>2026-10-04</t>
        </is>
      </c>
      <c r="B5865" s="77" t="inlineStr">
        <is>
          <t>Moves</t>
        </is>
      </c>
      <c r="C5865" s="77" t="inlineStr">
        <is>
          <t>Hypnosis accuracy</t>
        </is>
      </c>
      <c r="D5865" s="77" t="n">
        <v>60</v>
      </c>
      <c r="E5865" s="77" t="n">
        <v>70</v>
      </c>
      <c r="F5865" s="77" t="inlineStr">
        <is>
          <t>Differs from upstream baseline</t>
        </is>
      </c>
      <c r="G5865" s="77" t="inlineStr">
        <is>
          <t>src/data/moves_info.h</t>
        </is>
      </c>
    </row>
    <row r="5866">
      <c r="A5866" s="32" t="inlineStr">
        <is>
          <t>2026-10-04</t>
        </is>
      </c>
      <c r="B5866" s="32" t="inlineStr">
        <is>
          <t>Moves</t>
        </is>
      </c>
      <c r="C5866" s="32" t="inlineStr">
        <is>
          <t>Ice Ball power</t>
        </is>
      </c>
      <c r="D5866" s="32" t="n">
        <v>30</v>
      </c>
      <c r="E5866" s="32" t="n">
        <v>120</v>
      </c>
      <c r="F5866" s="32" t="inlineStr">
        <is>
          <t>Differs from upstream baseline</t>
        </is>
      </c>
      <c r="G5866" s="32" t="inlineStr">
        <is>
          <t>src/data/moves_info.h</t>
        </is>
      </c>
    </row>
    <row r="5867">
      <c r="A5867" s="77" t="inlineStr">
        <is>
          <t>2026-10-04</t>
        </is>
      </c>
      <c r="B5867" s="77" t="inlineStr">
        <is>
          <t>Moves</t>
        </is>
      </c>
      <c r="C5867" s="77" t="inlineStr">
        <is>
          <t>Ice Ball accuracy</t>
        </is>
      </c>
      <c r="D5867" s="77" t="n">
        <v>90</v>
      </c>
      <c r="E5867" s="77" t="n">
        <v>70</v>
      </c>
      <c r="F5867" s="77" t="inlineStr">
        <is>
          <t>Differs from upstream baseline</t>
        </is>
      </c>
      <c r="G5867" s="77" t="inlineStr">
        <is>
          <t>src/data/moves_info.h</t>
        </is>
      </c>
    </row>
    <row r="5868">
      <c r="A5868" s="32" t="inlineStr">
        <is>
          <t>2026-10-04</t>
        </is>
      </c>
      <c r="B5868" s="32" t="inlineStr">
        <is>
          <t>Moves</t>
        </is>
      </c>
      <c r="C5868" s="32" t="inlineStr">
        <is>
          <t>Ice Beam power</t>
        </is>
      </c>
      <c r="D5868" s="32" t="n">
        <v>90</v>
      </c>
      <c r="E5868" s="32" t="n">
        <v>95</v>
      </c>
      <c r="F5868" s="32" t="inlineStr">
        <is>
          <t>Differs from upstream baseline</t>
        </is>
      </c>
      <c r="G5868" s="32" t="inlineStr">
        <is>
          <t>src/data/moves_info.h</t>
        </is>
      </c>
    </row>
    <row r="5869">
      <c r="A5869" s="77" t="inlineStr">
        <is>
          <t>2026-10-04</t>
        </is>
      </c>
      <c r="B5869" s="77" t="inlineStr">
        <is>
          <t>Moves</t>
        </is>
      </c>
      <c r="C5869" s="77" t="inlineStr">
        <is>
          <t>Ice Burn accuracy</t>
        </is>
      </c>
      <c r="D5869" s="77" t="n">
        <v>90</v>
      </c>
      <c r="E5869" s="77" t="n">
        <v>95</v>
      </c>
      <c r="F5869" s="77" t="inlineStr">
        <is>
          <t>Differs from upstream baseline</t>
        </is>
      </c>
      <c r="G5869" s="77" t="inlineStr">
        <is>
          <t>src/data/moves_info.h</t>
        </is>
      </c>
    </row>
    <row r="5870">
      <c r="A5870" s="32" t="inlineStr">
        <is>
          <t>2026-10-04</t>
        </is>
      </c>
      <c r="B5870" s="32" t="inlineStr">
        <is>
          <t>Moves</t>
        </is>
      </c>
      <c r="C5870" s="32" t="inlineStr">
        <is>
          <t>Ice Fang power</t>
        </is>
      </c>
      <c r="D5870" s="32" t="n">
        <v>65</v>
      </c>
      <c r="E5870" s="32" t="n">
        <v>90</v>
      </c>
      <c r="F5870" s="32" t="inlineStr">
        <is>
          <t>Differs from upstream baseline</t>
        </is>
      </c>
      <c r="G5870" s="32" t="inlineStr">
        <is>
          <t>src/data/moves_info.h</t>
        </is>
      </c>
    </row>
    <row r="5871">
      <c r="A5871" s="77" t="inlineStr">
        <is>
          <t>2026-10-04</t>
        </is>
      </c>
      <c r="B5871" s="77" t="inlineStr">
        <is>
          <t>Moves</t>
        </is>
      </c>
      <c r="C5871" s="77" t="inlineStr">
        <is>
          <t>Ice Fang accuracy</t>
        </is>
      </c>
      <c r="D5871" s="77" t="n">
        <v>95</v>
      </c>
      <c r="E5871" s="77" t="n">
        <v>100</v>
      </c>
      <c r="F5871" s="77" t="inlineStr">
        <is>
          <t>Differs from upstream baseline</t>
        </is>
      </c>
      <c r="G5871" s="77" t="inlineStr">
        <is>
          <t>src/data/moves_info.h</t>
        </is>
      </c>
    </row>
    <row r="5872">
      <c r="A5872" s="32" t="inlineStr">
        <is>
          <t>2026-10-04</t>
        </is>
      </c>
      <c r="B5872" s="32" t="inlineStr">
        <is>
          <t>Moves</t>
        </is>
      </c>
      <c r="C5872" s="32" t="inlineStr">
        <is>
          <t>Ice Punch power</t>
        </is>
      </c>
      <c r="D5872" s="32" t="n">
        <v>75</v>
      </c>
      <c r="E5872" s="32" t="n">
        <v>95</v>
      </c>
      <c r="F5872" s="32" t="inlineStr">
        <is>
          <t>Differs from upstream baseline</t>
        </is>
      </c>
      <c r="G5872" s="32" t="inlineStr">
        <is>
          <t>src/data/moves_info.h</t>
        </is>
      </c>
    </row>
    <row r="5873">
      <c r="A5873" s="77" t="inlineStr">
        <is>
          <t>2026-10-04</t>
        </is>
      </c>
      <c r="B5873" s="77" t="inlineStr">
        <is>
          <t>Moves</t>
        </is>
      </c>
      <c r="C5873" s="77" t="inlineStr">
        <is>
          <t>Ice Shard pp</t>
        </is>
      </c>
      <c r="D5873" s="77" t="n">
        <v>30</v>
      </c>
      <c r="E5873" s="77" t="n">
        <v>10</v>
      </c>
      <c r="F5873" s="77" t="inlineStr">
        <is>
          <t>Differs from upstream baseline</t>
        </is>
      </c>
      <c r="G5873" s="77" t="inlineStr">
        <is>
          <t>src/data/moves_info.h</t>
        </is>
      </c>
    </row>
    <row r="5874">
      <c r="A5874" s="32" t="inlineStr">
        <is>
          <t>2026-10-04</t>
        </is>
      </c>
      <c r="B5874" s="32" t="inlineStr">
        <is>
          <t>Moves</t>
        </is>
      </c>
      <c r="C5874" s="32" t="inlineStr">
        <is>
          <t>Icicle Crash power</t>
        </is>
      </c>
      <c r="D5874" s="32" t="n">
        <v>85</v>
      </c>
      <c r="E5874" s="32" t="n">
        <v>95</v>
      </c>
      <c r="F5874" s="32" t="inlineStr">
        <is>
          <t>Differs from upstream baseline</t>
        </is>
      </c>
      <c r="G5874" s="32" t="inlineStr">
        <is>
          <t>src/data/moves_info.h</t>
        </is>
      </c>
    </row>
    <row r="5875">
      <c r="A5875" s="77" t="inlineStr">
        <is>
          <t>2026-10-04</t>
        </is>
      </c>
      <c r="B5875" s="77" t="inlineStr">
        <is>
          <t>Moves</t>
        </is>
      </c>
      <c r="C5875" s="77" t="inlineStr">
        <is>
          <t>Icicle Crash accuracy</t>
        </is>
      </c>
      <c r="D5875" s="77" t="n">
        <v>90</v>
      </c>
      <c r="E5875" s="77" t="n">
        <v>100</v>
      </c>
      <c r="F5875" s="77" t="inlineStr">
        <is>
          <t>Differs from upstream baseline</t>
        </is>
      </c>
      <c r="G5875" s="77" t="inlineStr">
        <is>
          <t>src/data/moves_info.h</t>
        </is>
      </c>
    </row>
    <row r="5876">
      <c r="A5876" s="32" t="inlineStr">
        <is>
          <t>2026-10-04</t>
        </is>
      </c>
      <c r="B5876" s="32" t="inlineStr">
        <is>
          <t>Moves</t>
        </is>
      </c>
      <c r="C5876" s="32" t="inlineStr">
        <is>
          <t>Imprison accuracy</t>
        </is>
      </c>
      <c r="D5876" s="32" t="n">
        <v>100</v>
      </c>
      <c r="E5876" s="32" t="n">
        <v>0</v>
      </c>
      <c r="F5876" s="32" t="inlineStr">
        <is>
          <t>Differs from upstream baseline</t>
        </is>
      </c>
      <c r="G5876" s="32" t="inlineStr">
        <is>
          <t>src/data/moves_info.h</t>
        </is>
      </c>
    </row>
    <row r="5877">
      <c r="A5877" s="77" t="inlineStr">
        <is>
          <t>2026-10-04</t>
        </is>
      </c>
      <c r="B5877" s="77" t="inlineStr">
        <is>
          <t>Moves</t>
        </is>
      </c>
      <c r="C5877" s="77" t="inlineStr">
        <is>
          <t>Incinerate power</t>
        </is>
      </c>
      <c r="D5877" s="77" t="n">
        <v>60</v>
      </c>
      <c r="E5877" s="77" t="n">
        <v>70</v>
      </c>
      <c r="F5877" s="77" t="inlineStr">
        <is>
          <t>Differs from upstream baseline</t>
        </is>
      </c>
      <c r="G5877" s="77" t="inlineStr">
        <is>
          <t>src/data/moves_info.h</t>
        </is>
      </c>
    </row>
    <row r="5878">
      <c r="A5878" s="32" t="inlineStr">
        <is>
          <t>2026-10-04</t>
        </is>
      </c>
      <c r="B5878" s="32" t="inlineStr">
        <is>
          <t>Moves</t>
        </is>
      </c>
      <c r="C5878" s="32" t="inlineStr">
        <is>
          <t>Inferno accuracy</t>
        </is>
      </c>
      <c r="D5878" s="32" t="n">
        <v>50</v>
      </c>
      <c r="E5878" s="32" t="n">
        <v>60</v>
      </c>
      <c r="F5878" s="32" t="inlineStr">
        <is>
          <t>Differs from upstream baseline</t>
        </is>
      </c>
      <c r="G5878" s="32" t="inlineStr">
        <is>
          <t>src/data/moves_info.h</t>
        </is>
      </c>
    </row>
    <row r="5879">
      <c r="A5879" s="77" t="inlineStr">
        <is>
          <t>2026-10-04</t>
        </is>
      </c>
      <c r="B5879" s="77" t="inlineStr">
        <is>
          <t>Moves</t>
        </is>
      </c>
      <c r="C5879" s="77" t="inlineStr">
        <is>
          <t>Infestation power</t>
        </is>
      </c>
      <c r="D5879" s="77" t="n">
        <v>20</v>
      </c>
      <c r="E5879" s="77" t="n">
        <v>30</v>
      </c>
      <c r="F5879" s="77" t="inlineStr">
        <is>
          <t>Differs from upstream baseline</t>
        </is>
      </c>
      <c r="G5879" s="77" t="inlineStr">
        <is>
          <t>src/data/moves_info.h</t>
        </is>
      </c>
    </row>
    <row r="5880">
      <c r="A5880" s="32" t="inlineStr">
        <is>
          <t>2026-10-04</t>
        </is>
      </c>
      <c r="B5880" s="32" t="inlineStr">
        <is>
          <t>Moves</t>
        </is>
      </c>
      <c r="C5880" s="32" t="inlineStr">
        <is>
          <t>Ingrain accuracy</t>
        </is>
      </c>
      <c r="D5880" s="32" t="n">
        <v>100</v>
      </c>
      <c r="E5880" s="32" t="n">
        <v>0</v>
      </c>
      <c r="F5880" s="32" t="inlineStr">
        <is>
          <t>Differs from upstream baseline</t>
        </is>
      </c>
      <c r="G5880" s="32" t="inlineStr">
        <is>
          <t>src/data/moves_info.h</t>
        </is>
      </c>
    </row>
    <row r="5881">
      <c r="A5881" s="77" t="inlineStr">
        <is>
          <t>2026-10-04</t>
        </is>
      </c>
      <c r="B5881" s="77" t="inlineStr">
        <is>
          <t>Moves</t>
        </is>
      </c>
      <c r="C5881" s="77" t="inlineStr">
        <is>
          <t>Ingrain pp</t>
        </is>
      </c>
      <c r="D5881" s="77" t="n">
        <v>20</v>
      </c>
      <c r="E5881" s="77" t="n">
        <v>1</v>
      </c>
      <c r="F5881" s="77" t="inlineStr">
        <is>
          <t>Differs from upstream baseline</t>
        </is>
      </c>
      <c r="G5881" s="77" t="inlineStr">
        <is>
          <t>src/data/moves_info.h</t>
        </is>
      </c>
    </row>
    <row r="5882">
      <c r="A5882" s="32" t="inlineStr">
        <is>
          <t>2026-10-04</t>
        </is>
      </c>
      <c r="B5882" s="32" t="inlineStr">
        <is>
          <t>Moves</t>
        </is>
      </c>
      <c r="C5882" s="32" t="inlineStr">
        <is>
          <t>Iron Defense pp</t>
        </is>
      </c>
      <c r="D5882" s="32" t="n">
        <v>15</v>
      </c>
      <c r="E5882" s="32" t="n">
        <v>3</v>
      </c>
      <c r="F5882" s="32" t="inlineStr">
        <is>
          <t>Differs from upstream baseline</t>
        </is>
      </c>
      <c r="G5882" s="32" t="inlineStr">
        <is>
          <t>src/data/moves_info.h</t>
        </is>
      </c>
    </row>
    <row r="5883">
      <c r="A5883" s="77" t="inlineStr">
        <is>
          <t>2026-10-04</t>
        </is>
      </c>
      <c r="B5883" s="77" t="inlineStr">
        <is>
          <t>Moves</t>
        </is>
      </c>
      <c r="C5883" s="77" t="inlineStr">
        <is>
          <t>Iron Tail power</t>
        </is>
      </c>
      <c r="D5883" s="77" t="n">
        <v>100</v>
      </c>
      <c r="E5883" s="77" t="n">
        <v>120</v>
      </c>
      <c r="F5883" s="77" t="inlineStr">
        <is>
          <t>Differs from upstream baseline</t>
        </is>
      </c>
      <c r="G5883" s="77" t="inlineStr">
        <is>
          <t>src/data/moves_info.h</t>
        </is>
      </c>
    </row>
    <row r="5884">
      <c r="A5884" s="32" t="inlineStr">
        <is>
          <t>2026-10-04</t>
        </is>
      </c>
      <c r="B5884" s="32" t="inlineStr">
        <is>
          <t>Moves</t>
        </is>
      </c>
      <c r="C5884" s="32" t="inlineStr">
        <is>
          <t>Iron Tail accuracy</t>
        </is>
      </c>
      <c r="D5884" s="32" t="n">
        <v>75</v>
      </c>
      <c r="E5884" s="32" t="n">
        <v>90</v>
      </c>
      <c r="F5884" s="32" t="inlineStr">
        <is>
          <t>Differs from upstream baseline</t>
        </is>
      </c>
      <c r="G5884" s="32" t="inlineStr">
        <is>
          <t>src/data/moves_info.h</t>
        </is>
      </c>
    </row>
    <row r="5885">
      <c r="A5885" s="77" t="inlineStr">
        <is>
          <t>2026-10-04</t>
        </is>
      </c>
      <c r="B5885" s="77" t="inlineStr">
        <is>
          <t>Moves</t>
        </is>
      </c>
      <c r="C5885" s="77" t="inlineStr">
        <is>
          <t>Judgment power</t>
        </is>
      </c>
      <c r="D5885" s="77" t="n">
        <v>100</v>
      </c>
      <c r="E5885" s="77" t="n">
        <v>120</v>
      </c>
      <c r="F5885" s="77" t="inlineStr">
        <is>
          <t>Differs from upstream baseline</t>
        </is>
      </c>
      <c r="G5885" s="77" t="inlineStr">
        <is>
          <t>src/data/moves_info.h</t>
        </is>
      </c>
    </row>
    <row r="5886">
      <c r="A5886" s="32" t="inlineStr">
        <is>
          <t>2026-10-04</t>
        </is>
      </c>
      <c r="B5886" s="32" t="inlineStr">
        <is>
          <t>Moves</t>
        </is>
      </c>
      <c r="C5886" s="32" t="inlineStr">
        <is>
          <t>Jump Kick power</t>
        </is>
      </c>
      <c r="D5886" s="32" t="n">
        <v>100</v>
      </c>
      <c r="E5886" s="32" t="n">
        <v>120</v>
      </c>
      <c r="F5886" s="32" t="inlineStr">
        <is>
          <t>Differs from upstream baseline</t>
        </is>
      </c>
      <c r="G5886" s="32" t="inlineStr">
        <is>
          <t>src/data/moves_info.h</t>
        </is>
      </c>
    </row>
    <row r="5887">
      <c r="A5887" s="77" t="inlineStr">
        <is>
          <t>2026-10-04</t>
        </is>
      </c>
      <c r="B5887" s="77" t="inlineStr">
        <is>
          <t>Moves</t>
        </is>
      </c>
      <c r="C5887" s="77" t="inlineStr">
        <is>
          <t>Jump Kick accuracy</t>
        </is>
      </c>
      <c r="D5887" s="77" t="n">
        <v>95</v>
      </c>
      <c r="E5887" s="77" t="n">
        <v>90</v>
      </c>
      <c r="F5887" s="77" t="inlineStr">
        <is>
          <t>Differs from upstream baseline</t>
        </is>
      </c>
      <c r="G5887" s="77" t="inlineStr">
        <is>
          <t>src/data/moves_info.h</t>
        </is>
      </c>
    </row>
    <row r="5888">
      <c r="A5888" s="32" t="inlineStr">
        <is>
          <t>2026-10-04</t>
        </is>
      </c>
      <c r="B5888" s="32" t="inlineStr">
        <is>
          <t>Moves</t>
        </is>
      </c>
      <c r="C5888" s="32" t="inlineStr">
        <is>
          <t>Jump Kick pp</t>
        </is>
      </c>
      <c r="D5888" s="32" t="n">
        <v>10</v>
      </c>
      <c r="E5888" s="32" t="n">
        <v>25</v>
      </c>
      <c r="F5888" s="32" t="inlineStr">
        <is>
          <t>Differs from upstream baseline</t>
        </is>
      </c>
      <c r="G5888" s="32" t="inlineStr">
        <is>
          <t>src/data/moves_info.h</t>
        </is>
      </c>
    </row>
    <row r="5889">
      <c r="A5889" s="77" t="inlineStr">
        <is>
          <t>2026-10-04</t>
        </is>
      </c>
      <c r="B5889" s="77" t="inlineStr">
        <is>
          <t>Moves</t>
        </is>
      </c>
      <c r="C5889" s="77" t="inlineStr">
        <is>
          <t>Kinesis accuracy</t>
        </is>
      </c>
      <c r="D5889" s="77" t="n">
        <v>80</v>
      </c>
      <c r="E5889" s="77" t="n">
        <v>100</v>
      </c>
      <c r="F5889" s="77" t="inlineStr">
        <is>
          <t>Differs from upstream baseline</t>
        </is>
      </c>
      <c r="G5889" s="77" t="inlineStr">
        <is>
          <t>src/data/moves_info.h</t>
        </is>
      </c>
    </row>
    <row r="5890">
      <c r="A5890" s="32" t="inlineStr">
        <is>
          <t>2026-10-04</t>
        </is>
      </c>
      <c r="B5890" s="32" t="inlineStr">
        <is>
          <t>Moves</t>
        </is>
      </c>
      <c r="C5890" s="32" t="inlineStr">
        <is>
          <t>Knock Off power</t>
        </is>
      </c>
      <c r="D5890" s="32" t="n">
        <v>65</v>
      </c>
      <c r="E5890" s="32" t="n">
        <v>80</v>
      </c>
      <c r="F5890" s="32" t="inlineStr">
        <is>
          <t>Differs from upstream baseline</t>
        </is>
      </c>
      <c r="G5890" s="32" t="inlineStr">
        <is>
          <t>src/data/moves_info.h</t>
        </is>
      </c>
    </row>
    <row r="5891">
      <c r="A5891" s="77" t="inlineStr">
        <is>
          <t>2026-10-04</t>
        </is>
      </c>
      <c r="B5891" s="77" t="inlineStr">
        <is>
          <t>Moves</t>
        </is>
      </c>
      <c r="C5891" s="77" t="inlineStr">
        <is>
          <t>Land's Wrath power</t>
        </is>
      </c>
      <c r="D5891" s="77" t="n">
        <v>90</v>
      </c>
      <c r="E5891" s="77" t="n">
        <v>95</v>
      </c>
      <c r="F5891" s="77" t="inlineStr">
        <is>
          <t>Differs from upstream baseline</t>
        </is>
      </c>
      <c r="G5891" s="77" t="inlineStr">
        <is>
          <t>src/data/moves_info.h</t>
        </is>
      </c>
    </row>
    <row r="5892">
      <c r="A5892" s="32" t="inlineStr">
        <is>
          <t>2026-10-04</t>
        </is>
      </c>
      <c r="B5892" s="32" t="inlineStr">
        <is>
          <t>Moves</t>
        </is>
      </c>
      <c r="C5892" s="32" t="inlineStr">
        <is>
          <t>Last Resort power</t>
        </is>
      </c>
      <c r="D5892" s="32" t="n">
        <v>140</v>
      </c>
      <c r="E5892" s="32" t="n">
        <v>130</v>
      </c>
      <c r="F5892" s="32" t="inlineStr">
        <is>
          <t>Differs from upstream baseline</t>
        </is>
      </c>
      <c r="G5892" s="32" t="inlineStr">
        <is>
          <t>src/data/moves_info.h</t>
        </is>
      </c>
    </row>
    <row r="5893">
      <c r="A5893" s="77" t="inlineStr">
        <is>
          <t>2026-10-04</t>
        </is>
      </c>
      <c r="B5893" s="77" t="inlineStr">
        <is>
          <t>Moves</t>
        </is>
      </c>
      <c r="C5893" s="77" t="inlineStr">
        <is>
          <t>Leaf Blade power</t>
        </is>
      </c>
      <c r="D5893" s="77" t="n">
        <v>90</v>
      </c>
      <c r="E5893" s="77" t="n">
        <v>95</v>
      </c>
      <c r="F5893" s="77" t="inlineStr">
        <is>
          <t>Differs from upstream baseline</t>
        </is>
      </c>
      <c r="G5893" s="77" t="inlineStr">
        <is>
          <t>src/data/moves_info.h</t>
        </is>
      </c>
    </row>
    <row r="5894">
      <c r="A5894" s="32" t="inlineStr">
        <is>
          <t>2026-10-04</t>
        </is>
      </c>
      <c r="B5894" s="32" t="inlineStr">
        <is>
          <t>Moves</t>
        </is>
      </c>
      <c r="C5894" s="32" t="inlineStr">
        <is>
          <t>Leaf Storm power</t>
        </is>
      </c>
      <c r="D5894" s="32" t="n">
        <v>130</v>
      </c>
      <c r="E5894" s="32" t="n">
        <v>120</v>
      </c>
      <c r="F5894" s="32" t="inlineStr">
        <is>
          <t>Differs from upstream baseline</t>
        </is>
      </c>
      <c r="G5894" s="32" t="inlineStr">
        <is>
          <t>src/data/moves_info.h</t>
        </is>
      </c>
    </row>
    <row r="5895">
      <c r="A5895" s="77" t="inlineStr">
        <is>
          <t>2026-10-04</t>
        </is>
      </c>
      <c r="B5895" s="77" t="inlineStr">
        <is>
          <t>Moves</t>
        </is>
      </c>
      <c r="C5895" s="77" t="inlineStr">
        <is>
          <t>Leaf Storm accuracy</t>
        </is>
      </c>
      <c r="D5895" s="77" t="n">
        <v>90</v>
      </c>
      <c r="E5895" s="77" t="n">
        <v>85</v>
      </c>
      <c r="F5895" s="77" t="inlineStr">
        <is>
          <t>Differs from upstream baseline</t>
        </is>
      </c>
      <c r="G5895" s="77" t="inlineStr">
        <is>
          <t>src/data/moves_info.h</t>
        </is>
      </c>
    </row>
    <row r="5896">
      <c r="A5896" s="32" t="inlineStr">
        <is>
          <t>2026-10-04</t>
        </is>
      </c>
      <c r="B5896" s="32" t="inlineStr">
        <is>
          <t>Moves</t>
        </is>
      </c>
      <c r="C5896" s="32" t="inlineStr">
        <is>
          <t>Leaf Tornado power</t>
        </is>
      </c>
      <c r="D5896" s="32" t="n">
        <v>65</v>
      </c>
      <c r="E5896" s="32" t="n">
        <v>75</v>
      </c>
      <c r="F5896" s="32" t="inlineStr">
        <is>
          <t>Differs from upstream baseline</t>
        </is>
      </c>
      <c r="G5896" s="32" t="inlineStr">
        <is>
          <t>src/data/moves_info.h</t>
        </is>
      </c>
    </row>
    <row r="5897">
      <c r="A5897" s="77" t="inlineStr">
        <is>
          <t>2026-10-04</t>
        </is>
      </c>
      <c r="B5897" s="77" t="inlineStr">
        <is>
          <t>Moves</t>
        </is>
      </c>
      <c r="C5897" s="77" t="inlineStr">
        <is>
          <t>Leaf Tornado accuracy</t>
        </is>
      </c>
      <c r="D5897" s="77" t="n">
        <v>90</v>
      </c>
      <c r="E5897" s="77" t="n">
        <v>100</v>
      </c>
      <c r="F5897" s="77" t="inlineStr">
        <is>
          <t>Differs from upstream baseline</t>
        </is>
      </c>
      <c r="G5897" s="77" t="inlineStr">
        <is>
          <t>src/data/moves_info.h</t>
        </is>
      </c>
    </row>
    <row r="5898">
      <c r="A5898" s="32" t="inlineStr">
        <is>
          <t>2026-10-04</t>
        </is>
      </c>
      <c r="B5898" s="32" t="inlineStr">
        <is>
          <t>Moves</t>
        </is>
      </c>
      <c r="C5898" s="32" t="inlineStr">
        <is>
          <t>Leech Life pp</t>
        </is>
      </c>
      <c r="D5898" s="32" t="n">
        <v>10</v>
      </c>
      <c r="E5898" s="32" t="n">
        <v>15</v>
      </c>
      <c r="F5898" s="32" t="inlineStr">
        <is>
          <t>Differs from upstream baseline</t>
        </is>
      </c>
      <c r="G5898" s="32" t="inlineStr">
        <is>
          <t>src/data/moves_info.h</t>
        </is>
      </c>
    </row>
    <row r="5899">
      <c r="A5899" s="77" t="inlineStr">
        <is>
          <t>2026-10-04</t>
        </is>
      </c>
      <c r="B5899" s="77" t="inlineStr">
        <is>
          <t>Moves</t>
        </is>
      </c>
      <c r="C5899" s="77" t="inlineStr">
        <is>
          <t>Leech Seed accuracy</t>
        </is>
      </c>
      <c r="D5899" s="77" t="n">
        <v>90</v>
      </c>
      <c r="E5899" s="77" t="n">
        <v>0</v>
      </c>
      <c r="F5899" s="77" t="inlineStr">
        <is>
          <t>Differs from upstream baseline</t>
        </is>
      </c>
      <c r="G5899" s="77" t="inlineStr">
        <is>
          <t>src/data/moves_info.h</t>
        </is>
      </c>
    </row>
    <row r="5900">
      <c r="A5900" s="32" t="inlineStr">
        <is>
          <t>2026-10-04</t>
        </is>
      </c>
      <c r="B5900" s="32" t="inlineStr">
        <is>
          <t>Moves</t>
        </is>
      </c>
      <c r="C5900" s="32" t="inlineStr">
        <is>
          <t>Lick power</t>
        </is>
      </c>
      <c r="D5900" s="32" t="n">
        <v>30</v>
      </c>
      <c r="E5900" s="32" t="n">
        <v>80</v>
      </c>
      <c r="F5900" s="32" t="inlineStr">
        <is>
          <t>Differs from upstream baseline</t>
        </is>
      </c>
      <c r="G5900" s="32" t="inlineStr">
        <is>
          <t>src/data/moves_info.h</t>
        </is>
      </c>
    </row>
    <row r="5901">
      <c r="A5901" s="77" t="inlineStr">
        <is>
          <t>2026-10-04</t>
        </is>
      </c>
      <c r="B5901" s="77" t="inlineStr">
        <is>
          <t>Moves</t>
        </is>
      </c>
      <c r="C5901" s="77" t="inlineStr">
        <is>
          <t>Lick pp</t>
        </is>
      </c>
      <c r="D5901" s="77" t="n">
        <v>30</v>
      </c>
      <c r="E5901" s="77" t="n">
        <v>15</v>
      </c>
      <c r="F5901" s="77" t="inlineStr">
        <is>
          <t>Differs from upstream baseline</t>
        </is>
      </c>
      <c r="G5901" s="77" t="inlineStr">
        <is>
          <t>src/data/moves_info.h</t>
        </is>
      </c>
    </row>
    <row r="5902">
      <c r="A5902" s="32" t="inlineStr">
        <is>
          <t>2026-10-04</t>
        </is>
      </c>
      <c r="B5902" s="32" t="inlineStr">
        <is>
          <t>Moves</t>
        </is>
      </c>
      <c r="C5902" s="32" t="inlineStr">
        <is>
          <t>Light Of Ruin accuracy</t>
        </is>
      </c>
      <c r="D5902" s="32" t="n">
        <v>90</v>
      </c>
      <c r="E5902" s="32" t="n">
        <v>95</v>
      </c>
      <c r="F5902" s="32" t="inlineStr">
        <is>
          <t>Differs from upstream baseline</t>
        </is>
      </c>
      <c r="G5902" s="32" t="inlineStr">
        <is>
          <t>src/data/moves_info.h</t>
        </is>
      </c>
    </row>
    <row r="5903">
      <c r="A5903" s="77" t="inlineStr">
        <is>
          <t>2026-10-04</t>
        </is>
      </c>
      <c r="B5903" s="77" t="inlineStr">
        <is>
          <t>Moves</t>
        </is>
      </c>
      <c r="C5903" s="77" t="inlineStr">
        <is>
          <t>Light Screen pp</t>
        </is>
      </c>
      <c r="D5903" s="77" t="n">
        <v>30</v>
      </c>
      <c r="E5903" s="77" t="n">
        <v>2</v>
      </c>
      <c r="F5903" s="77" t="inlineStr">
        <is>
          <t>Differs from upstream baseline</t>
        </is>
      </c>
      <c r="G5903" s="77" t="inlineStr">
        <is>
          <t>src/data/moves_info.h</t>
        </is>
      </c>
    </row>
    <row r="5904">
      <c r="A5904" s="32" t="inlineStr">
        <is>
          <t>2026-10-04</t>
        </is>
      </c>
      <c r="B5904" s="32" t="inlineStr">
        <is>
          <t>Moves</t>
        </is>
      </c>
      <c r="C5904" s="32" t="inlineStr">
        <is>
          <t>Lovely Kiss accuracy</t>
        </is>
      </c>
      <c r="D5904" s="32" t="n">
        <v>75</v>
      </c>
      <c r="E5904" s="32" t="n">
        <v>90</v>
      </c>
      <c r="F5904" s="32" t="inlineStr">
        <is>
          <t>Differs from upstream baseline</t>
        </is>
      </c>
      <c r="G5904" s="32" t="inlineStr">
        <is>
          <t>src/data/moves_info.h</t>
        </is>
      </c>
    </row>
    <row r="5905">
      <c r="A5905" s="77" t="inlineStr">
        <is>
          <t>2026-10-04</t>
        </is>
      </c>
      <c r="B5905" s="77" t="inlineStr">
        <is>
          <t>Moves</t>
        </is>
      </c>
      <c r="C5905" s="77" t="inlineStr">
        <is>
          <t>Low Sweep power</t>
        </is>
      </c>
      <c r="D5905" s="77" t="n">
        <v>65</v>
      </c>
      <c r="E5905" s="77" t="n">
        <v>70</v>
      </c>
      <c r="F5905" s="77" t="inlineStr">
        <is>
          <t>Differs from upstream baseline</t>
        </is>
      </c>
      <c r="G5905" s="77" t="inlineStr">
        <is>
          <t>src/data/moves_info.h</t>
        </is>
      </c>
    </row>
    <row r="5906">
      <c r="A5906" s="32" t="inlineStr">
        <is>
          <t>2026-10-04</t>
        </is>
      </c>
      <c r="B5906" s="32" t="inlineStr">
        <is>
          <t>Moves</t>
        </is>
      </c>
      <c r="C5906" s="32" t="inlineStr">
        <is>
          <t>Luster Purge power</t>
        </is>
      </c>
      <c r="D5906" s="32" t="n">
        <v>95</v>
      </c>
      <c r="E5906" s="32" t="n">
        <v>100</v>
      </c>
      <c r="F5906" s="32" t="inlineStr">
        <is>
          <t>Differs from upstream baseline</t>
        </is>
      </c>
      <c r="G5906" s="32" t="inlineStr">
        <is>
          <t>src/data/moves_info.h</t>
        </is>
      </c>
    </row>
    <row r="5907">
      <c r="A5907" s="77" t="inlineStr">
        <is>
          <t>2026-10-04</t>
        </is>
      </c>
      <c r="B5907" s="77" t="inlineStr">
        <is>
          <t>Moves</t>
        </is>
      </c>
      <c r="C5907" s="77" t="inlineStr">
        <is>
          <t>Mach Punch pp</t>
        </is>
      </c>
      <c r="D5907" s="77" t="n">
        <v>30</v>
      </c>
      <c r="E5907" s="77" t="n">
        <v>15</v>
      </c>
      <c r="F5907" s="77" t="inlineStr">
        <is>
          <t>Differs from upstream baseline</t>
        </is>
      </c>
      <c r="G5907" s="77" t="inlineStr">
        <is>
          <t>src/data/moves_info.h</t>
        </is>
      </c>
    </row>
    <row r="5908">
      <c r="A5908" s="32" t="inlineStr">
        <is>
          <t>2026-10-04</t>
        </is>
      </c>
      <c r="B5908" s="32" t="inlineStr">
        <is>
          <t>Moves</t>
        </is>
      </c>
      <c r="C5908" s="32" t="inlineStr">
        <is>
          <t>Magical Leaf pp</t>
        </is>
      </c>
      <c r="D5908" s="32" t="n">
        <v>20</v>
      </c>
      <c r="E5908" s="32" t="n">
        <v>15</v>
      </c>
      <c r="F5908" s="32" t="inlineStr">
        <is>
          <t>Differs from upstream baseline</t>
        </is>
      </c>
      <c r="G5908" s="32" t="inlineStr">
        <is>
          <t>src/data/moves_info.h</t>
        </is>
      </c>
    </row>
    <row r="5909">
      <c r="A5909" s="77" t="inlineStr">
        <is>
          <t>2026-10-04</t>
        </is>
      </c>
      <c r="B5909" s="77" t="inlineStr">
        <is>
          <t>Moves</t>
        </is>
      </c>
      <c r="C5909" s="77" t="inlineStr">
        <is>
          <t>Magic Coat accuracy</t>
        </is>
      </c>
      <c r="D5909" s="77" t="n">
        <v>100</v>
      </c>
      <c r="E5909" s="77" t="n">
        <v>0</v>
      </c>
      <c r="F5909" s="77" t="inlineStr">
        <is>
          <t>Differs from upstream baseline</t>
        </is>
      </c>
      <c r="G5909" s="77" t="inlineStr">
        <is>
          <t>src/data/moves_info.h</t>
        </is>
      </c>
    </row>
    <row r="5910">
      <c r="A5910" s="32" t="inlineStr">
        <is>
          <t>2026-10-04</t>
        </is>
      </c>
      <c r="B5910" s="32" t="inlineStr">
        <is>
          <t>Moves</t>
        </is>
      </c>
      <c r="C5910" s="32" t="inlineStr">
        <is>
          <t>Magma Storm power</t>
        </is>
      </c>
      <c r="D5910" s="32" t="n">
        <v>100</v>
      </c>
      <c r="E5910" s="32" t="n">
        <v>120</v>
      </c>
      <c r="F5910" s="32" t="inlineStr">
        <is>
          <t>Differs from upstream baseline</t>
        </is>
      </c>
      <c r="G5910" s="32" t="inlineStr">
        <is>
          <t>src/data/moves_info.h</t>
        </is>
      </c>
    </row>
    <row r="5911">
      <c r="A5911" s="77" t="inlineStr">
        <is>
          <t>2026-10-04</t>
        </is>
      </c>
      <c r="B5911" s="77" t="inlineStr">
        <is>
          <t>Moves</t>
        </is>
      </c>
      <c r="C5911" s="77" t="inlineStr">
        <is>
          <t>Magma Storm accuracy</t>
        </is>
      </c>
      <c r="D5911" s="77" t="n">
        <v>75</v>
      </c>
      <c r="E5911" s="77" t="n">
        <v>100</v>
      </c>
      <c r="F5911" s="77" t="inlineStr">
        <is>
          <t>Differs from upstream baseline</t>
        </is>
      </c>
      <c r="G5911" s="77" t="inlineStr">
        <is>
          <t>src/data/moves_info.h</t>
        </is>
      </c>
    </row>
    <row r="5912">
      <c r="A5912" s="32" t="inlineStr">
        <is>
          <t>2026-10-04</t>
        </is>
      </c>
      <c r="B5912" s="32" t="inlineStr">
        <is>
          <t>Moves</t>
        </is>
      </c>
      <c r="C5912" s="32" t="inlineStr">
        <is>
          <t>Magnet Bomb power</t>
        </is>
      </c>
      <c r="D5912" s="32" t="n">
        <v>60</v>
      </c>
      <c r="E5912" s="32" t="n">
        <v>100</v>
      </c>
      <c r="F5912" s="32" t="inlineStr">
        <is>
          <t>Differs from upstream baseline</t>
        </is>
      </c>
      <c r="G5912" s="32" t="inlineStr">
        <is>
          <t>src/data/moves_info.h</t>
        </is>
      </c>
    </row>
    <row r="5913">
      <c r="A5913" s="77" t="inlineStr">
        <is>
          <t>2026-10-04</t>
        </is>
      </c>
      <c r="B5913" s="77" t="inlineStr">
        <is>
          <t>Moves</t>
        </is>
      </c>
      <c r="C5913" s="77" t="inlineStr">
        <is>
          <t>Meditate pp</t>
        </is>
      </c>
      <c r="D5913" s="77" t="n">
        <v>40</v>
      </c>
      <c r="E5913" s="77" t="n">
        <v>1</v>
      </c>
      <c r="F5913" s="77" t="inlineStr">
        <is>
          <t>Differs from upstream baseline</t>
        </is>
      </c>
      <c r="G5913" s="77" t="inlineStr">
        <is>
          <t>src/data/moves_info.h</t>
        </is>
      </c>
    </row>
    <row r="5914">
      <c r="A5914" s="32" t="inlineStr">
        <is>
          <t>2026-10-04</t>
        </is>
      </c>
      <c r="B5914" s="32" t="inlineStr">
        <is>
          <t>Moves</t>
        </is>
      </c>
      <c r="C5914" s="32" t="inlineStr">
        <is>
          <t>Megahorn accuracy</t>
        </is>
      </c>
      <c r="D5914" s="32" t="n">
        <v>85</v>
      </c>
      <c r="E5914" s="32" t="n">
        <v>90</v>
      </c>
      <c r="F5914" s="32" t="inlineStr">
        <is>
          <t>Differs from upstream baseline</t>
        </is>
      </c>
      <c r="G5914" s="32" t="inlineStr">
        <is>
          <t>src/data/moves_info.h</t>
        </is>
      </c>
    </row>
    <row r="5915">
      <c r="A5915" s="77" t="inlineStr">
        <is>
          <t>2026-10-04</t>
        </is>
      </c>
      <c r="B5915" s="77" t="inlineStr">
        <is>
          <t>Moves</t>
        </is>
      </c>
      <c r="C5915" s="77" t="inlineStr">
        <is>
          <t>Mega Kick power</t>
        </is>
      </c>
      <c r="D5915" s="77" t="n">
        <v>120</v>
      </c>
      <c r="E5915" s="77" t="n">
        <v>140</v>
      </c>
      <c r="F5915" s="77" t="inlineStr">
        <is>
          <t>Differs from upstream baseline</t>
        </is>
      </c>
      <c r="G5915" s="77" t="inlineStr">
        <is>
          <t>src/data/moves_info.h</t>
        </is>
      </c>
    </row>
    <row r="5916">
      <c r="A5916" s="32" t="inlineStr">
        <is>
          <t>2026-10-04</t>
        </is>
      </c>
      <c r="B5916" s="32" t="inlineStr">
        <is>
          <t>Moves</t>
        </is>
      </c>
      <c r="C5916" s="32" t="inlineStr">
        <is>
          <t>Mega Kick accuracy</t>
        </is>
      </c>
      <c r="D5916" s="32" t="n">
        <v>75</v>
      </c>
      <c r="E5916" s="32" t="n">
        <v>90</v>
      </c>
      <c r="F5916" s="32" t="inlineStr">
        <is>
          <t>Differs from upstream baseline</t>
        </is>
      </c>
      <c r="G5916" s="32" t="inlineStr">
        <is>
          <t>src/data/moves_info.h</t>
        </is>
      </c>
    </row>
    <row r="5917">
      <c r="A5917" s="77" t="inlineStr">
        <is>
          <t>2026-10-04</t>
        </is>
      </c>
      <c r="B5917" s="77" t="inlineStr">
        <is>
          <t>Moves</t>
        </is>
      </c>
      <c r="C5917" s="77" t="inlineStr">
        <is>
          <t>Mega Kick pp</t>
        </is>
      </c>
      <c r="D5917" s="77" t="n">
        <v>5</v>
      </c>
      <c r="E5917" s="77" t="n">
        <v>8</v>
      </c>
      <c r="F5917" s="77" t="inlineStr">
        <is>
          <t>Differs from upstream baseline</t>
        </is>
      </c>
      <c r="G5917" s="77" t="inlineStr">
        <is>
          <t>src/data/moves_info.h</t>
        </is>
      </c>
    </row>
    <row r="5918">
      <c r="A5918" s="32" t="inlineStr">
        <is>
          <t>2026-10-04</t>
        </is>
      </c>
      <c r="B5918" s="32" t="inlineStr">
        <is>
          <t>Moves</t>
        </is>
      </c>
      <c r="C5918" s="32" t="inlineStr">
        <is>
          <t>Mega Punch accuracy</t>
        </is>
      </c>
      <c r="D5918" s="32" t="n">
        <v>85</v>
      </c>
      <c r="E5918" s="32" t="n">
        <v>90</v>
      </c>
      <c r="F5918" s="32" t="inlineStr">
        <is>
          <t>Differs from upstream baseline</t>
        </is>
      </c>
      <c r="G5918" s="32" t="inlineStr">
        <is>
          <t>src/data/moves_info.h</t>
        </is>
      </c>
    </row>
    <row r="5919">
      <c r="A5919" s="77" t="inlineStr">
        <is>
          <t>2026-10-04</t>
        </is>
      </c>
      <c r="B5919" s="77" t="inlineStr">
        <is>
          <t>Moves</t>
        </is>
      </c>
      <c r="C5919" s="77" t="inlineStr">
        <is>
          <t>Memento power</t>
        </is>
      </c>
      <c r="D5919" s="77" t="n">
        <v>0</v>
      </c>
      <c r="E5919" s="77" t="n">
        <v>255</v>
      </c>
      <c r="F5919" s="77" t="inlineStr">
        <is>
          <t>Differs from upstream baseline</t>
        </is>
      </c>
      <c r="G5919" s="77" t="inlineStr">
        <is>
          <t>src/data/moves_info.h</t>
        </is>
      </c>
    </row>
    <row r="5920">
      <c r="A5920" s="32" t="inlineStr">
        <is>
          <t>2026-10-04</t>
        </is>
      </c>
      <c r="B5920" s="32" t="inlineStr">
        <is>
          <t>Moves</t>
        </is>
      </c>
      <c r="C5920" s="32" t="inlineStr">
        <is>
          <t>Memento category</t>
        </is>
      </c>
      <c r="D5920" s="32" t="inlineStr">
        <is>
          <t>DAMAGE_CATEGORY_STATUS</t>
        </is>
      </c>
      <c r="E5920" s="32" t="inlineStr">
        <is>
          <t>DAMAGE_CATEGORY_SPECIAL</t>
        </is>
      </c>
      <c r="F5920" s="32" t="inlineStr">
        <is>
          <t>Differs from upstream baseline</t>
        </is>
      </c>
      <c r="G5920" s="32" t="inlineStr">
        <is>
          <t>src/data/moves_info.h</t>
        </is>
      </c>
    </row>
    <row r="5921">
      <c r="A5921" s="77" t="inlineStr">
        <is>
          <t>2026-10-04</t>
        </is>
      </c>
      <c r="B5921" s="77" t="inlineStr">
        <is>
          <t>Moves</t>
        </is>
      </c>
      <c r="C5921" s="77" t="inlineStr">
        <is>
          <t>Metal Claw accuracy</t>
        </is>
      </c>
      <c r="D5921" s="77" t="n">
        <v>95</v>
      </c>
      <c r="E5921" s="77" t="n">
        <v>100</v>
      </c>
      <c r="F5921" s="77" t="inlineStr">
        <is>
          <t>Differs from upstream baseline</t>
        </is>
      </c>
      <c r="G5921" s="77" t="inlineStr">
        <is>
          <t>src/data/moves_info.h</t>
        </is>
      </c>
    </row>
    <row r="5922">
      <c r="A5922" s="32" t="inlineStr">
        <is>
          <t>2026-10-04</t>
        </is>
      </c>
      <c r="B5922" s="32" t="inlineStr">
        <is>
          <t>Moves</t>
        </is>
      </c>
      <c r="C5922" s="32" t="inlineStr">
        <is>
          <t>Metal Sound accuracy</t>
        </is>
      </c>
      <c r="D5922" s="32" t="n">
        <v>85</v>
      </c>
      <c r="E5922" s="32" t="n">
        <v>100</v>
      </c>
      <c r="F5922" s="32" t="inlineStr">
        <is>
          <t>Differs from upstream baseline</t>
        </is>
      </c>
      <c r="G5922" s="32" t="inlineStr">
        <is>
          <t>src/data/moves_info.h</t>
        </is>
      </c>
    </row>
    <row r="5923">
      <c r="A5923" s="77" t="inlineStr">
        <is>
          <t>2026-10-04</t>
        </is>
      </c>
      <c r="B5923" s="77" t="inlineStr">
        <is>
          <t>Moves</t>
        </is>
      </c>
      <c r="C5923" s="77" t="inlineStr">
        <is>
          <t>Metal Sound pp</t>
        </is>
      </c>
      <c r="D5923" s="77" t="n">
        <v>40</v>
      </c>
      <c r="E5923" s="77" t="n">
        <v>3</v>
      </c>
      <c r="F5923" s="77" t="inlineStr">
        <is>
          <t>Differs from upstream baseline</t>
        </is>
      </c>
      <c r="G5923" s="77" t="inlineStr">
        <is>
          <t>src/data/moves_info.h</t>
        </is>
      </c>
    </row>
    <row r="5924">
      <c r="A5924" s="32" t="inlineStr">
        <is>
          <t>2026-10-04</t>
        </is>
      </c>
      <c r="B5924" s="32" t="inlineStr">
        <is>
          <t>Moves</t>
        </is>
      </c>
      <c r="C5924" s="32" t="inlineStr">
        <is>
          <t>Meteor Mash power</t>
        </is>
      </c>
      <c r="D5924" s="32" t="n">
        <v>90</v>
      </c>
      <c r="E5924" s="32" t="n">
        <v>100</v>
      </c>
      <c r="F5924" s="32" t="inlineStr">
        <is>
          <t>Differs from upstream baseline</t>
        </is>
      </c>
      <c r="G5924" s="32" t="inlineStr">
        <is>
          <t>src/data/moves_info.h</t>
        </is>
      </c>
    </row>
    <row r="5925">
      <c r="A5925" s="77" t="inlineStr">
        <is>
          <t>2026-10-04</t>
        </is>
      </c>
      <c r="B5925" s="77" t="inlineStr">
        <is>
          <t>Moves</t>
        </is>
      </c>
      <c r="C5925" s="77" t="inlineStr">
        <is>
          <t>Meteor Mash accuracy</t>
        </is>
      </c>
      <c r="D5925" s="77" t="n">
        <v>90</v>
      </c>
      <c r="E5925" s="77" t="n">
        <v>100</v>
      </c>
      <c r="F5925" s="77" t="inlineStr">
        <is>
          <t>Differs from upstream baseline</t>
        </is>
      </c>
      <c r="G5925" s="77" t="inlineStr">
        <is>
          <t>src/data/moves_info.h</t>
        </is>
      </c>
    </row>
    <row r="5926">
      <c r="A5926" s="32" t="inlineStr">
        <is>
          <t>2026-10-04</t>
        </is>
      </c>
      <c r="B5926" s="32" t="inlineStr">
        <is>
          <t>Moves</t>
        </is>
      </c>
      <c r="C5926" s="32" t="inlineStr">
        <is>
          <t>Metronome pp</t>
        </is>
      </c>
      <c r="D5926" s="32" t="n">
        <v>10</v>
      </c>
      <c r="E5926" s="32" t="n">
        <v>40</v>
      </c>
      <c r="F5926" s="32" t="inlineStr">
        <is>
          <t>Differs from upstream baseline</t>
        </is>
      </c>
      <c r="G5926" s="32" t="inlineStr">
        <is>
          <t>src/data/moves_info.h</t>
        </is>
      </c>
    </row>
    <row r="5927">
      <c r="A5927" s="77" t="inlineStr">
        <is>
          <t>2026-10-04</t>
        </is>
      </c>
      <c r="B5927" s="77" t="inlineStr">
        <is>
          <t>Moves</t>
        </is>
      </c>
      <c r="C5927" s="77" t="inlineStr">
        <is>
          <t>Milk Drink pp</t>
        </is>
      </c>
      <c r="D5927" s="77" t="n">
        <v>5</v>
      </c>
      <c r="E5927" s="77" t="n">
        <v>10</v>
      </c>
      <c r="F5927" s="77" t="inlineStr">
        <is>
          <t>Differs from upstream baseline</t>
        </is>
      </c>
      <c r="G5927" s="77" t="inlineStr">
        <is>
          <t>src/data/moves_info.h</t>
        </is>
      </c>
    </row>
    <row r="5928">
      <c r="A5928" s="32" t="inlineStr">
        <is>
          <t>2026-10-04</t>
        </is>
      </c>
      <c r="B5928" s="32" t="inlineStr">
        <is>
          <t>Moves</t>
        </is>
      </c>
      <c r="C5928" s="32" t="inlineStr">
        <is>
          <t>Minimize pp</t>
        </is>
      </c>
      <c r="D5928" s="32" t="n">
        <v>10</v>
      </c>
      <c r="E5928" s="32" t="n">
        <v>3</v>
      </c>
      <c r="F5928" s="32" t="inlineStr">
        <is>
          <t>Differs from upstream baseline</t>
        </is>
      </c>
      <c r="G5928" s="32" t="inlineStr">
        <is>
          <t>src/data/moves_info.h</t>
        </is>
      </c>
    </row>
    <row r="5929">
      <c r="A5929" s="77" t="inlineStr">
        <is>
          <t>2026-10-04</t>
        </is>
      </c>
      <c r="B5929" s="77" t="inlineStr">
        <is>
          <t>Moves</t>
        </is>
      </c>
      <c r="C5929" s="77" t="inlineStr">
        <is>
          <t>Mirror Shot power</t>
        </is>
      </c>
      <c r="D5929" s="77" t="n">
        <v>65</v>
      </c>
      <c r="E5929" s="77" t="n">
        <v>120</v>
      </c>
      <c r="F5929" s="77" t="inlineStr">
        <is>
          <t>Differs from upstream baseline</t>
        </is>
      </c>
      <c r="G5929" s="77" t="inlineStr">
        <is>
          <t>src/data/moves_info.h</t>
        </is>
      </c>
    </row>
    <row r="5930">
      <c r="A5930" s="32" t="inlineStr">
        <is>
          <t>2026-10-04</t>
        </is>
      </c>
      <c r="B5930" s="32" t="inlineStr">
        <is>
          <t>Moves</t>
        </is>
      </c>
      <c r="C5930" s="32" t="inlineStr">
        <is>
          <t>Mirror Shot accuracy</t>
        </is>
      </c>
      <c r="D5930" s="32" t="n">
        <v>85</v>
      </c>
      <c r="E5930" s="32" t="n">
        <v>100</v>
      </c>
      <c r="F5930" s="32" t="inlineStr">
        <is>
          <t>Differs from upstream baseline</t>
        </is>
      </c>
      <c r="G5930" s="32" t="inlineStr">
        <is>
          <t>src/data/moves_info.h</t>
        </is>
      </c>
    </row>
    <row r="5931">
      <c r="A5931" s="77" t="inlineStr">
        <is>
          <t>2026-10-04</t>
        </is>
      </c>
      <c r="B5931" s="77" t="inlineStr">
        <is>
          <t>Moves</t>
        </is>
      </c>
      <c r="C5931" s="77" t="inlineStr">
        <is>
          <t>Mist pp</t>
        </is>
      </c>
      <c r="D5931" s="77" t="n">
        <v>30</v>
      </c>
      <c r="E5931" s="77" t="n">
        <v>3</v>
      </c>
      <c r="F5931" s="77" t="inlineStr">
        <is>
          <t>Differs from upstream baseline</t>
        </is>
      </c>
      <c r="G5931" s="77" t="inlineStr">
        <is>
          <t>src/data/moves_info.h</t>
        </is>
      </c>
    </row>
    <row r="5932">
      <c r="A5932" s="32" t="inlineStr">
        <is>
          <t>2026-10-04</t>
        </is>
      </c>
      <c r="B5932" s="32" t="inlineStr">
        <is>
          <t>Moves</t>
        </is>
      </c>
      <c r="C5932" s="32" t="inlineStr">
        <is>
          <t>Mist Ball power</t>
        </is>
      </c>
      <c r="D5932" s="32" t="n">
        <v>95</v>
      </c>
      <c r="E5932" s="32" t="n">
        <v>100</v>
      </c>
      <c r="F5932" s="32" t="inlineStr">
        <is>
          <t>Differs from upstream baseline</t>
        </is>
      </c>
      <c r="G5932" s="32" t="inlineStr">
        <is>
          <t>src/data/moves_info.h</t>
        </is>
      </c>
    </row>
    <row r="5933">
      <c r="A5933" s="77" t="inlineStr">
        <is>
          <t>2026-10-04</t>
        </is>
      </c>
      <c r="B5933" s="77" t="inlineStr">
        <is>
          <t>Moves</t>
        </is>
      </c>
      <c r="C5933" s="77" t="inlineStr">
        <is>
          <t>Muddy Water power</t>
        </is>
      </c>
      <c r="D5933" s="77" t="n">
        <v>90</v>
      </c>
      <c r="E5933" s="77" t="n">
        <v>95</v>
      </c>
      <c r="F5933" s="77" t="inlineStr">
        <is>
          <t>Differs from upstream baseline</t>
        </is>
      </c>
      <c r="G5933" s="77" t="inlineStr">
        <is>
          <t>src/data/moves_info.h</t>
        </is>
      </c>
    </row>
    <row r="5934">
      <c r="A5934" s="32" t="inlineStr">
        <is>
          <t>2026-10-04</t>
        </is>
      </c>
      <c r="B5934" s="32" t="inlineStr">
        <is>
          <t>Moves</t>
        </is>
      </c>
      <c r="C5934" s="32" t="inlineStr">
        <is>
          <t>Muddy Water accuracy</t>
        </is>
      </c>
      <c r="D5934" s="32" t="n">
        <v>85</v>
      </c>
      <c r="E5934" s="32" t="n">
        <v>100</v>
      </c>
      <c r="F5934" s="32" t="inlineStr">
        <is>
          <t>Differs from upstream baseline</t>
        </is>
      </c>
      <c r="G5934" s="32" t="inlineStr">
        <is>
          <t>src/data/moves_info.h</t>
        </is>
      </c>
    </row>
    <row r="5935">
      <c r="A5935" s="77" t="inlineStr">
        <is>
          <t>2026-10-04</t>
        </is>
      </c>
      <c r="B5935" s="77" t="inlineStr">
        <is>
          <t>Moves</t>
        </is>
      </c>
      <c r="C5935" s="77" t="inlineStr">
        <is>
          <t>Mud Bomb accuracy</t>
        </is>
      </c>
      <c r="D5935" s="77" t="n">
        <v>85</v>
      </c>
      <c r="E5935" s="77" t="n">
        <v>100</v>
      </c>
      <c r="F5935" s="77" t="inlineStr">
        <is>
          <t>Differs from upstream baseline</t>
        </is>
      </c>
      <c r="G5935" s="77" t="inlineStr">
        <is>
          <t>src/data/moves_info.h</t>
        </is>
      </c>
    </row>
    <row r="5936">
      <c r="A5936" s="32" t="inlineStr">
        <is>
          <t>2026-10-04</t>
        </is>
      </c>
      <c r="B5936" s="32" t="inlineStr">
        <is>
          <t>Moves</t>
        </is>
      </c>
      <c r="C5936" s="32" t="inlineStr">
        <is>
          <t>Mud Shot accuracy</t>
        </is>
      </c>
      <c r="D5936" s="32" t="n">
        <v>95</v>
      </c>
      <c r="E5936" s="32" t="n">
        <v>100</v>
      </c>
      <c r="F5936" s="32" t="inlineStr">
        <is>
          <t>Differs from upstream baseline</t>
        </is>
      </c>
      <c r="G5936" s="32" t="inlineStr">
        <is>
          <t>src/data/moves_info.h</t>
        </is>
      </c>
    </row>
    <row r="5937">
      <c r="A5937" s="77" t="inlineStr">
        <is>
          <t>2026-10-04</t>
        </is>
      </c>
      <c r="B5937" s="77" t="inlineStr">
        <is>
          <t>Moves</t>
        </is>
      </c>
      <c r="C5937" s="77" t="inlineStr">
        <is>
          <t>Mystical Fire accuracy</t>
        </is>
      </c>
      <c r="D5937" s="77" t="n">
        <v>100</v>
      </c>
      <c r="E5937" s="77" t="n">
        <v>0</v>
      </c>
      <c r="F5937" s="77" t="inlineStr">
        <is>
          <t>Differs from upstream baseline</t>
        </is>
      </c>
      <c r="G5937" s="77" t="inlineStr">
        <is>
          <t>src/data/moves_info.h</t>
        </is>
      </c>
    </row>
    <row r="5938">
      <c r="A5938" s="32" t="inlineStr">
        <is>
          <t>2026-10-04</t>
        </is>
      </c>
      <c r="B5938" s="32" t="inlineStr">
        <is>
          <t>Moves</t>
        </is>
      </c>
      <c r="C5938" s="32" t="inlineStr">
        <is>
          <t>Mystical Fire pp</t>
        </is>
      </c>
      <c r="D5938" s="32" t="n">
        <v>10</v>
      </c>
      <c r="E5938" s="32" t="n">
        <v>20</v>
      </c>
      <c r="F5938" s="32" t="inlineStr">
        <is>
          <t>Differs from upstream baseline</t>
        </is>
      </c>
      <c r="G5938" s="32" t="inlineStr">
        <is>
          <t>src/data/moves_info.h</t>
        </is>
      </c>
    </row>
    <row r="5939">
      <c r="A5939" s="77" t="inlineStr">
        <is>
          <t>2026-10-04</t>
        </is>
      </c>
      <c r="B5939" s="77" t="inlineStr">
        <is>
          <t>Moves</t>
        </is>
      </c>
      <c r="C5939" s="77" t="inlineStr">
        <is>
          <t>Nasty Plot pp</t>
        </is>
      </c>
      <c r="D5939" s="77" t="n">
        <v>20</v>
      </c>
      <c r="E5939" s="77" t="n">
        <v>1</v>
      </c>
      <c r="F5939" s="77" t="inlineStr">
        <is>
          <t>Differs from upstream baseline</t>
        </is>
      </c>
      <c r="G5939" s="77" t="inlineStr">
        <is>
          <t>src/data/moves_info.h</t>
        </is>
      </c>
    </row>
    <row r="5940">
      <c r="A5940" s="32" t="inlineStr">
        <is>
          <t>2026-10-04</t>
        </is>
      </c>
      <c r="B5940" s="32" t="inlineStr">
        <is>
          <t>Moves</t>
        </is>
      </c>
      <c r="C5940" s="32" t="inlineStr">
        <is>
          <t>Nasty Plot type</t>
        </is>
      </c>
      <c r="D5940" s="32" t="inlineStr">
        <is>
          <t>TYPE_DARK</t>
        </is>
      </c>
      <c r="E5940" s="32" t="inlineStr">
        <is>
          <t>TYPE_MYSTERY</t>
        </is>
      </c>
      <c r="F5940" s="32" t="inlineStr">
        <is>
          <t>Differs from upstream baseline</t>
        </is>
      </c>
      <c r="G5940" s="32" t="inlineStr">
        <is>
          <t>src/data/moves_info.h</t>
        </is>
      </c>
    </row>
    <row r="5941">
      <c r="A5941" s="77" t="inlineStr">
        <is>
          <t>2026-10-04</t>
        </is>
      </c>
      <c r="B5941" s="77" t="inlineStr">
        <is>
          <t>Moves</t>
        </is>
      </c>
      <c r="C5941" s="77" t="inlineStr">
        <is>
          <t>Natural Gift pp</t>
        </is>
      </c>
      <c r="D5941" s="77" t="n">
        <v>15</v>
      </c>
      <c r="E5941" s="77" t="n">
        <v>1</v>
      </c>
      <c r="F5941" s="77" t="inlineStr">
        <is>
          <t>Differs from upstream baseline</t>
        </is>
      </c>
      <c r="G5941" s="77" t="inlineStr">
        <is>
          <t>src/data/moves_info.h</t>
        </is>
      </c>
    </row>
    <row r="5942">
      <c r="A5942" s="32" t="inlineStr">
        <is>
          <t>2026-10-04</t>
        </is>
      </c>
      <c r="B5942" s="32" t="inlineStr">
        <is>
          <t>Moves</t>
        </is>
      </c>
      <c r="C5942" s="32" t="inlineStr">
        <is>
          <t>Nature Power power</t>
        </is>
      </c>
      <c r="D5942" s="32" t="n">
        <v>1</v>
      </c>
      <c r="E5942" s="32" t="n">
        <v>0</v>
      </c>
      <c r="F5942" s="32" t="inlineStr">
        <is>
          <t>Differs from upstream baseline</t>
        </is>
      </c>
      <c r="G5942" s="32" t="inlineStr">
        <is>
          <t>src/data/moves_info.h</t>
        </is>
      </c>
    </row>
    <row r="5943">
      <c r="A5943" s="77" t="inlineStr">
        <is>
          <t>2026-10-04</t>
        </is>
      </c>
      <c r="B5943" s="77" t="inlineStr">
        <is>
          <t>Moves</t>
        </is>
      </c>
      <c r="C5943" s="77" t="inlineStr">
        <is>
          <t>Needle Arm power</t>
        </is>
      </c>
      <c r="D5943" s="77" t="n">
        <v>60</v>
      </c>
      <c r="E5943" s="77" t="n">
        <v>80</v>
      </c>
      <c r="F5943" s="77" t="inlineStr">
        <is>
          <t>Differs from upstream baseline</t>
        </is>
      </c>
      <c r="G5943" s="77" t="inlineStr">
        <is>
          <t>src/data/moves_info.h</t>
        </is>
      </c>
    </row>
    <row r="5944">
      <c r="A5944" s="32" t="inlineStr">
        <is>
          <t>2026-10-04</t>
        </is>
      </c>
      <c r="B5944" s="32" t="inlineStr">
        <is>
          <t>Moves</t>
        </is>
      </c>
      <c r="C5944" s="32" t="inlineStr">
        <is>
          <t>Night Daze power</t>
        </is>
      </c>
      <c r="D5944" s="32" t="n">
        <v>85</v>
      </c>
      <c r="E5944" s="32" t="n">
        <v>90</v>
      </c>
      <c r="F5944" s="32" t="inlineStr">
        <is>
          <t>Differs from upstream baseline</t>
        </is>
      </c>
      <c r="G5944" s="32" t="inlineStr">
        <is>
          <t>src/data/moves_info.h</t>
        </is>
      </c>
    </row>
    <row r="5945">
      <c r="A5945" s="77" t="inlineStr">
        <is>
          <t>2026-10-04</t>
        </is>
      </c>
      <c r="B5945" s="77" t="inlineStr">
        <is>
          <t>Moves</t>
        </is>
      </c>
      <c r="C5945" s="77" t="inlineStr">
        <is>
          <t>Night Daze accuracy</t>
        </is>
      </c>
      <c r="D5945" s="77" t="n">
        <v>95</v>
      </c>
      <c r="E5945" s="77" t="n">
        <v>100</v>
      </c>
      <c r="F5945" s="77" t="inlineStr">
        <is>
          <t>Differs from upstream baseline</t>
        </is>
      </c>
      <c r="G5945" s="77" t="inlineStr">
        <is>
          <t>src/data/moves_info.h</t>
        </is>
      </c>
    </row>
    <row r="5946">
      <c r="A5946" s="32" t="inlineStr">
        <is>
          <t>2026-10-04</t>
        </is>
      </c>
      <c r="B5946" s="32" t="inlineStr">
        <is>
          <t>Moves</t>
        </is>
      </c>
      <c r="C5946" s="32" t="inlineStr">
        <is>
          <t>Noble Roar pp</t>
        </is>
      </c>
      <c r="D5946" s="32" t="n">
        <v>30</v>
      </c>
      <c r="E5946" s="32" t="n">
        <v>20</v>
      </c>
      <c r="F5946" s="32" t="inlineStr">
        <is>
          <t>Differs from upstream baseline</t>
        </is>
      </c>
      <c r="G5946" s="32" t="inlineStr">
        <is>
          <t>src/data/moves_info.h</t>
        </is>
      </c>
    </row>
    <row r="5947">
      <c r="A5947" s="77" t="inlineStr">
        <is>
          <t>2026-10-04</t>
        </is>
      </c>
      <c r="B5947" s="77" t="inlineStr">
        <is>
          <t>Moves</t>
        </is>
      </c>
      <c r="C5947" s="77" t="inlineStr">
        <is>
          <t>Nuzzle power</t>
        </is>
      </c>
      <c r="D5947" s="77" t="n">
        <v>20</v>
      </c>
      <c r="E5947" s="77" t="n">
        <v>30</v>
      </c>
      <c r="F5947" s="77" t="inlineStr">
        <is>
          <t>Differs from upstream baseline</t>
        </is>
      </c>
      <c r="G5947" s="77" t="inlineStr">
        <is>
          <t>src/data/moves_info.h</t>
        </is>
      </c>
    </row>
    <row r="5948">
      <c r="A5948" s="32" t="inlineStr">
        <is>
          <t>2026-10-04</t>
        </is>
      </c>
      <c r="B5948" s="32" t="inlineStr">
        <is>
          <t>Moves</t>
        </is>
      </c>
      <c r="C5948" s="32" t="inlineStr">
        <is>
          <t>Oblivion Wing power</t>
        </is>
      </c>
      <c r="D5948" s="32" t="n">
        <v>80</v>
      </c>
      <c r="E5948" s="32" t="n">
        <v>85</v>
      </c>
      <c r="F5948" s="32" t="inlineStr">
        <is>
          <t>Differs from upstream baseline</t>
        </is>
      </c>
      <c r="G5948" s="32" t="inlineStr">
        <is>
          <t>src/data/moves_info.h</t>
        </is>
      </c>
    </row>
    <row r="5949">
      <c r="A5949" s="77" t="inlineStr">
        <is>
          <t>2026-10-04</t>
        </is>
      </c>
      <c r="B5949" s="77" t="inlineStr">
        <is>
          <t>Moves</t>
        </is>
      </c>
      <c r="C5949" s="77" t="inlineStr">
        <is>
          <t>Octazooka power</t>
        </is>
      </c>
      <c r="D5949" s="77" t="n">
        <v>65</v>
      </c>
      <c r="E5949" s="77" t="n">
        <v>95</v>
      </c>
      <c r="F5949" s="77" t="inlineStr">
        <is>
          <t>Differs from upstream baseline</t>
        </is>
      </c>
      <c r="G5949" s="77" t="inlineStr">
        <is>
          <t>src/data/moves_info.h</t>
        </is>
      </c>
    </row>
    <row r="5950">
      <c r="A5950" s="32" t="inlineStr">
        <is>
          <t>2026-10-04</t>
        </is>
      </c>
      <c r="B5950" s="32" t="inlineStr">
        <is>
          <t>Moves</t>
        </is>
      </c>
      <c r="C5950" s="32" t="inlineStr">
        <is>
          <t>Octazooka accuracy</t>
        </is>
      </c>
      <c r="D5950" s="32" t="n">
        <v>85</v>
      </c>
      <c r="E5950" s="32" t="n">
        <v>100</v>
      </c>
      <c r="F5950" s="32" t="inlineStr">
        <is>
          <t>Differs from upstream baseline</t>
        </is>
      </c>
      <c r="G5950" s="32" t="inlineStr">
        <is>
          <t>src/data/moves_info.h</t>
        </is>
      </c>
    </row>
    <row r="5951">
      <c r="A5951" s="77" t="inlineStr">
        <is>
          <t>2026-10-04</t>
        </is>
      </c>
      <c r="B5951" s="77" t="inlineStr">
        <is>
          <t>Moves</t>
        </is>
      </c>
      <c r="C5951" s="77" t="inlineStr">
        <is>
          <t>Ominous Wind power</t>
        </is>
      </c>
      <c r="D5951" s="77" t="n">
        <v>60</v>
      </c>
      <c r="E5951" s="77" t="n">
        <v>80</v>
      </c>
      <c r="F5951" s="77" t="inlineStr">
        <is>
          <t>Differs from upstream baseline</t>
        </is>
      </c>
      <c r="G5951" s="77" t="inlineStr">
        <is>
          <t>src/data/moves_info.h</t>
        </is>
      </c>
    </row>
    <row r="5952">
      <c r="A5952" s="32" t="inlineStr">
        <is>
          <t>2026-10-04</t>
        </is>
      </c>
      <c r="B5952" s="32" t="inlineStr">
        <is>
          <t>Moves</t>
        </is>
      </c>
      <c r="C5952" s="32" t="inlineStr">
        <is>
          <t>Ominous Wind accuracy</t>
        </is>
      </c>
      <c r="D5952" s="32" t="n">
        <v>100</v>
      </c>
      <c r="E5952" s="32" t="n">
        <v>0</v>
      </c>
      <c r="F5952" s="32" t="inlineStr">
        <is>
          <t>Differs from upstream baseline</t>
        </is>
      </c>
      <c r="G5952" s="32" t="inlineStr">
        <is>
          <t>src/data/moves_info.h</t>
        </is>
      </c>
    </row>
    <row r="5953">
      <c r="A5953" s="77" t="inlineStr">
        <is>
          <t>2026-10-04</t>
        </is>
      </c>
      <c r="B5953" s="77" t="inlineStr">
        <is>
          <t>Moves</t>
        </is>
      </c>
      <c r="C5953" s="77" t="inlineStr">
        <is>
          <t>Origin Pulse power</t>
        </is>
      </c>
      <c r="D5953" s="77" t="n">
        <v>110</v>
      </c>
      <c r="E5953" s="77" t="n">
        <v>120</v>
      </c>
      <c r="F5953" s="77" t="inlineStr">
        <is>
          <t>Differs from upstream baseline</t>
        </is>
      </c>
      <c r="G5953" s="77" t="inlineStr">
        <is>
          <t>src/data/moves_info.h</t>
        </is>
      </c>
    </row>
    <row r="5954">
      <c r="A5954" s="32" t="inlineStr">
        <is>
          <t>2026-10-04</t>
        </is>
      </c>
      <c r="B5954" s="32" t="inlineStr">
        <is>
          <t>Moves</t>
        </is>
      </c>
      <c r="C5954" s="32" t="inlineStr">
        <is>
          <t>Outrage power</t>
        </is>
      </c>
      <c r="D5954" s="32" t="n">
        <v>120</v>
      </c>
      <c r="E5954" s="32" t="n">
        <v>140</v>
      </c>
      <c r="F5954" s="32" t="inlineStr">
        <is>
          <t>Differs from upstream baseline</t>
        </is>
      </c>
      <c r="G5954" s="32" t="inlineStr">
        <is>
          <t>src/data/moves_info.h</t>
        </is>
      </c>
    </row>
    <row r="5955">
      <c r="A5955" s="77" t="inlineStr">
        <is>
          <t>2026-10-04</t>
        </is>
      </c>
      <c r="B5955" s="77" t="inlineStr">
        <is>
          <t>Moves</t>
        </is>
      </c>
      <c r="C5955" s="77" t="inlineStr">
        <is>
          <t>Outrage pp</t>
        </is>
      </c>
      <c r="D5955" s="77" t="n">
        <v>10</v>
      </c>
      <c r="E5955" s="77" t="n">
        <v>15</v>
      </c>
      <c r="F5955" s="77" t="inlineStr">
        <is>
          <t>Differs from upstream baseline</t>
        </is>
      </c>
      <c r="G5955" s="77" t="inlineStr">
        <is>
          <t>src/data/moves_info.h</t>
        </is>
      </c>
    </row>
    <row r="5956">
      <c r="A5956" s="32" t="inlineStr">
        <is>
          <t>2026-10-04</t>
        </is>
      </c>
      <c r="B5956" s="32" t="inlineStr">
        <is>
          <t>Moves</t>
        </is>
      </c>
      <c r="C5956" s="32" t="inlineStr">
        <is>
          <t>Overheat power</t>
        </is>
      </c>
      <c r="D5956" s="32" t="n">
        <v>130</v>
      </c>
      <c r="E5956" s="32" t="n">
        <v>120</v>
      </c>
      <c r="F5956" s="32" t="inlineStr">
        <is>
          <t>Differs from upstream baseline</t>
        </is>
      </c>
      <c r="G5956" s="32" t="inlineStr">
        <is>
          <t>src/data/moves_info.h</t>
        </is>
      </c>
    </row>
    <row r="5957">
      <c r="A5957" s="77" t="inlineStr">
        <is>
          <t>2026-10-04</t>
        </is>
      </c>
      <c r="B5957" s="77" t="inlineStr">
        <is>
          <t>Moves</t>
        </is>
      </c>
      <c r="C5957" s="77" t="inlineStr">
        <is>
          <t>Overheat accuracy</t>
        </is>
      </c>
      <c r="D5957" s="77" t="n">
        <v>90</v>
      </c>
      <c r="E5957" s="77" t="n">
        <v>100</v>
      </c>
      <c r="F5957" s="77" t="inlineStr">
        <is>
          <t>Differs from upstream baseline</t>
        </is>
      </c>
      <c r="G5957" s="77" t="inlineStr">
        <is>
          <t>src/data/moves_info.h</t>
        </is>
      </c>
    </row>
    <row r="5958">
      <c r="A5958" s="32" t="inlineStr">
        <is>
          <t>2026-10-04</t>
        </is>
      </c>
      <c r="B5958" s="32" t="inlineStr">
        <is>
          <t>Moves</t>
        </is>
      </c>
      <c r="C5958" s="32" t="inlineStr">
        <is>
          <t>Parabolic Charge power</t>
        </is>
      </c>
      <c r="D5958" s="32" t="n">
        <v>65</v>
      </c>
      <c r="E5958" s="32" t="n">
        <v>75</v>
      </c>
      <c r="F5958" s="32" t="inlineStr">
        <is>
          <t>Differs from upstream baseline</t>
        </is>
      </c>
      <c r="G5958" s="32" t="inlineStr">
        <is>
          <t>src/data/moves_info.h</t>
        </is>
      </c>
    </row>
    <row r="5959">
      <c r="A5959" s="77" t="inlineStr">
        <is>
          <t>2026-10-04</t>
        </is>
      </c>
      <c r="B5959" s="77" t="inlineStr">
        <is>
          <t>Moves</t>
        </is>
      </c>
      <c r="C5959" s="77" t="inlineStr">
        <is>
          <t>Parting Shot pp</t>
        </is>
      </c>
      <c r="D5959" s="77" t="n">
        <v>20</v>
      </c>
      <c r="E5959" s="77" t="n">
        <v>15</v>
      </c>
      <c r="F5959" s="77" t="inlineStr">
        <is>
          <t>Differs from upstream baseline</t>
        </is>
      </c>
      <c r="G5959" s="77" t="inlineStr">
        <is>
          <t>src/data/moves_info.h</t>
        </is>
      </c>
    </row>
    <row r="5960">
      <c r="A5960" s="32" t="inlineStr">
        <is>
          <t>2026-10-04</t>
        </is>
      </c>
      <c r="B5960" s="32" t="inlineStr">
        <is>
          <t>Moves</t>
        </is>
      </c>
      <c r="C5960" s="32" t="inlineStr">
        <is>
          <t>Payback power</t>
        </is>
      </c>
      <c r="D5960" s="32" t="n">
        <v>50</v>
      </c>
      <c r="E5960" s="32" t="n">
        <v>60</v>
      </c>
      <c r="F5960" s="32" t="inlineStr">
        <is>
          <t>Differs from upstream baseline</t>
        </is>
      </c>
      <c r="G5960" s="32" t="inlineStr">
        <is>
          <t>src/data/moves_info.h</t>
        </is>
      </c>
    </row>
    <row r="5961">
      <c r="A5961" s="77" t="inlineStr">
        <is>
          <t>2026-10-04</t>
        </is>
      </c>
      <c r="B5961" s="77" t="inlineStr">
        <is>
          <t>Moves</t>
        </is>
      </c>
      <c r="C5961" s="77" t="inlineStr">
        <is>
          <t>Peck power</t>
        </is>
      </c>
      <c r="D5961" s="77" t="n">
        <v>35</v>
      </c>
      <c r="E5961" s="77" t="n">
        <v>40</v>
      </c>
      <c r="F5961" s="77" t="inlineStr">
        <is>
          <t>Differs from upstream baseline</t>
        </is>
      </c>
      <c r="G5961" s="77" t="inlineStr">
        <is>
          <t>src/data/moves_info.h</t>
        </is>
      </c>
    </row>
    <row r="5962">
      <c r="A5962" s="32" t="inlineStr">
        <is>
          <t>2026-10-04</t>
        </is>
      </c>
      <c r="B5962" s="32" t="inlineStr">
        <is>
          <t>Moves</t>
        </is>
      </c>
      <c r="C5962" s="32" t="inlineStr">
        <is>
          <t>Petal Blizzard power</t>
        </is>
      </c>
      <c r="D5962" s="32" t="n">
        <v>90</v>
      </c>
      <c r="E5962" s="32" t="n">
        <v>100</v>
      </c>
      <c r="F5962" s="32" t="inlineStr">
        <is>
          <t>Differs from upstream baseline</t>
        </is>
      </c>
      <c r="G5962" s="32" t="inlineStr">
        <is>
          <t>src/data/moves_info.h</t>
        </is>
      </c>
    </row>
    <row r="5963">
      <c r="A5963" s="77" t="inlineStr">
        <is>
          <t>2026-10-04</t>
        </is>
      </c>
      <c r="B5963" s="77" t="inlineStr">
        <is>
          <t>Moves</t>
        </is>
      </c>
      <c r="C5963" s="77" t="inlineStr">
        <is>
          <t>Petal Dance power</t>
        </is>
      </c>
      <c r="D5963" s="77" t="n">
        <v>120</v>
      </c>
      <c r="E5963" s="77" t="n">
        <v>100</v>
      </c>
      <c r="F5963" s="77" t="inlineStr">
        <is>
          <t>Differs from upstream baseline</t>
        </is>
      </c>
      <c r="G5963" s="77" t="inlineStr">
        <is>
          <t>src/data/moves_info.h</t>
        </is>
      </c>
    </row>
    <row r="5964">
      <c r="A5964" s="32" t="inlineStr">
        <is>
          <t>2026-10-04</t>
        </is>
      </c>
      <c r="B5964" s="32" t="inlineStr">
        <is>
          <t>Moves</t>
        </is>
      </c>
      <c r="C5964" s="32" t="inlineStr">
        <is>
          <t>Petal Dance pp</t>
        </is>
      </c>
      <c r="D5964" s="32" t="n">
        <v>10</v>
      </c>
      <c r="E5964" s="32" t="n">
        <v>20</v>
      </c>
      <c r="F5964" s="32" t="inlineStr">
        <is>
          <t>Differs from upstream baseline</t>
        </is>
      </c>
      <c r="G5964" s="32" t="inlineStr">
        <is>
          <t>src/data/moves_info.h</t>
        </is>
      </c>
    </row>
    <row r="5965">
      <c r="A5965" s="77" t="inlineStr">
        <is>
          <t>2026-10-04</t>
        </is>
      </c>
      <c r="B5965" s="77" t="inlineStr">
        <is>
          <t>Moves</t>
        </is>
      </c>
      <c r="C5965" s="77" t="inlineStr">
        <is>
          <t>Phantom Force power</t>
        </is>
      </c>
      <c r="D5965" s="77" t="n">
        <v>90</v>
      </c>
      <c r="E5965" s="77" t="n">
        <v>100</v>
      </c>
      <c r="F5965" s="77" t="inlineStr">
        <is>
          <t>Differs from upstream baseline</t>
        </is>
      </c>
      <c r="G5965" s="77" t="inlineStr">
        <is>
          <t>src/data/moves_info.h</t>
        </is>
      </c>
    </row>
    <row r="5966">
      <c r="A5966" s="32" t="inlineStr">
        <is>
          <t>2026-10-04</t>
        </is>
      </c>
      <c r="B5966" s="32" t="inlineStr">
        <is>
          <t>Moves</t>
        </is>
      </c>
      <c r="C5966" s="32" t="inlineStr">
        <is>
          <t>Pin Missile accuracy</t>
        </is>
      </c>
      <c r="D5966" s="32" t="n">
        <v>95</v>
      </c>
      <c r="E5966" s="32" t="n">
        <v>100</v>
      </c>
      <c r="F5966" s="32" t="inlineStr">
        <is>
          <t>Differs from upstream baseline</t>
        </is>
      </c>
      <c r="G5966" s="32" t="inlineStr">
        <is>
          <t>src/data/moves_info.h</t>
        </is>
      </c>
    </row>
    <row r="5967">
      <c r="A5967" s="77" t="inlineStr">
        <is>
          <t>2026-10-04</t>
        </is>
      </c>
      <c r="B5967" s="77" t="inlineStr">
        <is>
          <t>Moves</t>
        </is>
      </c>
      <c r="C5967" s="77" t="inlineStr">
        <is>
          <t>Pin Missile pp</t>
        </is>
      </c>
      <c r="D5967" s="77" t="n">
        <v>20</v>
      </c>
      <c r="E5967" s="77" t="n">
        <v>15</v>
      </c>
      <c r="F5967" s="77" t="inlineStr">
        <is>
          <t>Differs from upstream baseline</t>
        </is>
      </c>
      <c r="G5967" s="77" t="inlineStr">
        <is>
          <t>src/data/moves_info.h</t>
        </is>
      </c>
    </row>
    <row r="5968">
      <c r="A5968" s="32" t="inlineStr">
        <is>
          <t>2026-10-04</t>
        </is>
      </c>
      <c r="B5968" s="32" t="inlineStr">
        <is>
          <t>Moves</t>
        </is>
      </c>
      <c r="C5968" s="32" t="inlineStr">
        <is>
          <t>Play Rough power</t>
        </is>
      </c>
      <c r="D5968" s="32" t="n">
        <v>90</v>
      </c>
      <c r="E5968" s="32" t="n">
        <v>95</v>
      </c>
      <c r="F5968" s="32" t="inlineStr">
        <is>
          <t>Differs from upstream baseline</t>
        </is>
      </c>
      <c r="G5968" s="32" t="inlineStr">
        <is>
          <t>src/data/moves_info.h</t>
        </is>
      </c>
    </row>
    <row r="5969">
      <c r="A5969" s="77" t="inlineStr">
        <is>
          <t>2026-10-04</t>
        </is>
      </c>
      <c r="B5969" s="77" t="inlineStr">
        <is>
          <t>Moves</t>
        </is>
      </c>
      <c r="C5969" s="77" t="inlineStr">
        <is>
          <t>Play Rough accuracy</t>
        </is>
      </c>
      <c r="D5969" s="77" t="n">
        <v>90</v>
      </c>
      <c r="E5969" s="77" t="n">
        <v>100</v>
      </c>
      <c r="F5969" s="77" t="inlineStr">
        <is>
          <t>Differs from upstream baseline</t>
        </is>
      </c>
      <c r="G5969" s="77" t="inlineStr">
        <is>
          <t>src/data/moves_info.h</t>
        </is>
      </c>
    </row>
    <row r="5970">
      <c r="A5970" s="32" t="inlineStr">
        <is>
          <t>2026-10-04</t>
        </is>
      </c>
      <c r="B5970" s="32" t="inlineStr">
        <is>
          <t>Moves</t>
        </is>
      </c>
      <c r="C5970" s="32" t="inlineStr">
        <is>
          <t>Pluck power</t>
        </is>
      </c>
      <c r="D5970" s="32" t="n">
        <v>60</v>
      </c>
      <c r="E5970" s="32" t="n">
        <v>50</v>
      </c>
      <c r="F5970" s="32" t="inlineStr">
        <is>
          <t>Differs from upstream baseline</t>
        </is>
      </c>
      <c r="G5970" s="32" t="inlineStr">
        <is>
          <t>src/data/moves_info.h</t>
        </is>
      </c>
    </row>
    <row r="5971">
      <c r="A5971" s="77" t="inlineStr">
        <is>
          <t>2026-10-04</t>
        </is>
      </c>
      <c r="B5971" s="77" t="inlineStr">
        <is>
          <t>Moves</t>
        </is>
      </c>
      <c r="C5971" s="77" t="inlineStr">
        <is>
          <t>Pluck pp</t>
        </is>
      </c>
      <c r="D5971" s="77" t="n">
        <v>20</v>
      </c>
      <c r="E5971" s="77" t="n">
        <v>5</v>
      </c>
      <c r="F5971" s="77" t="inlineStr">
        <is>
          <t>Differs from upstream baseline</t>
        </is>
      </c>
      <c r="G5971" s="77" t="inlineStr">
        <is>
          <t>src/data/moves_info.h</t>
        </is>
      </c>
    </row>
    <row r="5972">
      <c r="A5972" s="32" t="inlineStr">
        <is>
          <t>2026-10-04</t>
        </is>
      </c>
      <c r="B5972" s="32" t="inlineStr">
        <is>
          <t>Moves</t>
        </is>
      </c>
      <c r="C5972" s="32" t="inlineStr">
        <is>
          <t>Poison Fang power</t>
        </is>
      </c>
      <c r="D5972" s="32" t="n">
        <v>50</v>
      </c>
      <c r="E5972" s="32" t="n">
        <v>90</v>
      </c>
      <c r="F5972" s="32" t="inlineStr">
        <is>
          <t>Differs from upstream baseline</t>
        </is>
      </c>
      <c r="G5972" s="32" t="inlineStr">
        <is>
          <t>src/data/moves_info.h</t>
        </is>
      </c>
    </row>
    <row r="5973">
      <c r="A5973" s="77" t="inlineStr">
        <is>
          <t>2026-10-04</t>
        </is>
      </c>
      <c r="B5973" s="77" t="inlineStr">
        <is>
          <t>Moves</t>
        </is>
      </c>
      <c r="C5973" s="77" t="inlineStr">
        <is>
          <t>Poison Gas accuracy</t>
        </is>
      </c>
      <c r="D5973" s="77" t="n">
        <v>90</v>
      </c>
      <c r="E5973" s="77" t="n">
        <v>85</v>
      </c>
      <c r="F5973" s="77" t="inlineStr">
        <is>
          <t>Differs from upstream baseline</t>
        </is>
      </c>
      <c r="G5973" s="77" t="inlineStr">
        <is>
          <t>src/data/moves_info.h</t>
        </is>
      </c>
    </row>
    <row r="5974">
      <c r="A5974" s="32" t="inlineStr">
        <is>
          <t>2026-10-04</t>
        </is>
      </c>
      <c r="B5974" s="32" t="inlineStr">
        <is>
          <t>Moves</t>
        </is>
      </c>
      <c r="C5974" s="32" t="inlineStr">
        <is>
          <t>Poison Powder accuracy</t>
        </is>
      </c>
      <c r="D5974" s="32" t="n">
        <v>75</v>
      </c>
      <c r="E5974" s="32" t="n">
        <v>100</v>
      </c>
      <c r="F5974" s="32" t="inlineStr">
        <is>
          <t>Differs from upstream baseline</t>
        </is>
      </c>
      <c r="G5974" s="32" t="inlineStr">
        <is>
          <t>src/data/moves_info.h</t>
        </is>
      </c>
    </row>
    <row r="5975">
      <c r="A5975" s="77" t="inlineStr">
        <is>
          <t>2026-10-04</t>
        </is>
      </c>
      <c r="B5975" s="77" t="inlineStr">
        <is>
          <t>Moves</t>
        </is>
      </c>
      <c r="C5975" s="77" t="inlineStr">
        <is>
          <t>Poison Sting power</t>
        </is>
      </c>
      <c r="D5975" s="77" t="n">
        <v>15</v>
      </c>
      <c r="E5975" s="77" t="n">
        <v>40</v>
      </c>
      <c r="F5975" s="77" t="inlineStr">
        <is>
          <t>Differs from upstream baseline</t>
        </is>
      </c>
      <c r="G5975" s="77" t="inlineStr">
        <is>
          <t>src/data/moves_info.h</t>
        </is>
      </c>
    </row>
    <row r="5976">
      <c r="A5976" s="32" t="inlineStr">
        <is>
          <t>2026-10-04</t>
        </is>
      </c>
      <c r="B5976" s="32" t="inlineStr">
        <is>
          <t>Moves</t>
        </is>
      </c>
      <c r="C5976" s="32" t="inlineStr">
        <is>
          <t>Poison Tail power</t>
        </is>
      </c>
      <c r="D5976" s="32" t="n">
        <v>50</v>
      </c>
      <c r="E5976" s="32" t="n">
        <v>120</v>
      </c>
      <c r="F5976" s="32" t="inlineStr">
        <is>
          <t>Differs from upstream baseline</t>
        </is>
      </c>
      <c r="G5976" s="32" t="inlineStr">
        <is>
          <t>src/data/moves_info.h</t>
        </is>
      </c>
    </row>
    <row r="5977">
      <c r="A5977" s="77" t="inlineStr">
        <is>
          <t>2026-10-04</t>
        </is>
      </c>
      <c r="B5977" s="77" t="inlineStr">
        <is>
          <t>Moves</t>
        </is>
      </c>
      <c r="C5977" s="77" t="inlineStr">
        <is>
          <t>Poison Tail pp</t>
        </is>
      </c>
      <c r="D5977" s="77" t="n">
        <v>25</v>
      </c>
      <c r="E5977" s="77" t="n">
        <v>5</v>
      </c>
      <c r="F5977" s="77" t="inlineStr">
        <is>
          <t>Differs from upstream baseline</t>
        </is>
      </c>
      <c r="G5977" s="77" t="inlineStr">
        <is>
          <t>src/data/moves_info.h</t>
        </is>
      </c>
    </row>
    <row r="5978">
      <c r="A5978" s="32" t="inlineStr">
        <is>
          <t>2026-10-04</t>
        </is>
      </c>
      <c r="B5978" s="32" t="inlineStr">
        <is>
          <t>Moves</t>
        </is>
      </c>
      <c r="C5978" s="32" t="inlineStr">
        <is>
          <t>Power Gem power</t>
        </is>
      </c>
      <c r="D5978" s="32" t="n">
        <v>80</v>
      </c>
      <c r="E5978" s="32" t="n">
        <v>90</v>
      </c>
      <c r="F5978" s="32" t="inlineStr">
        <is>
          <t>Differs from upstream baseline</t>
        </is>
      </c>
      <c r="G5978" s="32" t="inlineStr">
        <is>
          <t>src/data/moves_info.h</t>
        </is>
      </c>
    </row>
    <row r="5979">
      <c r="A5979" s="77" t="inlineStr">
        <is>
          <t>2026-10-04</t>
        </is>
      </c>
      <c r="B5979" s="77" t="inlineStr">
        <is>
          <t>Moves</t>
        </is>
      </c>
      <c r="C5979" s="77" t="inlineStr">
        <is>
          <t>Power Swap pp</t>
        </is>
      </c>
      <c r="D5979" s="77" t="n">
        <v>10</v>
      </c>
      <c r="E5979" s="77" t="n">
        <v>3</v>
      </c>
      <c r="F5979" s="77" t="inlineStr">
        <is>
          <t>Differs from upstream baseline</t>
        </is>
      </c>
      <c r="G5979" s="77" t="inlineStr">
        <is>
          <t>src/data/moves_info.h</t>
        </is>
      </c>
    </row>
    <row r="5980">
      <c r="A5980" s="32" t="inlineStr">
        <is>
          <t>2026-10-04</t>
        </is>
      </c>
      <c r="B5980" s="32" t="inlineStr">
        <is>
          <t>Moves</t>
        </is>
      </c>
      <c r="C5980" s="32" t="inlineStr">
        <is>
          <t>Power-Up Punch power</t>
        </is>
      </c>
      <c r="D5980" s="32" t="n">
        <v>40</v>
      </c>
      <c r="E5980" s="32" t="n">
        <v>50</v>
      </c>
      <c r="F5980" s="32" t="inlineStr">
        <is>
          <t>Differs from upstream baseline</t>
        </is>
      </c>
      <c r="G5980" s="32" t="inlineStr">
        <is>
          <t>src/data/moves_info.h</t>
        </is>
      </c>
    </row>
    <row r="5981">
      <c r="A5981" s="77" t="inlineStr">
        <is>
          <t>2026-10-04</t>
        </is>
      </c>
      <c r="B5981" s="77" t="inlineStr">
        <is>
          <t>Moves</t>
        </is>
      </c>
      <c r="C5981" s="77" t="inlineStr">
        <is>
          <t>Power Whip accuracy</t>
        </is>
      </c>
      <c r="D5981" s="77" t="n">
        <v>85</v>
      </c>
      <c r="E5981" s="77" t="n">
        <v>90</v>
      </c>
      <c r="F5981" s="77" t="inlineStr">
        <is>
          <t>Differs from upstream baseline</t>
        </is>
      </c>
      <c r="G5981" s="77" t="inlineStr">
        <is>
          <t>src/data/moves_info.h</t>
        </is>
      </c>
    </row>
    <row r="5982">
      <c r="A5982" s="32" t="inlineStr">
        <is>
          <t>2026-10-04</t>
        </is>
      </c>
      <c r="B5982" s="32" t="inlineStr">
        <is>
          <t>Moves</t>
        </is>
      </c>
      <c r="C5982" s="32" t="inlineStr">
        <is>
          <t>Precipice Blades power</t>
        </is>
      </c>
      <c r="D5982" s="32" t="n">
        <v>120</v>
      </c>
      <c r="E5982" s="32" t="n">
        <v>130</v>
      </c>
      <c r="F5982" s="32" t="inlineStr">
        <is>
          <t>Differs from upstream baseline</t>
        </is>
      </c>
      <c r="G5982" s="32" t="inlineStr">
        <is>
          <t>src/data/moves_info.h</t>
        </is>
      </c>
    </row>
    <row r="5983">
      <c r="A5983" s="77" t="inlineStr">
        <is>
          <t>2026-10-04</t>
        </is>
      </c>
      <c r="B5983" s="77" t="inlineStr">
        <is>
          <t>Moves</t>
        </is>
      </c>
      <c r="C5983" s="77" t="inlineStr">
        <is>
          <t>Present accuracy</t>
        </is>
      </c>
      <c r="D5983" s="77" t="n">
        <v>90</v>
      </c>
      <c r="E5983" s="77" t="n">
        <v>100</v>
      </c>
      <c r="F5983" s="77" t="inlineStr">
        <is>
          <t>Differs from upstream baseline</t>
        </is>
      </c>
      <c r="G5983" s="77" t="inlineStr">
        <is>
          <t>src/data/moves_info.h</t>
        </is>
      </c>
    </row>
    <row r="5984">
      <c r="A5984" s="32" t="inlineStr">
        <is>
          <t>2026-10-04</t>
        </is>
      </c>
      <c r="B5984" s="32" t="inlineStr">
        <is>
          <t>Moves</t>
        </is>
      </c>
      <c r="C5984" s="32" t="inlineStr">
        <is>
          <t>Psycho Boost accuracy</t>
        </is>
      </c>
      <c r="D5984" s="32" t="n">
        <v>90</v>
      </c>
      <c r="E5984" s="32" t="n">
        <v>100</v>
      </c>
      <c r="F5984" s="32" t="inlineStr">
        <is>
          <t>Differs from upstream baseline</t>
        </is>
      </c>
      <c r="G5984" s="32" t="inlineStr">
        <is>
          <t>src/data/moves_info.h</t>
        </is>
      </c>
    </row>
    <row r="5985">
      <c r="A5985" s="77" t="inlineStr">
        <is>
          <t>2026-10-04</t>
        </is>
      </c>
      <c r="B5985" s="77" t="inlineStr">
        <is>
          <t>Moves</t>
        </is>
      </c>
      <c r="C5985" s="77" t="inlineStr">
        <is>
          <t>Psycho Cut power</t>
        </is>
      </c>
      <c r="D5985" s="77" t="n">
        <v>70</v>
      </c>
      <c r="E5985" s="77" t="n">
        <v>90</v>
      </c>
      <c r="F5985" s="77" t="inlineStr">
        <is>
          <t>Differs from upstream baseline</t>
        </is>
      </c>
      <c r="G5985" s="77" t="inlineStr">
        <is>
          <t>src/data/moves_info.h</t>
        </is>
      </c>
    </row>
    <row r="5986">
      <c r="A5986" s="32" t="inlineStr">
        <is>
          <t>2026-10-04</t>
        </is>
      </c>
      <c r="B5986" s="32" t="inlineStr">
        <is>
          <t>Moves</t>
        </is>
      </c>
      <c r="C5986" s="32" t="inlineStr">
        <is>
          <t>Psyshock power</t>
        </is>
      </c>
      <c r="D5986" s="32" t="n">
        <v>80</v>
      </c>
      <c r="E5986" s="32" t="n">
        <v>85</v>
      </c>
      <c r="F5986" s="32" t="inlineStr">
        <is>
          <t>Differs from upstream baseline</t>
        </is>
      </c>
      <c r="G5986" s="32" t="inlineStr">
        <is>
          <t>src/data/moves_info.h</t>
        </is>
      </c>
    </row>
    <row r="5987">
      <c r="A5987" s="77" t="inlineStr">
        <is>
          <t>2026-10-04</t>
        </is>
      </c>
      <c r="B5987" s="77" t="inlineStr">
        <is>
          <t>Moves</t>
        </is>
      </c>
      <c r="C5987" s="77" t="inlineStr">
        <is>
          <t>Punishment power</t>
        </is>
      </c>
      <c r="D5987" s="77" t="n">
        <v>60</v>
      </c>
      <c r="E5987" s="77" t="n">
        <v>1</v>
      </c>
      <c r="F5987" s="77" t="inlineStr">
        <is>
          <t>Differs from upstream baseline</t>
        </is>
      </c>
      <c r="G5987" s="77" t="inlineStr">
        <is>
          <t>src/data/moves_info.h</t>
        </is>
      </c>
    </row>
    <row r="5988">
      <c r="A5988" s="32" t="inlineStr">
        <is>
          <t>2026-10-04</t>
        </is>
      </c>
      <c r="B5988" s="32" t="inlineStr">
        <is>
          <t>Moves</t>
        </is>
      </c>
      <c r="C5988" s="32" t="inlineStr">
        <is>
          <t>Pursuit power</t>
        </is>
      </c>
      <c r="D5988" s="32" t="n">
        <v>40</v>
      </c>
      <c r="E5988" s="32" t="n">
        <v>70</v>
      </c>
      <c r="F5988" s="32" t="inlineStr">
        <is>
          <t>Differs from upstream baseline</t>
        </is>
      </c>
      <c r="G5988" s="32" t="inlineStr">
        <is>
          <t>src/data/moves_info.h</t>
        </is>
      </c>
    </row>
    <row r="5989">
      <c r="A5989" s="77" t="inlineStr">
        <is>
          <t>2026-10-04</t>
        </is>
      </c>
      <c r="B5989" s="77" t="inlineStr">
        <is>
          <t>Moves</t>
        </is>
      </c>
      <c r="C5989" s="77" t="inlineStr">
        <is>
          <t>Pursuit pp</t>
        </is>
      </c>
      <c r="D5989" s="77" t="n">
        <v>20</v>
      </c>
      <c r="E5989" s="77" t="n">
        <v>15</v>
      </c>
      <c r="F5989" s="77" t="inlineStr">
        <is>
          <t>Differs from upstream baseline</t>
        </is>
      </c>
      <c r="G5989" s="77" t="inlineStr">
        <is>
          <t>src/data/moves_info.h</t>
        </is>
      </c>
    </row>
    <row r="5990">
      <c r="A5990" s="32" t="inlineStr">
        <is>
          <t>2026-10-04</t>
        </is>
      </c>
      <c r="B5990" s="32" t="inlineStr">
        <is>
          <t>Moves</t>
        </is>
      </c>
      <c r="C5990" s="32" t="inlineStr">
        <is>
          <t>Quiver Dance pp</t>
        </is>
      </c>
      <c r="D5990" s="32" t="n">
        <v>20</v>
      </c>
      <c r="E5990" s="32" t="n">
        <v>3</v>
      </c>
      <c r="F5990" s="32" t="inlineStr">
        <is>
          <t>Differs from upstream baseline</t>
        </is>
      </c>
      <c r="G5990" s="32" t="inlineStr">
        <is>
          <t>src/data/moves_info.h</t>
        </is>
      </c>
    </row>
    <row r="5991">
      <c r="A5991" s="77" t="inlineStr">
        <is>
          <t>2026-10-04</t>
        </is>
      </c>
      <c r="B5991" s="77" t="inlineStr">
        <is>
          <t>Moves</t>
        </is>
      </c>
      <c r="C5991" s="77" t="inlineStr">
        <is>
          <t>Rage power</t>
        </is>
      </c>
      <c r="D5991" s="77" t="n">
        <v>20</v>
      </c>
      <c r="E5991" s="77" t="n">
        <v>70</v>
      </c>
      <c r="F5991" s="77" t="inlineStr">
        <is>
          <t>Differs from upstream baseline</t>
        </is>
      </c>
      <c r="G5991" s="77" t="inlineStr">
        <is>
          <t>src/data/moves_info.h</t>
        </is>
      </c>
    </row>
    <row r="5992">
      <c r="A5992" s="32" t="inlineStr">
        <is>
          <t>2026-10-04</t>
        </is>
      </c>
      <c r="B5992" s="32" t="inlineStr">
        <is>
          <t>Moves</t>
        </is>
      </c>
      <c r="C5992" s="32" t="inlineStr">
        <is>
          <t>Rage type</t>
        </is>
      </c>
      <c r="D5992" s="32" t="inlineStr">
        <is>
          <t>TYPE_NORMAL</t>
        </is>
      </c>
      <c r="E5992" s="32" t="inlineStr">
        <is>
          <t>TYPE_FIGHTING</t>
        </is>
      </c>
      <c r="F5992" s="32" t="inlineStr">
        <is>
          <t>Differs from upstream baseline</t>
        </is>
      </c>
      <c r="G5992" s="32" t="inlineStr">
        <is>
          <t>src/data/moves_info.h</t>
        </is>
      </c>
    </row>
    <row r="5993">
      <c r="A5993" s="77" t="inlineStr">
        <is>
          <t>2026-10-04</t>
        </is>
      </c>
      <c r="B5993" s="77" t="inlineStr">
        <is>
          <t>Moves</t>
        </is>
      </c>
      <c r="C5993" s="77" t="inlineStr">
        <is>
          <t>Rain Dance pp</t>
        </is>
      </c>
      <c r="D5993" s="77" t="n">
        <v>5</v>
      </c>
      <c r="E5993" s="77" t="n">
        <v>1</v>
      </c>
      <c r="F5993" s="77" t="inlineStr">
        <is>
          <t>Differs from upstream baseline</t>
        </is>
      </c>
      <c r="G5993" s="77" t="inlineStr">
        <is>
          <t>src/data/moves_info.h</t>
        </is>
      </c>
    </row>
    <row r="5994">
      <c r="A5994" s="32" t="inlineStr">
        <is>
          <t>2026-10-04</t>
        </is>
      </c>
      <c r="B5994" s="32" t="inlineStr">
        <is>
          <t>Moves</t>
        </is>
      </c>
      <c r="C5994" s="32" t="inlineStr">
        <is>
          <t>Rapid Spin power</t>
        </is>
      </c>
      <c r="D5994" s="32" t="n">
        <v>50</v>
      </c>
      <c r="E5994" s="32" t="n">
        <v>60</v>
      </c>
      <c r="F5994" s="32" t="inlineStr">
        <is>
          <t>Differs from upstream baseline</t>
        </is>
      </c>
      <c r="G5994" s="32" t="inlineStr">
        <is>
          <t>src/data/moves_info.h</t>
        </is>
      </c>
    </row>
    <row r="5995">
      <c r="A5995" s="77" t="inlineStr">
        <is>
          <t>2026-10-04</t>
        </is>
      </c>
      <c r="B5995" s="77" t="inlineStr">
        <is>
          <t>Moves</t>
        </is>
      </c>
      <c r="C5995" s="77" t="inlineStr">
        <is>
          <t>Rapid Spin pp</t>
        </is>
      </c>
      <c r="D5995" s="77" t="n">
        <v>40</v>
      </c>
      <c r="E5995" s="77" t="n">
        <v>20</v>
      </c>
      <c r="F5995" s="77" t="inlineStr">
        <is>
          <t>Differs from upstream baseline</t>
        </is>
      </c>
      <c r="G5995" s="77" t="inlineStr">
        <is>
          <t>src/data/moves_info.h</t>
        </is>
      </c>
    </row>
    <row r="5996">
      <c r="A5996" s="32" t="inlineStr">
        <is>
          <t>2026-10-04</t>
        </is>
      </c>
      <c r="B5996" s="32" t="inlineStr">
        <is>
          <t>Moves</t>
        </is>
      </c>
      <c r="C5996" s="32" t="inlineStr">
        <is>
          <t>Razor Leaf power</t>
        </is>
      </c>
      <c r="D5996" s="32" t="n">
        <v>55</v>
      </c>
      <c r="E5996" s="32" t="n">
        <v>60</v>
      </c>
      <c r="F5996" s="32" t="inlineStr">
        <is>
          <t>Differs from upstream baseline</t>
        </is>
      </c>
      <c r="G5996" s="32" t="inlineStr">
        <is>
          <t>src/data/moves_info.h</t>
        </is>
      </c>
    </row>
    <row r="5997">
      <c r="A5997" s="77" t="inlineStr">
        <is>
          <t>2026-10-04</t>
        </is>
      </c>
      <c r="B5997" s="77" t="inlineStr">
        <is>
          <t>Moves</t>
        </is>
      </c>
      <c r="C5997" s="77" t="inlineStr">
        <is>
          <t>Razor Leaf accuracy</t>
        </is>
      </c>
      <c r="D5997" s="77" t="n">
        <v>95</v>
      </c>
      <c r="E5997" s="77" t="n">
        <v>100</v>
      </c>
      <c r="F5997" s="77" t="inlineStr">
        <is>
          <t>Differs from upstream baseline</t>
        </is>
      </c>
      <c r="G5997" s="77" t="inlineStr">
        <is>
          <t>src/data/moves_info.h</t>
        </is>
      </c>
    </row>
    <row r="5998">
      <c r="A5998" s="32" t="inlineStr">
        <is>
          <t>2026-10-04</t>
        </is>
      </c>
      <c r="B5998" s="32" t="inlineStr">
        <is>
          <t>Moves</t>
        </is>
      </c>
      <c r="C5998" s="32" t="inlineStr">
        <is>
          <t>Razor Shell power</t>
        </is>
      </c>
      <c r="D5998" s="32" t="n">
        <v>75</v>
      </c>
      <c r="E5998" s="32" t="n">
        <v>85</v>
      </c>
      <c r="F5998" s="32" t="inlineStr">
        <is>
          <t>Differs from upstream baseline</t>
        </is>
      </c>
      <c r="G5998" s="32" t="inlineStr">
        <is>
          <t>src/data/moves_info.h</t>
        </is>
      </c>
    </row>
    <row r="5999">
      <c r="A5999" s="77" t="inlineStr">
        <is>
          <t>2026-10-04</t>
        </is>
      </c>
      <c r="B5999" s="77" t="inlineStr">
        <is>
          <t>Moves</t>
        </is>
      </c>
      <c r="C5999" s="77" t="inlineStr">
        <is>
          <t>Razor Shell accuracy</t>
        </is>
      </c>
      <c r="D5999" s="77" t="n">
        <v>95</v>
      </c>
      <c r="E5999" s="77" t="n">
        <v>100</v>
      </c>
      <c r="F5999" s="77" t="inlineStr">
        <is>
          <t>Differs from upstream baseline</t>
        </is>
      </c>
      <c r="G5999" s="77" t="inlineStr">
        <is>
          <t>src/data/moves_info.h</t>
        </is>
      </c>
    </row>
    <row r="6000">
      <c r="A6000" s="32" t="inlineStr">
        <is>
          <t>2026-10-04</t>
        </is>
      </c>
      <c r="B6000" s="32" t="inlineStr">
        <is>
          <t>Moves</t>
        </is>
      </c>
      <c r="C6000" s="32" t="inlineStr">
        <is>
          <t>Recover pp</t>
        </is>
      </c>
      <c r="D6000" s="32" t="n">
        <v>5</v>
      </c>
      <c r="E6000" s="32" t="n">
        <v>10</v>
      </c>
      <c r="F6000" s="32" t="inlineStr">
        <is>
          <t>Differs from upstream baseline</t>
        </is>
      </c>
      <c r="G6000" s="32" t="inlineStr">
        <is>
          <t>src/data/moves_info.h</t>
        </is>
      </c>
    </row>
    <row r="6001">
      <c r="A6001" s="77" t="inlineStr">
        <is>
          <t>2026-10-04</t>
        </is>
      </c>
      <c r="B6001" s="77" t="inlineStr">
        <is>
          <t>Moves</t>
        </is>
      </c>
      <c r="C6001" s="77" t="inlineStr">
        <is>
          <t>Recycle accuracy</t>
        </is>
      </c>
      <c r="D6001" s="77" t="n">
        <v>100</v>
      </c>
      <c r="E6001" s="77" t="n">
        <v>0</v>
      </c>
      <c r="F6001" s="77" t="inlineStr">
        <is>
          <t>Differs from upstream baseline</t>
        </is>
      </c>
      <c r="G6001" s="77" t="inlineStr">
        <is>
          <t>src/data/moves_info.h</t>
        </is>
      </c>
    </row>
    <row r="6002">
      <c r="A6002" s="32" t="inlineStr">
        <is>
          <t>2026-10-04</t>
        </is>
      </c>
      <c r="B6002" s="32" t="inlineStr">
        <is>
          <t>Moves</t>
        </is>
      </c>
      <c r="C6002" s="32" t="inlineStr">
        <is>
          <t>Recycle pp</t>
        </is>
      </c>
      <c r="D6002" s="32" t="n">
        <v>10</v>
      </c>
      <c r="E6002" s="32" t="n">
        <v>15</v>
      </c>
      <c r="F6002" s="32" t="inlineStr">
        <is>
          <t>Differs from upstream baseline</t>
        </is>
      </c>
      <c r="G6002" s="32" t="inlineStr">
        <is>
          <t>src/data/moves_info.h</t>
        </is>
      </c>
    </row>
    <row r="6003">
      <c r="A6003" s="77" t="inlineStr">
        <is>
          <t>2026-10-04</t>
        </is>
      </c>
      <c r="B6003" s="77" t="inlineStr">
        <is>
          <t>Moves</t>
        </is>
      </c>
      <c r="C6003" s="77" t="inlineStr">
        <is>
          <t>Reflect pp</t>
        </is>
      </c>
      <c r="D6003" s="77" t="n">
        <v>20</v>
      </c>
      <c r="E6003" s="77" t="n">
        <v>2</v>
      </c>
      <c r="F6003" s="77" t="inlineStr">
        <is>
          <t>Differs from upstream baseline</t>
        </is>
      </c>
      <c r="G6003" s="77" t="inlineStr">
        <is>
          <t>src/data/moves_info.h</t>
        </is>
      </c>
    </row>
    <row r="6004">
      <c r="A6004" s="32" t="inlineStr">
        <is>
          <t>2026-10-04</t>
        </is>
      </c>
      <c r="B6004" s="32" t="inlineStr">
        <is>
          <t>Moves</t>
        </is>
      </c>
      <c r="C6004" s="32" t="inlineStr">
        <is>
          <t>Refresh accuracy</t>
        </is>
      </c>
      <c r="D6004" s="32" t="n">
        <v>100</v>
      </c>
      <c r="E6004" s="32" t="n">
        <v>0</v>
      </c>
      <c r="F6004" s="32" t="inlineStr">
        <is>
          <t>Differs from upstream baseline</t>
        </is>
      </c>
      <c r="G6004" s="32" t="inlineStr">
        <is>
          <t>src/data/moves_info.h</t>
        </is>
      </c>
    </row>
    <row r="6005">
      <c r="A6005" s="77" t="inlineStr">
        <is>
          <t>2026-10-04</t>
        </is>
      </c>
      <c r="B6005" s="77" t="inlineStr">
        <is>
          <t>Moves</t>
        </is>
      </c>
      <c r="C6005" s="77" t="inlineStr">
        <is>
          <t>Refresh pp</t>
        </is>
      </c>
      <c r="D6005" s="77" t="n">
        <v>20</v>
      </c>
      <c r="E6005" s="77" t="n">
        <v>10</v>
      </c>
      <c r="F6005" s="77" t="inlineStr">
        <is>
          <t>Differs from upstream baseline</t>
        </is>
      </c>
      <c r="G6005" s="77" t="inlineStr">
        <is>
          <t>src/data/moves_info.h</t>
        </is>
      </c>
    </row>
    <row r="6006">
      <c r="A6006" s="32" t="inlineStr">
        <is>
          <t>2026-10-04</t>
        </is>
      </c>
      <c r="B6006" s="32" t="inlineStr">
        <is>
          <t>Moves</t>
        </is>
      </c>
      <c r="C6006" s="32" t="inlineStr">
        <is>
          <t>Relic Song power</t>
        </is>
      </c>
      <c r="D6006" s="32" t="n">
        <v>75</v>
      </c>
      <c r="E6006" s="32" t="n">
        <v>85</v>
      </c>
      <c r="F6006" s="32" t="inlineStr">
        <is>
          <t>Differs from upstream baseline</t>
        </is>
      </c>
      <c r="G6006" s="32" t="inlineStr">
        <is>
          <t>src/data/moves_info.h</t>
        </is>
      </c>
    </row>
    <row r="6007">
      <c r="A6007" s="77" t="inlineStr">
        <is>
          <t>2026-10-04</t>
        </is>
      </c>
      <c r="B6007" s="77" t="inlineStr">
        <is>
          <t>Moves</t>
        </is>
      </c>
      <c r="C6007" s="77" t="inlineStr">
        <is>
          <t>Rest pp</t>
        </is>
      </c>
      <c r="D6007" s="77" t="n">
        <v>5</v>
      </c>
      <c r="E6007" s="77" t="n">
        <v>3</v>
      </c>
      <c r="F6007" s="77" t="inlineStr">
        <is>
          <t>Differs from upstream baseline</t>
        </is>
      </c>
      <c r="G6007" s="77" t="inlineStr">
        <is>
          <t>src/data/moves_info.h</t>
        </is>
      </c>
    </row>
    <row r="6008">
      <c r="A6008" s="32" t="inlineStr">
        <is>
          <t>2026-10-04</t>
        </is>
      </c>
      <c r="B6008" s="32" t="inlineStr">
        <is>
          <t>Moves</t>
        </is>
      </c>
      <c r="C6008" s="32" t="inlineStr">
        <is>
          <t>Retaliate power</t>
        </is>
      </c>
      <c r="D6008" s="32" t="n">
        <v>70</v>
      </c>
      <c r="E6008" s="32" t="n">
        <v>80</v>
      </c>
      <c r="F6008" s="32" t="inlineStr">
        <is>
          <t>Differs from upstream baseline</t>
        </is>
      </c>
      <c r="G6008" s="32" t="inlineStr">
        <is>
          <t>src/data/moves_info.h</t>
        </is>
      </c>
    </row>
    <row r="6009">
      <c r="A6009" s="77" t="inlineStr">
        <is>
          <t>2026-10-04</t>
        </is>
      </c>
      <c r="B6009" s="77" t="inlineStr">
        <is>
          <t>Moves</t>
        </is>
      </c>
      <c r="C6009" s="77" t="inlineStr">
        <is>
          <t>Retaliate pp</t>
        </is>
      </c>
      <c r="D6009" s="77" t="n">
        <v>5</v>
      </c>
      <c r="E6009" s="77" t="n">
        <v>10</v>
      </c>
      <c r="F6009" s="77" t="inlineStr">
        <is>
          <t>Differs from upstream baseline</t>
        </is>
      </c>
      <c r="G6009" s="77" t="inlineStr">
        <is>
          <t>src/data/moves_info.h</t>
        </is>
      </c>
    </row>
    <row r="6010">
      <c r="A6010" s="32" t="inlineStr">
        <is>
          <t>2026-10-04</t>
        </is>
      </c>
      <c r="B6010" s="32" t="inlineStr">
        <is>
          <t>Moves</t>
        </is>
      </c>
      <c r="C6010" s="32" t="inlineStr">
        <is>
          <t>Return power</t>
        </is>
      </c>
      <c r="D6010" s="32" t="n">
        <v>1</v>
      </c>
      <c r="E6010" s="32" t="n">
        <v>121</v>
      </c>
      <c r="F6010" s="32" t="inlineStr">
        <is>
          <t>Differs from upstream baseline</t>
        </is>
      </c>
      <c r="G6010" s="32" t="inlineStr">
        <is>
          <t>src/data/moves_info.h</t>
        </is>
      </c>
    </row>
    <row r="6011">
      <c r="A6011" s="77" t="inlineStr">
        <is>
          <t>2026-10-04</t>
        </is>
      </c>
      <c r="B6011" s="77" t="inlineStr">
        <is>
          <t>Moves</t>
        </is>
      </c>
      <c r="C6011" s="77" t="inlineStr">
        <is>
          <t>Roar accuracy</t>
        </is>
      </c>
      <c r="D6011" s="77" t="n">
        <v>0</v>
      </c>
      <c r="E6011" s="77" t="n">
        <v>100</v>
      </c>
      <c r="F6011" s="77" t="inlineStr">
        <is>
          <t>Differs from upstream baseline</t>
        </is>
      </c>
      <c r="G6011" s="77" t="inlineStr">
        <is>
          <t>src/data/moves_info.h</t>
        </is>
      </c>
    </row>
    <row r="6012">
      <c r="A6012" s="32" t="inlineStr">
        <is>
          <t>2026-10-04</t>
        </is>
      </c>
      <c r="B6012" s="32" t="inlineStr">
        <is>
          <t>Moves</t>
        </is>
      </c>
      <c r="C6012" s="32" t="inlineStr">
        <is>
          <t>Roar of Time accuracy</t>
        </is>
      </c>
      <c r="D6012" s="32" t="n">
        <v>90</v>
      </c>
      <c r="E6012" s="32" t="n">
        <v>100</v>
      </c>
      <c r="F6012" s="32" t="inlineStr">
        <is>
          <t>Differs from upstream baseline</t>
        </is>
      </c>
      <c r="G6012" s="32" t="inlineStr">
        <is>
          <t>src/data/moves_info.h</t>
        </is>
      </c>
    </row>
    <row r="6013">
      <c r="A6013" s="77" t="inlineStr">
        <is>
          <t>2026-10-04</t>
        </is>
      </c>
      <c r="B6013" s="77" t="inlineStr">
        <is>
          <t>Moves</t>
        </is>
      </c>
      <c r="C6013" s="77" t="inlineStr">
        <is>
          <t>Rock Blast accuracy</t>
        </is>
      </c>
      <c r="D6013" s="77" t="n">
        <v>90</v>
      </c>
      <c r="E6013" s="77" t="n">
        <v>100</v>
      </c>
      <c r="F6013" s="77" t="inlineStr">
        <is>
          <t>Differs from upstream baseline</t>
        </is>
      </c>
      <c r="G6013" s="77" t="inlineStr">
        <is>
          <t>src/data/moves_info.h</t>
        </is>
      </c>
    </row>
    <row r="6014">
      <c r="A6014" s="32" t="inlineStr">
        <is>
          <t>2026-10-04</t>
        </is>
      </c>
      <c r="B6014" s="32" t="inlineStr">
        <is>
          <t>Moves</t>
        </is>
      </c>
      <c r="C6014" s="32" t="inlineStr">
        <is>
          <t>Rock Blast pp</t>
        </is>
      </c>
      <c r="D6014" s="32" t="n">
        <v>10</v>
      </c>
      <c r="E6014" s="32" t="n">
        <v>8</v>
      </c>
      <c r="F6014" s="32" t="inlineStr">
        <is>
          <t>Differs from upstream baseline</t>
        </is>
      </c>
      <c r="G6014" s="32" t="inlineStr">
        <is>
          <t>src/data/moves_info.h</t>
        </is>
      </c>
    </row>
    <row r="6015">
      <c r="A6015" s="77" t="inlineStr">
        <is>
          <t>2026-10-04</t>
        </is>
      </c>
      <c r="B6015" s="77" t="inlineStr">
        <is>
          <t>Moves</t>
        </is>
      </c>
      <c r="C6015" s="77" t="inlineStr">
        <is>
          <t>Rock Climb accuracy</t>
        </is>
      </c>
      <c r="D6015" s="77" t="n">
        <v>85</v>
      </c>
      <c r="E6015" s="77" t="n">
        <v>100</v>
      </c>
      <c r="F6015" s="77" t="inlineStr">
        <is>
          <t>Differs from upstream baseline</t>
        </is>
      </c>
      <c r="G6015" s="77" t="inlineStr">
        <is>
          <t>src/data/moves_info.h</t>
        </is>
      </c>
    </row>
    <row r="6016">
      <c r="A6016" s="32" t="inlineStr">
        <is>
          <t>2026-10-04</t>
        </is>
      </c>
      <c r="B6016" s="32" t="inlineStr">
        <is>
          <t>Moves</t>
        </is>
      </c>
      <c r="C6016" s="32" t="inlineStr">
        <is>
          <t>Rock Climb type</t>
        </is>
      </c>
      <c r="D6016" s="32" t="inlineStr">
        <is>
          <t>TYPE_NORMAL</t>
        </is>
      </c>
      <c r="E6016" s="32" t="inlineStr">
        <is>
          <t>TYPE_ROCK</t>
        </is>
      </c>
      <c r="F6016" s="32" t="inlineStr">
        <is>
          <t>Differs from upstream baseline</t>
        </is>
      </c>
      <c r="G6016" s="32" t="inlineStr">
        <is>
          <t>src/data/moves_info.h</t>
        </is>
      </c>
    </row>
    <row r="6017">
      <c r="A6017" s="77" t="inlineStr">
        <is>
          <t>2026-10-04</t>
        </is>
      </c>
      <c r="B6017" s="77" t="inlineStr">
        <is>
          <t>Moves</t>
        </is>
      </c>
      <c r="C6017" s="77" t="inlineStr">
        <is>
          <t>Rock Polish pp</t>
        </is>
      </c>
      <c r="D6017" s="77" t="n">
        <v>20</v>
      </c>
      <c r="E6017" s="77" t="n">
        <v>1</v>
      </c>
      <c r="F6017" s="77" t="inlineStr">
        <is>
          <t>Differs from upstream baseline</t>
        </is>
      </c>
      <c r="G6017" s="77" t="inlineStr">
        <is>
          <t>src/data/moves_info.h</t>
        </is>
      </c>
    </row>
    <row r="6018">
      <c r="A6018" s="32" t="inlineStr">
        <is>
          <t>2026-10-04</t>
        </is>
      </c>
      <c r="B6018" s="32" t="inlineStr">
        <is>
          <t>Moves</t>
        </is>
      </c>
      <c r="C6018" s="32" t="inlineStr">
        <is>
          <t>Rock Slide accuracy</t>
        </is>
      </c>
      <c r="D6018" s="32" t="n">
        <v>90</v>
      </c>
      <c r="E6018" s="32" t="n">
        <v>100</v>
      </c>
      <c r="F6018" s="32" t="inlineStr">
        <is>
          <t>Differs from upstream baseline</t>
        </is>
      </c>
      <c r="G6018" s="32" t="inlineStr">
        <is>
          <t>src/data/moves_info.h</t>
        </is>
      </c>
    </row>
    <row r="6019">
      <c r="A6019" s="77" t="inlineStr">
        <is>
          <t>2026-10-04</t>
        </is>
      </c>
      <c r="B6019" s="77" t="inlineStr">
        <is>
          <t>Moves</t>
        </is>
      </c>
      <c r="C6019" s="77" t="inlineStr">
        <is>
          <t>Rock Smash power</t>
        </is>
      </c>
      <c r="D6019" s="77" t="n">
        <v>40</v>
      </c>
      <c r="E6019" s="77" t="n">
        <v>60</v>
      </c>
      <c r="F6019" s="77" t="inlineStr">
        <is>
          <t>Differs from upstream baseline</t>
        </is>
      </c>
      <c r="G6019" s="77" t="inlineStr">
        <is>
          <t>src/data/moves_info.h</t>
        </is>
      </c>
    </row>
    <row r="6020">
      <c r="A6020" s="32" t="inlineStr">
        <is>
          <t>2026-10-04</t>
        </is>
      </c>
      <c r="B6020" s="32" t="inlineStr">
        <is>
          <t>Moves</t>
        </is>
      </c>
      <c r="C6020" s="32" t="inlineStr">
        <is>
          <t>Rock Throw accuracy</t>
        </is>
      </c>
      <c r="D6020" s="32" t="n">
        <v>90</v>
      </c>
      <c r="E6020" s="32" t="n">
        <v>100</v>
      </c>
      <c r="F6020" s="32" t="inlineStr">
        <is>
          <t>Differs from upstream baseline</t>
        </is>
      </c>
      <c r="G6020" s="32" t="inlineStr">
        <is>
          <t>src/data/moves_info.h</t>
        </is>
      </c>
    </row>
    <row r="6021">
      <c r="A6021" s="77" t="inlineStr">
        <is>
          <t>2026-10-04</t>
        </is>
      </c>
      <c r="B6021" s="77" t="inlineStr">
        <is>
          <t>Moves</t>
        </is>
      </c>
      <c r="C6021" s="77" t="inlineStr">
        <is>
          <t>Rock Tomb power</t>
        </is>
      </c>
      <c r="D6021" s="77" t="n">
        <v>60</v>
      </c>
      <c r="E6021" s="77" t="n">
        <v>70</v>
      </c>
      <c r="F6021" s="77" t="inlineStr">
        <is>
          <t>Differs from upstream baseline</t>
        </is>
      </c>
      <c r="G6021" s="77" t="inlineStr">
        <is>
          <t>src/data/moves_info.h</t>
        </is>
      </c>
    </row>
    <row r="6022">
      <c r="A6022" s="32" t="inlineStr">
        <is>
          <t>2026-10-04</t>
        </is>
      </c>
      <c r="B6022" s="32" t="inlineStr">
        <is>
          <t>Moves</t>
        </is>
      </c>
      <c r="C6022" s="32" t="inlineStr">
        <is>
          <t>Rock Tomb accuracy</t>
        </is>
      </c>
      <c r="D6022" s="32" t="n">
        <v>95</v>
      </c>
      <c r="E6022" s="32" t="n">
        <v>100</v>
      </c>
      <c r="F6022" s="32" t="inlineStr">
        <is>
          <t>Differs from upstream baseline</t>
        </is>
      </c>
      <c r="G6022" s="32" t="inlineStr">
        <is>
          <t>src/data/moves_info.h</t>
        </is>
      </c>
    </row>
    <row r="6023">
      <c r="A6023" s="77" t="inlineStr">
        <is>
          <t>2026-10-04</t>
        </is>
      </c>
      <c r="B6023" s="77" t="inlineStr">
        <is>
          <t>Moves</t>
        </is>
      </c>
      <c r="C6023" s="77" t="inlineStr">
        <is>
          <t>Rock Tomb pp</t>
        </is>
      </c>
      <c r="D6023" s="77" t="n">
        <v>15</v>
      </c>
      <c r="E6023" s="77" t="n">
        <v>10</v>
      </c>
      <c r="F6023" s="77" t="inlineStr">
        <is>
          <t>Differs from upstream baseline</t>
        </is>
      </c>
      <c r="G6023" s="77" t="inlineStr">
        <is>
          <t>src/data/moves_info.h</t>
        </is>
      </c>
    </row>
    <row r="6024">
      <c r="A6024" s="32" t="inlineStr">
        <is>
          <t>2026-10-04</t>
        </is>
      </c>
      <c r="B6024" s="32" t="inlineStr">
        <is>
          <t>Moves</t>
        </is>
      </c>
      <c r="C6024" s="32" t="inlineStr">
        <is>
          <t>Rock Wrecker power</t>
        </is>
      </c>
      <c r="D6024" s="32" t="n">
        <v>150</v>
      </c>
      <c r="E6024" s="32" t="n">
        <v>40</v>
      </c>
      <c r="F6024" s="32" t="inlineStr">
        <is>
          <t>Differs from upstream baseline</t>
        </is>
      </c>
      <c r="G6024" s="32" t="inlineStr">
        <is>
          <t>src/data/moves_info.h</t>
        </is>
      </c>
    </row>
    <row r="6025">
      <c r="A6025" s="77" t="inlineStr">
        <is>
          <t>2026-10-04</t>
        </is>
      </c>
      <c r="B6025" s="77" t="inlineStr">
        <is>
          <t>Moves</t>
        </is>
      </c>
      <c r="C6025" s="77" t="inlineStr">
        <is>
          <t>Rock Wrecker accuracy</t>
        </is>
      </c>
      <c r="D6025" s="77" t="n">
        <v>90</v>
      </c>
      <c r="E6025" s="77" t="n">
        <v>100</v>
      </c>
      <c r="F6025" s="77" t="inlineStr">
        <is>
          <t>Differs from upstream baseline</t>
        </is>
      </c>
      <c r="G6025" s="77" t="inlineStr">
        <is>
          <t>src/data/moves_info.h</t>
        </is>
      </c>
    </row>
    <row r="6026">
      <c r="A6026" s="32" t="inlineStr">
        <is>
          <t>2026-10-04</t>
        </is>
      </c>
      <c r="B6026" s="32" t="inlineStr">
        <is>
          <t>Moves</t>
        </is>
      </c>
      <c r="C6026" s="32" t="inlineStr">
        <is>
          <t>Rock Wrecker pp</t>
        </is>
      </c>
      <c r="D6026" s="32" t="n">
        <v>5</v>
      </c>
      <c r="E6026" s="32" t="n">
        <v>8</v>
      </c>
      <c r="F6026" s="32" t="inlineStr">
        <is>
          <t>Differs from upstream baseline</t>
        </is>
      </c>
      <c r="G6026" s="32" t="inlineStr">
        <is>
          <t>src/data/moves_info.h</t>
        </is>
      </c>
    </row>
    <row r="6027">
      <c r="A6027" s="77" t="inlineStr">
        <is>
          <t>2026-10-04</t>
        </is>
      </c>
      <c r="B6027" s="77" t="inlineStr">
        <is>
          <t>Moves</t>
        </is>
      </c>
      <c r="C6027" s="77" t="inlineStr">
        <is>
          <t>Rolling Kick accuracy</t>
        </is>
      </c>
      <c r="D6027" s="77" t="n">
        <v>85</v>
      </c>
      <c r="E6027" s="77" t="n">
        <v>100</v>
      </c>
      <c r="F6027" s="77" t="inlineStr">
        <is>
          <t>Differs from upstream baseline</t>
        </is>
      </c>
      <c r="G6027" s="77" t="inlineStr">
        <is>
          <t>src/data/moves_info.h</t>
        </is>
      </c>
    </row>
    <row r="6028">
      <c r="A6028" s="32" t="inlineStr">
        <is>
          <t>2026-10-04</t>
        </is>
      </c>
      <c r="B6028" s="32" t="inlineStr">
        <is>
          <t>Moves</t>
        </is>
      </c>
      <c r="C6028" s="32" t="inlineStr">
        <is>
          <t>Rollout power</t>
        </is>
      </c>
      <c r="D6028" s="32" t="n">
        <v>30</v>
      </c>
      <c r="E6028" s="32" t="n">
        <v>40</v>
      </c>
      <c r="F6028" s="32" t="inlineStr">
        <is>
          <t>Differs from upstream baseline</t>
        </is>
      </c>
      <c r="G6028" s="32" t="inlineStr">
        <is>
          <t>src/data/moves_info.h</t>
        </is>
      </c>
    </row>
    <row r="6029">
      <c r="A6029" s="77" t="inlineStr">
        <is>
          <t>2026-10-04</t>
        </is>
      </c>
      <c r="B6029" s="77" t="inlineStr">
        <is>
          <t>Moves</t>
        </is>
      </c>
      <c r="C6029" s="77" t="inlineStr">
        <is>
          <t>Rollout accuracy</t>
        </is>
      </c>
      <c r="D6029" s="77" t="n">
        <v>90</v>
      </c>
      <c r="E6029" s="77" t="n">
        <v>100</v>
      </c>
      <c r="F6029" s="77" t="inlineStr">
        <is>
          <t>Differs from upstream baseline</t>
        </is>
      </c>
      <c r="G6029" s="77" t="inlineStr">
        <is>
          <t>src/data/moves_info.h</t>
        </is>
      </c>
    </row>
    <row r="6030">
      <c r="A6030" s="32" t="inlineStr">
        <is>
          <t>2026-10-04</t>
        </is>
      </c>
      <c r="B6030" s="32" t="inlineStr">
        <is>
          <t>Moves</t>
        </is>
      </c>
      <c r="C6030" s="32" t="inlineStr">
        <is>
          <t>Rollout pp</t>
        </is>
      </c>
      <c r="D6030" s="32" t="n">
        <v>20</v>
      </c>
      <c r="E6030" s="32" t="n">
        <v>5</v>
      </c>
      <c r="F6030" s="32" t="inlineStr">
        <is>
          <t>Differs from upstream baseline</t>
        </is>
      </c>
      <c r="G6030" s="32" t="inlineStr">
        <is>
          <t>src/data/moves_info.h</t>
        </is>
      </c>
    </row>
    <row r="6031">
      <c r="A6031" s="77" t="inlineStr">
        <is>
          <t>2026-10-04</t>
        </is>
      </c>
      <c r="B6031" s="77" t="inlineStr">
        <is>
          <t>Moves</t>
        </is>
      </c>
      <c r="C6031" s="77" t="inlineStr">
        <is>
          <t>Roost pp</t>
        </is>
      </c>
      <c r="D6031" s="77" t="n">
        <v>5</v>
      </c>
      <c r="E6031" s="77" t="n">
        <v>8</v>
      </c>
      <c r="F6031" s="77" t="inlineStr">
        <is>
          <t>Differs from upstream baseline</t>
        </is>
      </c>
      <c r="G6031" s="77" t="inlineStr">
        <is>
          <t>src/data/moves_info.h</t>
        </is>
      </c>
    </row>
    <row r="6032">
      <c r="A6032" s="32" t="inlineStr">
        <is>
          <t>2026-10-04</t>
        </is>
      </c>
      <c r="B6032" s="32" t="inlineStr">
        <is>
          <t>Moves</t>
        </is>
      </c>
      <c r="C6032" s="32" t="inlineStr">
        <is>
          <t>Round power</t>
        </is>
      </c>
      <c r="D6032" s="32" t="n">
        <v>60</v>
      </c>
      <c r="E6032" s="32" t="n">
        <v>70</v>
      </c>
      <c r="F6032" s="32" t="inlineStr">
        <is>
          <t>Differs from upstream baseline</t>
        </is>
      </c>
      <c r="G6032" s="32" t="inlineStr">
        <is>
          <t>src/data/moves_info.h</t>
        </is>
      </c>
    </row>
    <row r="6033">
      <c r="A6033" s="77" t="inlineStr">
        <is>
          <t>2026-10-04</t>
        </is>
      </c>
      <c r="B6033" s="77" t="inlineStr">
        <is>
          <t>Moves</t>
        </is>
      </c>
      <c r="C6033" s="77" t="inlineStr">
        <is>
          <t>Sacred Fire power</t>
        </is>
      </c>
      <c r="D6033" s="77" t="n">
        <v>100</v>
      </c>
      <c r="E6033" s="77" t="n">
        <v>120</v>
      </c>
      <c r="F6033" s="77" t="inlineStr">
        <is>
          <t>Differs from upstream baseline</t>
        </is>
      </c>
      <c r="G6033" s="77" t="inlineStr">
        <is>
          <t>src/data/moves_info.h</t>
        </is>
      </c>
    </row>
    <row r="6034">
      <c r="A6034" s="32" t="inlineStr">
        <is>
          <t>2026-10-04</t>
        </is>
      </c>
      <c r="B6034" s="32" t="inlineStr">
        <is>
          <t>Moves</t>
        </is>
      </c>
      <c r="C6034" s="32" t="inlineStr">
        <is>
          <t>Sacred Fire accuracy</t>
        </is>
      </c>
      <c r="D6034" s="32" t="n">
        <v>95</v>
      </c>
      <c r="E6034" s="32" t="n">
        <v>100</v>
      </c>
      <c r="F6034" s="32" t="inlineStr">
        <is>
          <t>Differs from upstream baseline</t>
        </is>
      </c>
      <c r="G6034" s="32" t="inlineStr">
        <is>
          <t>src/data/moves_info.h</t>
        </is>
      </c>
    </row>
    <row r="6035">
      <c r="A6035" s="77" t="inlineStr">
        <is>
          <t>2026-10-04</t>
        </is>
      </c>
      <c r="B6035" s="77" t="inlineStr">
        <is>
          <t>Moves</t>
        </is>
      </c>
      <c r="C6035" s="77" t="inlineStr">
        <is>
          <t>Sacred Sword power</t>
        </is>
      </c>
      <c r="D6035" s="77" t="n">
        <v>90</v>
      </c>
      <c r="E6035" s="77" t="n">
        <v>95</v>
      </c>
      <c r="F6035" s="77" t="inlineStr">
        <is>
          <t>Differs from upstream baseline</t>
        </is>
      </c>
      <c r="G6035" s="77" t="inlineStr">
        <is>
          <t>src/data/moves_info.h</t>
        </is>
      </c>
    </row>
    <row r="6036">
      <c r="A6036" s="32" t="inlineStr">
        <is>
          <t>2026-10-04</t>
        </is>
      </c>
      <c r="B6036" s="32" t="inlineStr">
        <is>
          <t>Moves</t>
        </is>
      </c>
      <c r="C6036" s="32" t="inlineStr">
        <is>
          <t>Safeguard pp</t>
        </is>
      </c>
      <c r="D6036" s="32" t="n">
        <v>25</v>
      </c>
      <c r="E6036" s="32" t="n">
        <v>5</v>
      </c>
      <c r="F6036" s="32" t="inlineStr">
        <is>
          <t>Differs from upstream baseline</t>
        </is>
      </c>
      <c r="G6036" s="32" t="inlineStr">
        <is>
          <t>src/data/moves_info.h</t>
        </is>
      </c>
    </row>
    <row r="6037">
      <c r="A6037" s="77" t="inlineStr">
        <is>
          <t>2026-10-04</t>
        </is>
      </c>
      <c r="B6037" s="77" t="inlineStr">
        <is>
          <t>Moves</t>
        </is>
      </c>
      <c r="C6037" s="77" t="inlineStr">
        <is>
          <t>Sandstorm pp</t>
        </is>
      </c>
      <c r="D6037" s="77" t="n">
        <v>10</v>
      </c>
      <c r="E6037" s="77" t="n">
        <v>1</v>
      </c>
      <c r="F6037" s="77" t="inlineStr">
        <is>
          <t>Differs from upstream baseline</t>
        </is>
      </c>
      <c r="G6037" s="77" t="inlineStr">
        <is>
          <t>src/data/moves_info.h</t>
        </is>
      </c>
    </row>
    <row r="6038">
      <c r="A6038" s="32" t="inlineStr">
        <is>
          <t>2026-10-04</t>
        </is>
      </c>
      <c r="B6038" s="32" t="inlineStr">
        <is>
          <t>Moves</t>
        </is>
      </c>
      <c r="C6038" s="32" t="inlineStr">
        <is>
          <t>Sand Attack pp</t>
        </is>
      </c>
      <c r="D6038" s="32" t="n">
        <v>15</v>
      </c>
      <c r="E6038" s="32" t="n">
        <v>5</v>
      </c>
      <c r="F6038" s="32" t="inlineStr">
        <is>
          <t>Differs from upstream baseline</t>
        </is>
      </c>
      <c r="G6038" s="32" t="inlineStr">
        <is>
          <t>src/data/moves_info.h</t>
        </is>
      </c>
    </row>
    <row r="6039">
      <c r="A6039" s="77" t="inlineStr">
        <is>
          <t>2026-10-04</t>
        </is>
      </c>
      <c r="B6039" s="77" t="inlineStr">
        <is>
          <t>Moves</t>
        </is>
      </c>
      <c r="C6039" s="77" t="inlineStr">
        <is>
          <t>Sand Tomb power</t>
        </is>
      </c>
      <c r="D6039" s="77" t="n">
        <v>35</v>
      </c>
      <c r="E6039" s="77" t="n">
        <v>90</v>
      </c>
      <c r="F6039" s="77" t="inlineStr">
        <is>
          <t>Differs from upstream baseline</t>
        </is>
      </c>
      <c r="G6039" s="77" t="inlineStr">
        <is>
          <t>src/data/moves_info.h</t>
        </is>
      </c>
    </row>
    <row r="6040">
      <c r="A6040" s="32" t="inlineStr">
        <is>
          <t>2026-10-04</t>
        </is>
      </c>
      <c r="B6040" s="32" t="inlineStr">
        <is>
          <t>Moves</t>
        </is>
      </c>
      <c r="C6040" s="32" t="inlineStr">
        <is>
          <t>Sand Tomb accuracy</t>
        </is>
      </c>
      <c r="D6040" s="32" t="n">
        <v>85</v>
      </c>
      <c r="E6040" s="32" t="n">
        <v>100</v>
      </c>
      <c r="F6040" s="32" t="inlineStr">
        <is>
          <t>Differs from upstream baseline</t>
        </is>
      </c>
      <c r="G6040" s="32" t="inlineStr">
        <is>
          <t>src/data/moves_info.h</t>
        </is>
      </c>
    </row>
    <row r="6041">
      <c r="A6041" s="77" t="inlineStr">
        <is>
          <t>2026-10-04</t>
        </is>
      </c>
      <c r="B6041" s="77" t="inlineStr">
        <is>
          <t>Moves</t>
        </is>
      </c>
      <c r="C6041" s="77" t="inlineStr">
        <is>
          <t>Screech accuracy</t>
        </is>
      </c>
      <c r="D6041" s="77" t="n">
        <v>85</v>
      </c>
      <c r="E6041" s="77" t="n">
        <v>100</v>
      </c>
      <c r="F6041" s="77" t="inlineStr">
        <is>
          <t>Differs from upstream baseline</t>
        </is>
      </c>
      <c r="G6041" s="77" t="inlineStr">
        <is>
          <t>src/data/moves_info.h</t>
        </is>
      </c>
    </row>
    <row r="6042">
      <c r="A6042" s="32" t="inlineStr">
        <is>
          <t>2026-10-04</t>
        </is>
      </c>
      <c r="B6042" s="32" t="inlineStr">
        <is>
          <t>Moves</t>
        </is>
      </c>
      <c r="C6042" s="32" t="inlineStr">
        <is>
          <t>Screech pp</t>
        </is>
      </c>
      <c r="D6042" s="32" t="n">
        <v>40</v>
      </c>
      <c r="E6042" s="32" t="n">
        <v>5</v>
      </c>
      <c r="F6042" s="32" t="inlineStr">
        <is>
          <t>Differs from upstream baseline</t>
        </is>
      </c>
      <c r="G6042" s="32" t="inlineStr">
        <is>
          <t>src/data/moves_info.h</t>
        </is>
      </c>
    </row>
    <row r="6043">
      <c r="A6043" s="77" t="inlineStr">
        <is>
          <t>2026-10-04</t>
        </is>
      </c>
      <c r="B6043" s="77" t="inlineStr">
        <is>
          <t>Moves</t>
        </is>
      </c>
      <c r="C6043" s="77" t="inlineStr">
        <is>
          <t>Secret Power power</t>
        </is>
      </c>
      <c r="D6043" s="77" t="n">
        <v>70</v>
      </c>
      <c r="E6043" s="77" t="n">
        <v>85</v>
      </c>
      <c r="F6043" s="77" t="inlineStr">
        <is>
          <t>Differs from upstream baseline</t>
        </is>
      </c>
      <c r="G6043" s="77" t="inlineStr">
        <is>
          <t>src/data/moves_info.h</t>
        </is>
      </c>
    </row>
    <row r="6044">
      <c r="A6044" s="32" t="inlineStr">
        <is>
          <t>2026-10-04</t>
        </is>
      </c>
      <c r="B6044" s="32" t="inlineStr">
        <is>
          <t>Moves</t>
        </is>
      </c>
      <c r="C6044" s="32" t="inlineStr">
        <is>
          <t>Secret Sword power</t>
        </is>
      </c>
      <c r="D6044" s="32" t="n">
        <v>85</v>
      </c>
      <c r="E6044" s="32" t="n">
        <v>90</v>
      </c>
      <c r="F6044" s="32" t="inlineStr">
        <is>
          <t>Differs from upstream baseline</t>
        </is>
      </c>
      <c r="G6044" s="32" t="inlineStr">
        <is>
          <t>src/data/moves_info.h</t>
        </is>
      </c>
    </row>
    <row r="6045">
      <c r="A6045" s="77" t="inlineStr">
        <is>
          <t>2026-10-04</t>
        </is>
      </c>
      <c r="B6045" s="77" t="inlineStr">
        <is>
          <t>Moves</t>
        </is>
      </c>
      <c r="C6045" s="77" t="inlineStr">
        <is>
          <t>Seed Flare accuracy</t>
        </is>
      </c>
      <c r="D6045" s="77" t="n">
        <v>85</v>
      </c>
      <c r="E6045" s="77" t="n">
        <v>100</v>
      </c>
      <c r="F6045" s="77" t="inlineStr">
        <is>
          <t>Differs from upstream baseline</t>
        </is>
      </c>
      <c r="G6045" s="77" t="inlineStr">
        <is>
          <t>src/data/moves_info.h</t>
        </is>
      </c>
    </row>
    <row r="6046">
      <c r="A6046" s="32" t="inlineStr">
        <is>
          <t>2026-10-04</t>
        </is>
      </c>
      <c r="B6046" s="32" t="inlineStr">
        <is>
          <t>Moves</t>
        </is>
      </c>
      <c r="C6046" s="32" t="inlineStr">
        <is>
          <t>Shadow Ball power</t>
        </is>
      </c>
      <c r="D6046" s="32" t="n">
        <v>80</v>
      </c>
      <c r="E6046" s="32" t="n">
        <v>90</v>
      </c>
      <c r="F6046" s="32" t="inlineStr">
        <is>
          <t>Differs from upstream baseline</t>
        </is>
      </c>
      <c r="G6046" s="32" t="inlineStr">
        <is>
          <t>src/data/moves_info.h</t>
        </is>
      </c>
    </row>
    <row r="6047">
      <c r="A6047" s="77" t="inlineStr">
        <is>
          <t>2026-10-04</t>
        </is>
      </c>
      <c r="B6047" s="77" t="inlineStr">
        <is>
          <t>Moves</t>
        </is>
      </c>
      <c r="C6047" s="77" t="inlineStr">
        <is>
          <t>Shadow Claw power</t>
        </is>
      </c>
      <c r="D6047" s="77" t="n">
        <v>70</v>
      </c>
      <c r="E6047" s="77" t="n">
        <v>25</v>
      </c>
      <c r="F6047" s="77" t="inlineStr">
        <is>
          <t>Differs from upstream baseline</t>
        </is>
      </c>
      <c r="G6047" s="77" t="inlineStr">
        <is>
          <t>src/data/moves_info.h</t>
        </is>
      </c>
    </row>
    <row r="6048">
      <c r="A6048" s="32" t="inlineStr">
        <is>
          <t>2026-10-04</t>
        </is>
      </c>
      <c r="B6048" s="32" t="inlineStr">
        <is>
          <t>Moves</t>
        </is>
      </c>
      <c r="C6048" s="32" t="inlineStr">
        <is>
          <t>Shadow Punch power</t>
        </is>
      </c>
      <c r="D6048" s="32" t="n">
        <v>60</v>
      </c>
      <c r="E6048" s="32" t="n">
        <v>95</v>
      </c>
      <c r="F6048" s="32" t="inlineStr">
        <is>
          <t>Differs from upstream baseline</t>
        </is>
      </c>
      <c r="G6048" s="32" t="inlineStr">
        <is>
          <t>src/data/moves_info.h</t>
        </is>
      </c>
    </row>
    <row r="6049">
      <c r="A6049" s="77" t="inlineStr">
        <is>
          <t>2026-10-04</t>
        </is>
      </c>
      <c r="B6049" s="77" t="inlineStr">
        <is>
          <t>Moves</t>
        </is>
      </c>
      <c r="C6049" s="77" t="inlineStr">
        <is>
          <t>Shadow Sneak pp</t>
        </is>
      </c>
      <c r="D6049" s="77" t="n">
        <v>30</v>
      </c>
      <c r="E6049" s="77" t="n">
        <v>10</v>
      </c>
      <c r="F6049" s="77" t="inlineStr">
        <is>
          <t>Differs from upstream baseline</t>
        </is>
      </c>
      <c r="G6049" s="77" t="inlineStr">
        <is>
          <t>src/data/moves_info.h</t>
        </is>
      </c>
    </row>
    <row r="6050">
      <c r="A6050" s="32" t="inlineStr">
        <is>
          <t>2026-10-04</t>
        </is>
      </c>
      <c r="B6050" s="32" t="inlineStr">
        <is>
          <t>Moves</t>
        </is>
      </c>
      <c r="C6050" s="32" t="inlineStr">
        <is>
          <t>Sharpen pp</t>
        </is>
      </c>
      <c r="D6050" s="32" t="n">
        <v>30</v>
      </c>
      <c r="E6050" s="32" t="n">
        <v>3</v>
      </c>
      <c r="F6050" s="32" t="inlineStr">
        <is>
          <t>Differs from upstream baseline</t>
        </is>
      </c>
      <c r="G6050" s="32" t="inlineStr">
        <is>
          <t>src/data/moves_info.h</t>
        </is>
      </c>
    </row>
    <row r="6051">
      <c r="A6051" s="77" t="inlineStr">
        <is>
          <t>2026-10-04</t>
        </is>
      </c>
      <c r="B6051" s="77" t="inlineStr">
        <is>
          <t>Moves</t>
        </is>
      </c>
      <c r="C6051" s="77" t="inlineStr">
        <is>
          <t>Sheer Cold power</t>
        </is>
      </c>
      <c r="D6051" s="77" t="n">
        <v>1</v>
      </c>
      <c r="E6051" s="77" t="n">
        <v>70</v>
      </c>
      <c r="F6051" s="77" t="inlineStr">
        <is>
          <t>Differs from upstream baseline</t>
        </is>
      </c>
      <c r="G6051" s="77" t="inlineStr">
        <is>
          <t>src/data/moves_info.h</t>
        </is>
      </c>
    </row>
    <row r="6052">
      <c r="A6052" s="32" t="inlineStr">
        <is>
          <t>2026-10-04</t>
        </is>
      </c>
      <c r="B6052" s="32" t="inlineStr">
        <is>
          <t>Moves</t>
        </is>
      </c>
      <c r="C6052" s="32" t="inlineStr">
        <is>
          <t>Sheer Cold accuracy</t>
        </is>
      </c>
      <c r="D6052" s="32" t="n">
        <v>30</v>
      </c>
      <c r="E6052" s="32" t="n">
        <v>50</v>
      </c>
      <c r="F6052" s="32" t="inlineStr">
        <is>
          <t>Differs from upstream baseline</t>
        </is>
      </c>
      <c r="G6052" s="32" t="inlineStr">
        <is>
          <t>src/data/moves_info.h</t>
        </is>
      </c>
    </row>
    <row r="6053">
      <c r="A6053" s="77" t="inlineStr">
        <is>
          <t>2026-10-04</t>
        </is>
      </c>
      <c r="B6053" s="77" t="inlineStr">
        <is>
          <t>Moves</t>
        </is>
      </c>
      <c r="C6053" s="77" t="inlineStr">
        <is>
          <t>Shell Smash pp</t>
        </is>
      </c>
      <c r="D6053" s="77" t="n">
        <v>15</v>
      </c>
      <c r="E6053" s="77" t="n">
        <v>3</v>
      </c>
      <c r="F6053" s="77" t="inlineStr">
        <is>
          <t>Differs from upstream baseline</t>
        </is>
      </c>
      <c r="G6053" s="77" t="inlineStr">
        <is>
          <t>src/data/moves_info.h</t>
        </is>
      </c>
    </row>
    <row r="6054">
      <c r="A6054" s="32" t="inlineStr">
        <is>
          <t>2026-10-04</t>
        </is>
      </c>
      <c r="B6054" s="32" t="inlineStr">
        <is>
          <t>Moves</t>
        </is>
      </c>
      <c r="C6054" s="32" t="inlineStr">
        <is>
          <t>Shift Gear pp</t>
        </is>
      </c>
      <c r="D6054" s="32" t="n">
        <v>10</v>
      </c>
      <c r="E6054" s="32" t="n">
        <v>5</v>
      </c>
      <c r="F6054" s="32" t="inlineStr">
        <is>
          <t>Differs from upstream baseline</t>
        </is>
      </c>
      <c r="G6054" s="32" t="inlineStr">
        <is>
          <t>src/data/moves_info.h</t>
        </is>
      </c>
    </row>
    <row r="6055">
      <c r="A6055" s="77" t="inlineStr">
        <is>
          <t>2026-10-04</t>
        </is>
      </c>
      <c r="B6055" s="77" t="inlineStr">
        <is>
          <t>Moves</t>
        </is>
      </c>
      <c r="C6055" s="77" t="inlineStr">
        <is>
          <t>Shock Wave pp</t>
        </is>
      </c>
      <c r="D6055" s="77" t="n">
        <v>20</v>
      </c>
      <c r="E6055" s="77" t="n">
        <v>15</v>
      </c>
      <c r="F6055" s="77" t="inlineStr">
        <is>
          <t>Differs from upstream baseline</t>
        </is>
      </c>
      <c r="G6055" s="77" t="inlineStr">
        <is>
          <t>src/data/moves_info.h</t>
        </is>
      </c>
    </row>
    <row r="6056">
      <c r="A6056" s="32" t="inlineStr">
        <is>
          <t>2026-10-04</t>
        </is>
      </c>
      <c r="B6056" s="32" t="inlineStr">
        <is>
          <t>Moves</t>
        </is>
      </c>
      <c r="C6056" s="32" t="inlineStr">
        <is>
          <t>Signal Beam power</t>
        </is>
      </c>
      <c r="D6056" s="32" t="n">
        <v>75</v>
      </c>
      <c r="E6056" s="32" t="n">
        <v>95</v>
      </c>
      <c r="F6056" s="32" t="inlineStr">
        <is>
          <t>Differs from upstream baseline</t>
        </is>
      </c>
      <c r="G6056" s="32" t="inlineStr">
        <is>
          <t>src/data/moves_info.h</t>
        </is>
      </c>
    </row>
    <row r="6057">
      <c r="A6057" s="77" t="inlineStr">
        <is>
          <t>2026-10-04</t>
        </is>
      </c>
      <c r="B6057" s="77" t="inlineStr">
        <is>
          <t>Moves</t>
        </is>
      </c>
      <c r="C6057" s="77" t="inlineStr">
        <is>
          <t>Silver Wind power</t>
        </is>
      </c>
      <c r="D6057" s="77" t="n">
        <v>60</v>
      </c>
      <c r="E6057" s="77" t="n">
        <v>80</v>
      </c>
      <c r="F6057" s="77" t="inlineStr">
        <is>
          <t>Differs from upstream baseline</t>
        </is>
      </c>
      <c r="G6057" s="77" t="inlineStr">
        <is>
          <t>src/data/moves_info.h</t>
        </is>
      </c>
    </row>
    <row r="6058">
      <c r="A6058" s="32" t="inlineStr">
        <is>
          <t>2026-10-04</t>
        </is>
      </c>
      <c r="B6058" s="32" t="inlineStr">
        <is>
          <t>Moves</t>
        </is>
      </c>
      <c r="C6058" s="32" t="inlineStr">
        <is>
          <t>Silver Wind accuracy</t>
        </is>
      </c>
      <c r="D6058" s="32" t="n">
        <v>100</v>
      </c>
      <c r="E6058" s="32" t="n">
        <v>0</v>
      </c>
      <c r="F6058" s="32" t="inlineStr">
        <is>
          <t>Differs from upstream baseline</t>
        </is>
      </c>
      <c r="G6058" s="32" t="inlineStr">
        <is>
          <t>src/data/moves_info.h</t>
        </is>
      </c>
    </row>
    <row r="6059">
      <c r="A6059" s="77" t="inlineStr">
        <is>
          <t>2026-10-04</t>
        </is>
      </c>
      <c r="B6059" s="77" t="inlineStr">
        <is>
          <t>Moves</t>
        </is>
      </c>
      <c r="C6059" s="77" t="inlineStr">
        <is>
          <t>Sing accuracy</t>
        </is>
      </c>
      <c r="D6059" s="77" t="n">
        <v>55</v>
      </c>
      <c r="E6059" s="77" t="n">
        <v>70</v>
      </c>
      <c r="F6059" s="77" t="inlineStr">
        <is>
          <t>Differs from upstream baseline</t>
        </is>
      </c>
      <c r="G6059" s="77" t="inlineStr">
        <is>
          <t>src/data/moves_info.h</t>
        </is>
      </c>
    </row>
    <row r="6060">
      <c r="A6060" s="32" t="inlineStr">
        <is>
          <t>2026-10-04</t>
        </is>
      </c>
      <c r="B6060" s="32" t="inlineStr">
        <is>
          <t>Moves</t>
        </is>
      </c>
      <c r="C6060" s="32" t="inlineStr">
        <is>
          <t>Sing pp</t>
        </is>
      </c>
      <c r="D6060" s="32" t="n">
        <v>15</v>
      </c>
      <c r="E6060" s="32" t="n">
        <v>8</v>
      </c>
      <c r="F6060" s="32" t="inlineStr">
        <is>
          <t>Differs from upstream baseline</t>
        </is>
      </c>
      <c r="G6060" s="32" t="inlineStr">
        <is>
          <t>src/data/moves_info.h</t>
        </is>
      </c>
    </row>
    <row r="6061">
      <c r="A6061" s="77" t="inlineStr">
        <is>
          <t>2026-10-04</t>
        </is>
      </c>
      <c r="B6061" s="77" t="inlineStr">
        <is>
          <t>Moves</t>
        </is>
      </c>
      <c r="C6061" s="77" t="inlineStr">
        <is>
          <t>Skill Swap pp</t>
        </is>
      </c>
      <c r="D6061" s="77" t="n">
        <v>10</v>
      </c>
      <c r="E6061" s="77" t="n">
        <v>2</v>
      </c>
      <c r="F6061" s="77" t="inlineStr">
        <is>
          <t>Differs from upstream baseline</t>
        </is>
      </c>
      <c r="G6061" s="77" t="inlineStr">
        <is>
          <t>src/data/moves_info.h</t>
        </is>
      </c>
    </row>
    <row r="6062">
      <c r="A6062" s="32" t="inlineStr">
        <is>
          <t>2026-10-04</t>
        </is>
      </c>
      <c r="B6062" s="32" t="inlineStr">
        <is>
          <t>Moves</t>
        </is>
      </c>
      <c r="C6062" s="32" t="inlineStr">
        <is>
          <t>Sky Attack power</t>
        </is>
      </c>
      <c r="D6062" s="32" t="n">
        <v>140</v>
      </c>
      <c r="E6062" s="32" t="n">
        <v>120</v>
      </c>
      <c r="F6062" s="32" t="inlineStr">
        <is>
          <t>Differs from upstream baseline</t>
        </is>
      </c>
      <c r="G6062" s="32" t="inlineStr">
        <is>
          <t>src/data/moves_info.h</t>
        </is>
      </c>
    </row>
    <row r="6063">
      <c r="A6063" s="77" t="inlineStr">
        <is>
          <t>2026-10-04</t>
        </is>
      </c>
      <c r="B6063" s="77" t="inlineStr">
        <is>
          <t>Moves</t>
        </is>
      </c>
      <c r="C6063" s="77" t="inlineStr">
        <is>
          <t>Sky Attack accuracy</t>
        </is>
      </c>
      <c r="D6063" s="77" t="n">
        <v>90</v>
      </c>
      <c r="E6063" s="77" t="n">
        <v>100</v>
      </c>
      <c r="F6063" s="77" t="inlineStr">
        <is>
          <t>Differs from upstream baseline</t>
        </is>
      </c>
      <c r="G6063" s="77" t="inlineStr">
        <is>
          <t>src/data/moves_info.h</t>
        </is>
      </c>
    </row>
    <row r="6064">
      <c r="A6064" s="32" t="inlineStr">
        <is>
          <t>2026-10-04</t>
        </is>
      </c>
      <c r="B6064" s="32" t="inlineStr">
        <is>
          <t>Moves</t>
        </is>
      </c>
      <c r="C6064" s="32" t="inlineStr">
        <is>
          <t>Sky Drop power</t>
        </is>
      </c>
      <c r="D6064" s="32" t="n">
        <v>60</v>
      </c>
      <c r="E6064" s="32" t="n">
        <v>70</v>
      </c>
      <c r="F6064" s="32" t="inlineStr">
        <is>
          <t>Differs from upstream baseline</t>
        </is>
      </c>
      <c r="G6064" s="32" t="inlineStr">
        <is>
          <t>src/data/moves_info.h</t>
        </is>
      </c>
    </row>
    <row r="6065">
      <c r="A6065" s="77" t="inlineStr">
        <is>
          <t>2026-10-04</t>
        </is>
      </c>
      <c r="B6065" s="77" t="inlineStr">
        <is>
          <t>Moves</t>
        </is>
      </c>
      <c r="C6065" s="77" t="inlineStr">
        <is>
          <t>Sky Uppercut power</t>
        </is>
      </c>
      <c r="D6065" s="77" t="n">
        <v>85</v>
      </c>
      <c r="E6065" s="77" t="n">
        <v>95</v>
      </c>
      <c r="F6065" s="77" t="inlineStr">
        <is>
          <t>Differs from upstream baseline</t>
        </is>
      </c>
      <c r="G6065" s="77" t="inlineStr">
        <is>
          <t>src/data/moves_info.h</t>
        </is>
      </c>
    </row>
    <row r="6066">
      <c r="A6066" s="32" t="inlineStr">
        <is>
          <t>2026-10-04</t>
        </is>
      </c>
      <c r="B6066" s="32" t="inlineStr">
        <is>
          <t>Moves</t>
        </is>
      </c>
      <c r="C6066" s="32" t="inlineStr">
        <is>
          <t>Sky Uppercut accuracy</t>
        </is>
      </c>
      <c r="D6066" s="32" t="n">
        <v>90</v>
      </c>
      <c r="E6066" s="32" t="n">
        <v>100</v>
      </c>
      <c r="F6066" s="32" t="inlineStr">
        <is>
          <t>Differs from upstream baseline</t>
        </is>
      </c>
      <c r="G6066" s="32" t="inlineStr">
        <is>
          <t>src/data/moves_info.h</t>
        </is>
      </c>
    </row>
    <row r="6067">
      <c r="A6067" s="77" t="inlineStr">
        <is>
          <t>2026-10-04</t>
        </is>
      </c>
      <c r="B6067" s="77" t="inlineStr">
        <is>
          <t>Moves</t>
        </is>
      </c>
      <c r="C6067" s="77" t="inlineStr">
        <is>
          <t>Slack Off accuracy</t>
        </is>
      </c>
      <c r="D6067" s="77" t="n">
        <v>100</v>
      </c>
      <c r="E6067" s="77" t="n">
        <v>0</v>
      </c>
      <c r="F6067" s="77" t="inlineStr">
        <is>
          <t>Differs from upstream baseline</t>
        </is>
      </c>
      <c r="G6067" s="77" t="inlineStr">
        <is>
          <t>src/data/moves_info.h</t>
        </is>
      </c>
    </row>
    <row r="6068">
      <c r="A6068" s="32" t="inlineStr">
        <is>
          <t>2026-10-04</t>
        </is>
      </c>
      <c r="B6068" s="32" t="inlineStr">
        <is>
          <t>Moves</t>
        </is>
      </c>
      <c r="C6068" s="32" t="inlineStr">
        <is>
          <t>Slack Off pp</t>
        </is>
      </c>
      <c r="D6068" s="32" t="n">
        <v>5</v>
      </c>
      <c r="E6068" s="32" t="n">
        <v>10</v>
      </c>
      <c r="F6068" s="32" t="inlineStr">
        <is>
          <t>Differs from upstream baseline</t>
        </is>
      </c>
      <c r="G6068" s="32" t="inlineStr">
        <is>
          <t>src/data/moves_info.h</t>
        </is>
      </c>
    </row>
    <row r="6069">
      <c r="A6069" s="77" t="inlineStr">
        <is>
          <t>2026-10-04</t>
        </is>
      </c>
      <c r="B6069" s="77" t="inlineStr">
        <is>
          <t>Moves</t>
        </is>
      </c>
      <c r="C6069" s="77" t="inlineStr">
        <is>
          <t>Slam power</t>
        </is>
      </c>
      <c r="D6069" s="77" t="n">
        <v>80</v>
      </c>
      <c r="E6069" s="77" t="n">
        <v>120</v>
      </c>
      <c r="F6069" s="77" t="inlineStr">
        <is>
          <t>Differs from upstream baseline</t>
        </is>
      </c>
      <c r="G6069" s="77" t="inlineStr">
        <is>
          <t>src/data/moves_info.h</t>
        </is>
      </c>
    </row>
    <row r="6070">
      <c r="A6070" s="32" t="inlineStr">
        <is>
          <t>2026-10-04</t>
        </is>
      </c>
      <c r="B6070" s="32" t="inlineStr">
        <is>
          <t>Moves</t>
        </is>
      </c>
      <c r="C6070" s="32" t="inlineStr">
        <is>
          <t>Slam accuracy</t>
        </is>
      </c>
      <c r="D6070" s="32" t="n">
        <v>75</v>
      </c>
      <c r="E6070" s="32" t="n">
        <v>100</v>
      </c>
      <c r="F6070" s="32" t="inlineStr">
        <is>
          <t>Differs from upstream baseline</t>
        </is>
      </c>
      <c r="G6070" s="32" t="inlineStr">
        <is>
          <t>src/data/moves_info.h</t>
        </is>
      </c>
    </row>
    <row r="6071">
      <c r="A6071" s="77" t="inlineStr">
        <is>
          <t>2026-10-04</t>
        </is>
      </c>
      <c r="B6071" s="77" t="inlineStr">
        <is>
          <t>Moves</t>
        </is>
      </c>
      <c r="C6071" s="77" t="inlineStr">
        <is>
          <t>Slam pp</t>
        </is>
      </c>
      <c r="D6071" s="77" t="n">
        <v>20</v>
      </c>
      <c r="E6071" s="77" t="n">
        <v>8</v>
      </c>
      <c r="F6071" s="77" t="inlineStr">
        <is>
          <t>Differs from upstream baseline</t>
        </is>
      </c>
      <c r="G6071" s="77" t="inlineStr">
        <is>
          <t>src/data/moves_info.h</t>
        </is>
      </c>
    </row>
    <row r="6072">
      <c r="A6072" s="32" t="inlineStr">
        <is>
          <t>2026-10-04</t>
        </is>
      </c>
      <c r="B6072" s="32" t="inlineStr">
        <is>
          <t>Moves</t>
        </is>
      </c>
      <c r="C6072" s="32" t="inlineStr">
        <is>
          <t>Sleep Powder accuracy</t>
        </is>
      </c>
      <c r="D6072" s="32" t="n">
        <v>75</v>
      </c>
      <c r="E6072" s="32" t="n">
        <v>90</v>
      </c>
      <c r="F6072" s="32" t="inlineStr">
        <is>
          <t>Differs from upstream baseline</t>
        </is>
      </c>
      <c r="G6072" s="32" t="inlineStr">
        <is>
          <t>src/data/moves_info.h</t>
        </is>
      </c>
    </row>
    <row r="6073">
      <c r="A6073" s="77" t="inlineStr">
        <is>
          <t>2026-10-04</t>
        </is>
      </c>
      <c r="B6073" s="77" t="inlineStr">
        <is>
          <t>Moves</t>
        </is>
      </c>
      <c r="C6073" s="77" t="inlineStr">
        <is>
          <t>Sleep Talk pp</t>
        </is>
      </c>
      <c r="D6073" s="77" t="n">
        <v>10</v>
      </c>
      <c r="E6073" s="77" t="n">
        <v>20</v>
      </c>
      <c r="F6073" s="77" t="inlineStr">
        <is>
          <t>Differs from upstream baseline</t>
        </is>
      </c>
      <c r="G6073" s="77" t="inlineStr">
        <is>
          <t>src/data/moves_info.h</t>
        </is>
      </c>
    </row>
    <row r="6074">
      <c r="A6074" s="32" t="inlineStr">
        <is>
          <t>2026-10-04</t>
        </is>
      </c>
      <c r="B6074" s="32" t="inlineStr">
        <is>
          <t>Moves</t>
        </is>
      </c>
      <c r="C6074" s="32" t="inlineStr">
        <is>
          <t>Sludge power</t>
        </is>
      </c>
      <c r="D6074" s="32" t="n">
        <v>65</v>
      </c>
      <c r="E6074" s="32" t="n">
        <v>70</v>
      </c>
      <c r="F6074" s="32" t="inlineStr">
        <is>
          <t>Differs from upstream baseline</t>
        </is>
      </c>
      <c r="G6074" s="32" t="inlineStr">
        <is>
          <t>src/data/moves_info.h</t>
        </is>
      </c>
    </row>
    <row r="6075">
      <c r="A6075" s="77" t="inlineStr">
        <is>
          <t>2026-10-04</t>
        </is>
      </c>
      <c r="B6075" s="77" t="inlineStr">
        <is>
          <t>Moves</t>
        </is>
      </c>
      <c r="C6075" s="77" t="inlineStr">
        <is>
          <t>Sludge Bomb power</t>
        </is>
      </c>
      <c r="D6075" s="77" t="n">
        <v>90</v>
      </c>
      <c r="E6075" s="77" t="n">
        <v>95</v>
      </c>
      <c r="F6075" s="77" t="inlineStr">
        <is>
          <t>Differs from upstream baseline</t>
        </is>
      </c>
      <c r="G6075" s="77" t="inlineStr">
        <is>
          <t>src/data/moves_info.h</t>
        </is>
      </c>
    </row>
    <row r="6076">
      <c r="A6076" s="32" t="inlineStr">
        <is>
          <t>2026-10-04</t>
        </is>
      </c>
      <c r="B6076" s="32" t="inlineStr">
        <is>
          <t>Moves</t>
        </is>
      </c>
      <c r="C6076" s="32" t="inlineStr">
        <is>
          <t>Smack Down power</t>
        </is>
      </c>
      <c r="D6076" s="32" t="n">
        <v>50</v>
      </c>
      <c r="E6076" s="32" t="n">
        <v>60</v>
      </c>
      <c r="F6076" s="32" t="inlineStr">
        <is>
          <t>Differs from upstream baseline</t>
        </is>
      </c>
      <c r="G6076" s="32" t="inlineStr">
        <is>
          <t>src/data/moves_info.h</t>
        </is>
      </c>
    </row>
    <row r="6077">
      <c r="A6077" s="77" t="inlineStr">
        <is>
          <t>2026-10-04</t>
        </is>
      </c>
      <c r="B6077" s="77" t="inlineStr">
        <is>
          <t>Moves</t>
        </is>
      </c>
      <c r="C6077" s="77" t="inlineStr">
        <is>
          <t>Smelling Salts power</t>
        </is>
      </c>
      <c r="D6077" s="77" t="n">
        <v>70</v>
      </c>
      <c r="E6077" s="77" t="n">
        <v>90</v>
      </c>
      <c r="F6077" s="77" t="inlineStr">
        <is>
          <t>Differs from upstream baseline</t>
        </is>
      </c>
      <c r="G6077" s="77" t="inlineStr">
        <is>
          <t>src/data/moves_info.h</t>
        </is>
      </c>
    </row>
    <row r="6078">
      <c r="A6078" s="32" t="inlineStr">
        <is>
          <t>2026-10-04</t>
        </is>
      </c>
      <c r="B6078" s="32" t="inlineStr">
        <is>
          <t>Moves</t>
        </is>
      </c>
      <c r="C6078" s="32" t="inlineStr">
        <is>
          <t>Smog power</t>
        </is>
      </c>
      <c r="D6078" s="32" t="n">
        <v>30</v>
      </c>
      <c r="E6078" s="32" t="n">
        <v>60</v>
      </c>
      <c r="F6078" s="32" t="inlineStr">
        <is>
          <t>Differs from upstream baseline</t>
        </is>
      </c>
      <c r="G6078" s="32" t="inlineStr">
        <is>
          <t>src/data/moves_info.h</t>
        </is>
      </c>
    </row>
    <row r="6079">
      <c r="A6079" s="77" t="inlineStr">
        <is>
          <t>2026-10-04</t>
        </is>
      </c>
      <c r="B6079" s="77" t="inlineStr">
        <is>
          <t>Moves</t>
        </is>
      </c>
      <c r="C6079" s="77" t="inlineStr">
        <is>
          <t>Smog accuracy</t>
        </is>
      </c>
      <c r="D6079" s="77" t="n">
        <v>70</v>
      </c>
      <c r="E6079" s="77" t="n">
        <v>100</v>
      </c>
      <c r="F6079" s="77" t="inlineStr">
        <is>
          <t>Differs from upstream baseline</t>
        </is>
      </c>
      <c r="G6079" s="77" t="inlineStr">
        <is>
          <t>src/data/moves_info.h</t>
        </is>
      </c>
    </row>
    <row r="6080">
      <c r="A6080" s="32" t="inlineStr">
        <is>
          <t>2026-10-04</t>
        </is>
      </c>
      <c r="B6080" s="32" t="inlineStr">
        <is>
          <t>Moves</t>
        </is>
      </c>
      <c r="C6080" s="32" t="inlineStr">
        <is>
          <t>Smokescreen pp</t>
        </is>
      </c>
      <c r="D6080" s="32" t="n">
        <v>20</v>
      </c>
      <c r="E6080" s="32" t="n">
        <v>5</v>
      </c>
      <c r="F6080" s="32" t="inlineStr">
        <is>
          <t>Differs from upstream baseline</t>
        </is>
      </c>
      <c r="G6080" s="32" t="inlineStr">
        <is>
          <t>src/data/moves_info.h</t>
        </is>
      </c>
    </row>
    <row r="6081">
      <c r="A6081" s="77" t="inlineStr">
        <is>
          <t>2026-10-04</t>
        </is>
      </c>
      <c r="B6081" s="77" t="inlineStr">
        <is>
          <t>Moves</t>
        </is>
      </c>
      <c r="C6081" s="77" t="inlineStr">
        <is>
          <t>Snarl power</t>
        </is>
      </c>
      <c r="D6081" s="77" t="n">
        <v>55</v>
      </c>
      <c r="E6081" s="77" t="n">
        <v>65</v>
      </c>
      <c r="F6081" s="77" t="inlineStr">
        <is>
          <t>Differs from upstream baseline</t>
        </is>
      </c>
      <c r="G6081" s="77" t="inlineStr">
        <is>
          <t>src/data/moves_info.h</t>
        </is>
      </c>
    </row>
    <row r="6082">
      <c r="A6082" s="32" t="inlineStr">
        <is>
          <t>2026-10-04</t>
        </is>
      </c>
      <c r="B6082" s="32" t="inlineStr">
        <is>
          <t>Moves</t>
        </is>
      </c>
      <c r="C6082" s="32" t="inlineStr">
        <is>
          <t>Snarl accuracy</t>
        </is>
      </c>
      <c r="D6082" s="32" t="n">
        <v>95</v>
      </c>
      <c r="E6082" s="32" t="n">
        <v>100</v>
      </c>
      <c r="F6082" s="32" t="inlineStr">
        <is>
          <t>Differs from upstream baseline</t>
        </is>
      </c>
      <c r="G6082" s="32" t="inlineStr">
        <is>
          <t>src/data/moves_info.h</t>
        </is>
      </c>
    </row>
    <row r="6083">
      <c r="A6083" s="77" t="inlineStr">
        <is>
          <t>2026-10-04</t>
        </is>
      </c>
      <c r="B6083" s="77" t="inlineStr">
        <is>
          <t>Moves</t>
        </is>
      </c>
      <c r="C6083" s="77" t="inlineStr">
        <is>
          <t>Snore power</t>
        </is>
      </c>
      <c r="D6083" s="77" t="n">
        <v>50</v>
      </c>
      <c r="E6083" s="77" t="n">
        <v>80</v>
      </c>
      <c r="F6083" s="77" t="inlineStr">
        <is>
          <t>Differs from upstream baseline</t>
        </is>
      </c>
      <c r="G6083" s="77" t="inlineStr">
        <is>
          <t>src/data/moves_info.h</t>
        </is>
      </c>
    </row>
    <row r="6084">
      <c r="A6084" s="32" t="inlineStr">
        <is>
          <t>2026-10-04</t>
        </is>
      </c>
      <c r="B6084" s="32" t="inlineStr">
        <is>
          <t>Moves</t>
        </is>
      </c>
      <c r="C6084" s="32" t="inlineStr">
        <is>
          <t>Soft-Boiled accuracy</t>
        </is>
      </c>
      <c r="D6084" s="32" t="n">
        <v>100</v>
      </c>
      <c r="E6084" s="32" t="n">
        <v>0</v>
      </c>
      <c r="F6084" s="32" t="inlineStr">
        <is>
          <t>Differs from upstream baseline</t>
        </is>
      </c>
      <c r="G6084" s="32" t="inlineStr">
        <is>
          <t>src/data/moves_info.h</t>
        </is>
      </c>
    </row>
    <row r="6085">
      <c r="A6085" s="77" t="inlineStr">
        <is>
          <t>2026-10-04</t>
        </is>
      </c>
      <c r="B6085" s="77" t="inlineStr">
        <is>
          <t>Moves</t>
        </is>
      </c>
      <c r="C6085" s="77" t="inlineStr">
        <is>
          <t>Soft-Boiled pp</t>
        </is>
      </c>
      <c r="D6085" s="77" t="n">
        <v>5</v>
      </c>
      <c r="E6085" s="77" t="n">
        <v>25</v>
      </c>
      <c r="F6085" s="77" t="inlineStr">
        <is>
          <t>Differs from upstream baseline</t>
        </is>
      </c>
      <c r="G6085" s="77" t="inlineStr">
        <is>
          <t>src/data/moves_info.h</t>
        </is>
      </c>
    </row>
    <row r="6086">
      <c r="A6086" s="32" t="inlineStr">
        <is>
          <t>2026-10-04</t>
        </is>
      </c>
      <c r="B6086" s="32" t="inlineStr">
        <is>
          <t>Moves</t>
        </is>
      </c>
      <c r="C6086" s="32" t="inlineStr">
        <is>
          <t>Solar Beam pp</t>
        </is>
      </c>
      <c r="D6086" s="32" t="n">
        <v>10</v>
      </c>
      <c r="E6086" s="32" t="n">
        <v>15</v>
      </c>
      <c r="F6086" s="32" t="inlineStr">
        <is>
          <t>Differs from upstream baseline</t>
        </is>
      </c>
      <c r="G6086" s="32" t="inlineStr">
        <is>
          <t>src/data/moves_info.h</t>
        </is>
      </c>
    </row>
    <row r="6087">
      <c r="A6087" s="77" t="inlineStr">
        <is>
          <t>2026-10-04</t>
        </is>
      </c>
      <c r="B6087" s="77" t="inlineStr">
        <is>
          <t>Moves</t>
        </is>
      </c>
      <c r="C6087" s="77" t="inlineStr">
        <is>
          <t>Sonic Boom accuracy</t>
        </is>
      </c>
      <c r="D6087" s="77" t="n">
        <v>90</v>
      </c>
      <c r="E6087" s="77" t="n">
        <v>100</v>
      </c>
      <c r="F6087" s="77" t="inlineStr">
        <is>
          <t>Differs from upstream baseline</t>
        </is>
      </c>
      <c r="G6087" s="77" t="inlineStr">
        <is>
          <t>src/data/moves_info.h</t>
        </is>
      </c>
    </row>
    <row r="6088">
      <c r="A6088" s="32" t="inlineStr">
        <is>
          <t>2026-10-04</t>
        </is>
      </c>
      <c r="B6088" s="32" t="inlineStr">
        <is>
          <t>Moves</t>
        </is>
      </c>
      <c r="C6088" s="32" t="inlineStr">
        <is>
          <t>Spacial Rend power</t>
        </is>
      </c>
      <c r="D6088" s="32" t="n">
        <v>100</v>
      </c>
      <c r="E6088" s="32" t="n">
        <v>120</v>
      </c>
      <c r="F6088" s="32" t="inlineStr">
        <is>
          <t>Differs from upstream baseline</t>
        </is>
      </c>
      <c r="G6088" s="32" t="inlineStr">
        <is>
          <t>src/data/moves_info.h</t>
        </is>
      </c>
    </row>
    <row r="6089">
      <c r="A6089" s="77" t="inlineStr">
        <is>
          <t>2026-10-04</t>
        </is>
      </c>
      <c r="B6089" s="77" t="inlineStr">
        <is>
          <t>Moves</t>
        </is>
      </c>
      <c r="C6089" s="77" t="inlineStr">
        <is>
          <t>Spacial Rend accuracy</t>
        </is>
      </c>
      <c r="D6089" s="77" t="n">
        <v>95</v>
      </c>
      <c r="E6089" s="77" t="n">
        <v>100</v>
      </c>
      <c r="F6089" s="77" t="inlineStr">
        <is>
          <t>Differs from upstream baseline</t>
        </is>
      </c>
      <c r="G6089" s="77" t="inlineStr">
        <is>
          <t>src/data/moves_info.h</t>
        </is>
      </c>
    </row>
    <row r="6090">
      <c r="A6090" s="32" t="inlineStr">
        <is>
          <t>2026-10-04</t>
        </is>
      </c>
      <c r="B6090" s="32" t="inlineStr">
        <is>
          <t>Moves</t>
        </is>
      </c>
      <c r="C6090" s="32" t="inlineStr">
        <is>
          <t>Spark power</t>
        </is>
      </c>
      <c r="D6090" s="32" t="n">
        <v>65</v>
      </c>
      <c r="E6090" s="32" t="n">
        <v>70</v>
      </c>
      <c r="F6090" s="32" t="inlineStr">
        <is>
          <t>Differs from upstream baseline</t>
        </is>
      </c>
      <c r="G6090" s="32" t="inlineStr">
        <is>
          <t>src/data/moves_info.h</t>
        </is>
      </c>
    </row>
    <row r="6091">
      <c r="A6091" s="77" t="inlineStr">
        <is>
          <t>2026-10-04</t>
        </is>
      </c>
      <c r="B6091" s="77" t="inlineStr">
        <is>
          <t>Moves</t>
        </is>
      </c>
      <c r="C6091" s="77" t="inlineStr">
        <is>
          <t>Spike Cannon power</t>
        </is>
      </c>
      <c r="D6091" s="77" t="n">
        <v>20</v>
      </c>
      <c r="E6091" s="77" t="n">
        <v>35</v>
      </c>
      <c r="F6091" s="77" t="inlineStr">
        <is>
          <t>Differs from upstream baseline</t>
        </is>
      </c>
      <c r="G6091" s="77" t="inlineStr">
        <is>
          <t>src/data/moves_info.h</t>
        </is>
      </c>
    </row>
    <row r="6092">
      <c r="A6092" s="32" t="inlineStr">
        <is>
          <t>2026-10-04</t>
        </is>
      </c>
      <c r="B6092" s="32" t="inlineStr">
        <is>
          <t>Moves</t>
        </is>
      </c>
      <c r="C6092" s="32" t="inlineStr">
        <is>
          <t>Steamroller power</t>
        </is>
      </c>
      <c r="D6092" s="32" t="n">
        <v>65</v>
      </c>
      <c r="E6092" s="32" t="n">
        <v>75</v>
      </c>
      <c r="F6092" s="32" t="inlineStr">
        <is>
          <t>Differs from upstream baseline</t>
        </is>
      </c>
      <c r="G6092" s="32" t="inlineStr">
        <is>
          <t>src/data/moves_info.h</t>
        </is>
      </c>
    </row>
    <row r="6093">
      <c r="A6093" s="77" t="inlineStr">
        <is>
          <t>2026-10-04</t>
        </is>
      </c>
      <c r="B6093" s="77" t="inlineStr">
        <is>
          <t>Moves</t>
        </is>
      </c>
      <c r="C6093" s="77" t="inlineStr">
        <is>
          <t>Steam Eruption power</t>
        </is>
      </c>
      <c r="D6093" s="77" t="n">
        <v>110</v>
      </c>
      <c r="E6093" s="77" t="n">
        <v>120</v>
      </c>
      <c r="F6093" s="77" t="inlineStr">
        <is>
          <t>Differs from upstream baseline</t>
        </is>
      </c>
      <c r="G6093" s="77" t="inlineStr">
        <is>
          <t>src/data/moves_info.h</t>
        </is>
      </c>
    </row>
    <row r="6094">
      <c r="A6094" s="32" t="inlineStr">
        <is>
          <t>2026-10-04</t>
        </is>
      </c>
      <c r="B6094" s="32" t="inlineStr">
        <is>
          <t>Moves</t>
        </is>
      </c>
      <c r="C6094" s="32" t="inlineStr">
        <is>
          <t>Steel Wing power</t>
        </is>
      </c>
      <c r="D6094" s="32" t="n">
        <v>70</v>
      </c>
      <c r="E6094" s="32" t="n">
        <v>80</v>
      </c>
      <c r="F6094" s="32" t="inlineStr">
        <is>
          <t>Differs from upstream baseline</t>
        </is>
      </c>
      <c r="G6094" s="32" t="inlineStr">
        <is>
          <t>src/data/moves_info.h</t>
        </is>
      </c>
    </row>
    <row r="6095">
      <c r="A6095" s="77" t="inlineStr">
        <is>
          <t>2026-10-04</t>
        </is>
      </c>
      <c r="B6095" s="77" t="inlineStr">
        <is>
          <t>Moves</t>
        </is>
      </c>
      <c r="C6095" s="77" t="inlineStr">
        <is>
          <t>Steel Wing accuracy</t>
        </is>
      </c>
      <c r="D6095" s="77" t="n">
        <v>90</v>
      </c>
      <c r="E6095" s="77" t="n">
        <v>100</v>
      </c>
      <c r="F6095" s="77" t="inlineStr">
        <is>
          <t>Differs from upstream baseline</t>
        </is>
      </c>
      <c r="G6095" s="77" t="inlineStr">
        <is>
          <t>src/data/moves_info.h</t>
        </is>
      </c>
    </row>
    <row r="6096">
      <c r="A6096" s="32" t="inlineStr">
        <is>
          <t>2026-10-04</t>
        </is>
      </c>
      <c r="B6096" s="32" t="inlineStr">
        <is>
          <t>Moves</t>
        </is>
      </c>
      <c r="C6096" s="32" t="inlineStr">
        <is>
          <t>Stockpile pp</t>
        </is>
      </c>
      <c r="D6096" s="32" t="n">
        <v>20</v>
      </c>
      <c r="E6096" s="32" t="n">
        <v>10</v>
      </c>
      <c r="F6096" s="32" t="inlineStr">
        <is>
          <t>Differs from upstream baseline</t>
        </is>
      </c>
      <c r="G6096" s="32" t="inlineStr">
        <is>
          <t>src/data/moves_info.h</t>
        </is>
      </c>
    </row>
    <row r="6097">
      <c r="A6097" s="77" t="inlineStr">
        <is>
          <t>2026-10-04</t>
        </is>
      </c>
      <c r="B6097" s="77" t="inlineStr">
        <is>
          <t>Moves</t>
        </is>
      </c>
      <c r="C6097" s="77" t="inlineStr">
        <is>
          <t>Stomp power</t>
        </is>
      </c>
      <c r="D6097" s="77" t="n">
        <v>65</v>
      </c>
      <c r="E6097" s="77" t="n">
        <v>90</v>
      </c>
      <c r="F6097" s="77" t="inlineStr">
        <is>
          <t>Differs from upstream baseline</t>
        </is>
      </c>
      <c r="G6097" s="77" t="inlineStr">
        <is>
          <t>src/data/moves_info.h</t>
        </is>
      </c>
    </row>
    <row r="6098">
      <c r="A6098" s="32" t="inlineStr">
        <is>
          <t>2026-10-04</t>
        </is>
      </c>
      <c r="B6098" s="32" t="inlineStr">
        <is>
          <t>Moves</t>
        </is>
      </c>
      <c r="C6098" s="32" t="inlineStr">
        <is>
          <t>Stomp type</t>
        </is>
      </c>
      <c r="D6098" s="32" t="inlineStr">
        <is>
          <t>TYPE_NORMAL</t>
        </is>
      </c>
      <c r="E6098" s="32" t="inlineStr">
        <is>
          <t>TYPE_GROUND</t>
        </is>
      </c>
      <c r="F6098" s="32" t="inlineStr">
        <is>
          <t>Differs from upstream baseline</t>
        </is>
      </c>
      <c r="G6098" s="32" t="inlineStr">
        <is>
          <t>src/data/moves_info.h</t>
        </is>
      </c>
    </row>
    <row r="6099">
      <c r="A6099" s="77" t="inlineStr">
        <is>
          <t>2026-10-04</t>
        </is>
      </c>
      <c r="B6099" s="77" t="inlineStr">
        <is>
          <t>Moves</t>
        </is>
      </c>
      <c r="C6099" s="77" t="inlineStr">
        <is>
          <t>Stone Edge power</t>
        </is>
      </c>
      <c r="D6099" s="77" t="n">
        <v>100</v>
      </c>
      <c r="E6099" s="77" t="n">
        <v>120</v>
      </c>
      <c r="F6099" s="77" t="inlineStr">
        <is>
          <t>Differs from upstream baseline</t>
        </is>
      </c>
      <c r="G6099" s="77" t="inlineStr">
        <is>
          <t>src/data/moves_info.h</t>
        </is>
      </c>
    </row>
    <row r="6100">
      <c r="A6100" s="32" t="inlineStr">
        <is>
          <t>2026-10-04</t>
        </is>
      </c>
      <c r="B6100" s="32" t="inlineStr">
        <is>
          <t>Moves</t>
        </is>
      </c>
      <c r="C6100" s="32" t="inlineStr">
        <is>
          <t>Storm Throw power</t>
        </is>
      </c>
      <c r="D6100" s="32" t="n">
        <v>60</v>
      </c>
      <c r="E6100" s="32" t="n">
        <v>70</v>
      </c>
      <c r="F6100" s="32" t="inlineStr">
        <is>
          <t>Differs from upstream baseline</t>
        </is>
      </c>
      <c r="G6100" s="32" t="inlineStr">
        <is>
          <t>src/data/moves_info.h</t>
        </is>
      </c>
    </row>
    <row r="6101">
      <c r="A6101" s="77" t="inlineStr">
        <is>
          <t>2026-10-04</t>
        </is>
      </c>
      <c r="B6101" s="77" t="inlineStr">
        <is>
          <t>Moves</t>
        </is>
      </c>
      <c r="C6101" s="77" t="inlineStr">
        <is>
          <t>String Shot accuracy</t>
        </is>
      </c>
      <c r="D6101" s="77" t="n">
        <v>95</v>
      </c>
      <c r="E6101" s="77" t="n">
        <v>100</v>
      </c>
      <c r="F6101" s="77" t="inlineStr">
        <is>
          <t>Differs from upstream baseline</t>
        </is>
      </c>
      <c r="G6101" s="77" t="inlineStr">
        <is>
          <t>src/data/moves_info.h</t>
        </is>
      </c>
    </row>
    <row r="6102">
      <c r="A6102" s="32" t="inlineStr">
        <is>
          <t>2026-10-04</t>
        </is>
      </c>
      <c r="B6102" s="32" t="inlineStr">
        <is>
          <t>Moves</t>
        </is>
      </c>
      <c r="C6102" s="32" t="inlineStr">
        <is>
          <t>Struggle Bug power</t>
        </is>
      </c>
      <c r="D6102" s="32" t="n">
        <v>50</v>
      </c>
      <c r="E6102" s="32" t="n">
        <v>60</v>
      </c>
      <c r="F6102" s="32" t="inlineStr">
        <is>
          <t>Differs from upstream baseline</t>
        </is>
      </c>
      <c r="G6102" s="32" t="inlineStr">
        <is>
          <t>src/data/moves_info.h</t>
        </is>
      </c>
    </row>
    <row r="6103">
      <c r="A6103" s="77" t="inlineStr">
        <is>
          <t>2026-10-04</t>
        </is>
      </c>
      <c r="B6103" s="77" t="inlineStr">
        <is>
          <t>Moves</t>
        </is>
      </c>
      <c r="C6103" s="77" t="inlineStr">
        <is>
          <t>Stun Spore accuracy</t>
        </is>
      </c>
      <c r="D6103" s="77" t="n">
        <v>75</v>
      </c>
      <c r="E6103" s="77" t="n">
        <v>90</v>
      </c>
      <c r="F6103" s="77" t="inlineStr">
        <is>
          <t>Differs from upstream baseline</t>
        </is>
      </c>
      <c r="G6103" s="77" t="inlineStr">
        <is>
          <t>src/data/moves_info.h</t>
        </is>
      </c>
    </row>
    <row r="6104">
      <c r="A6104" s="32" t="inlineStr">
        <is>
          <t>2026-10-04</t>
        </is>
      </c>
      <c r="B6104" s="32" t="inlineStr">
        <is>
          <t>Moves</t>
        </is>
      </c>
      <c r="C6104" s="32" t="inlineStr">
        <is>
          <t>Submission power</t>
        </is>
      </c>
      <c r="D6104" s="32" t="n">
        <v>80</v>
      </c>
      <c r="E6104" s="32" t="n">
        <v>90</v>
      </c>
      <c r="F6104" s="32" t="inlineStr">
        <is>
          <t>Differs from upstream baseline</t>
        </is>
      </c>
      <c r="G6104" s="32" t="inlineStr">
        <is>
          <t>src/data/moves_info.h</t>
        </is>
      </c>
    </row>
    <row r="6105">
      <c r="A6105" s="77" t="inlineStr">
        <is>
          <t>2026-10-04</t>
        </is>
      </c>
      <c r="B6105" s="77" t="inlineStr">
        <is>
          <t>Moves</t>
        </is>
      </c>
      <c r="C6105" s="77" t="inlineStr">
        <is>
          <t>Submission accuracy</t>
        </is>
      </c>
      <c r="D6105" s="77" t="n">
        <v>80</v>
      </c>
      <c r="E6105" s="77" t="n">
        <v>100</v>
      </c>
      <c r="F6105" s="77" t="inlineStr">
        <is>
          <t>Differs from upstream baseline</t>
        </is>
      </c>
      <c r="G6105" s="77" t="inlineStr">
        <is>
          <t>src/data/moves_info.h</t>
        </is>
      </c>
    </row>
    <row r="6106">
      <c r="A6106" s="32" t="inlineStr">
        <is>
          <t>2026-10-04</t>
        </is>
      </c>
      <c r="B6106" s="32" t="inlineStr">
        <is>
          <t>Moves</t>
        </is>
      </c>
      <c r="C6106" s="32" t="inlineStr">
        <is>
          <t>Submission pp</t>
        </is>
      </c>
      <c r="D6106" s="32" t="n">
        <v>20</v>
      </c>
      <c r="E6106" s="32" t="n">
        <v>8</v>
      </c>
      <c r="F6106" s="32" t="inlineStr">
        <is>
          <t>Differs from upstream baseline</t>
        </is>
      </c>
      <c r="G6106" s="32" t="inlineStr">
        <is>
          <t>src/data/moves_info.h</t>
        </is>
      </c>
    </row>
    <row r="6107">
      <c r="A6107" s="77" t="inlineStr">
        <is>
          <t>2026-10-04</t>
        </is>
      </c>
      <c r="B6107" s="77" t="inlineStr">
        <is>
          <t>Moves</t>
        </is>
      </c>
      <c r="C6107" s="77" t="inlineStr">
        <is>
          <t>Substitute pp</t>
        </is>
      </c>
      <c r="D6107" s="77" t="n">
        <v>10</v>
      </c>
      <c r="E6107" s="77" t="n">
        <v>2</v>
      </c>
      <c r="F6107" s="77" t="inlineStr">
        <is>
          <t>Differs from upstream baseline</t>
        </is>
      </c>
      <c r="G6107" s="77" t="inlineStr">
        <is>
          <t>src/data/moves_info.h</t>
        </is>
      </c>
    </row>
    <row r="6108">
      <c r="A6108" s="32" t="inlineStr">
        <is>
          <t>2026-10-04</t>
        </is>
      </c>
      <c r="B6108" s="32" t="inlineStr">
        <is>
          <t>Moves</t>
        </is>
      </c>
      <c r="C6108" s="32" t="inlineStr">
        <is>
          <t>Sucker Punch power</t>
        </is>
      </c>
      <c r="D6108" s="32" t="n">
        <v>70</v>
      </c>
      <c r="E6108" s="32" t="n">
        <v>80</v>
      </c>
      <c r="F6108" s="32" t="inlineStr">
        <is>
          <t>Differs from upstream baseline</t>
        </is>
      </c>
      <c r="G6108" s="32" t="inlineStr">
        <is>
          <t>src/data/moves_info.h</t>
        </is>
      </c>
    </row>
    <row r="6109">
      <c r="A6109" s="77" t="inlineStr">
        <is>
          <t>2026-10-04</t>
        </is>
      </c>
      <c r="B6109" s="77" t="inlineStr">
        <is>
          <t>Moves</t>
        </is>
      </c>
      <c r="C6109" s="77" t="inlineStr">
        <is>
          <t>Sunny Day pp</t>
        </is>
      </c>
      <c r="D6109" s="77" t="n">
        <v>5</v>
      </c>
      <c r="E6109" s="77" t="n">
        <v>1</v>
      </c>
      <c r="F6109" s="77" t="inlineStr">
        <is>
          <t>Differs from upstream baseline</t>
        </is>
      </c>
      <c r="G6109" s="77" t="inlineStr">
        <is>
          <t>src/data/moves_info.h</t>
        </is>
      </c>
    </row>
    <row r="6110">
      <c r="A6110" s="32" t="inlineStr">
        <is>
          <t>2026-10-04</t>
        </is>
      </c>
      <c r="B6110" s="32" t="inlineStr">
        <is>
          <t>Moves</t>
        </is>
      </c>
      <c r="C6110" s="32" t="inlineStr">
        <is>
          <t>Superpower power</t>
        </is>
      </c>
      <c r="D6110" s="32" t="n">
        <v>120</v>
      </c>
      <c r="E6110" s="32" t="n">
        <v>140</v>
      </c>
      <c r="F6110" s="32" t="inlineStr">
        <is>
          <t>Differs from upstream baseline</t>
        </is>
      </c>
      <c r="G6110" s="32" t="inlineStr">
        <is>
          <t>src/data/moves_info.h</t>
        </is>
      </c>
    </row>
    <row r="6111">
      <c r="A6111" s="77" t="inlineStr">
        <is>
          <t>2026-10-04</t>
        </is>
      </c>
      <c r="B6111" s="77" t="inlineStr">
        <is>
          <t>Moves</t>
        </is>
      </c>
      <c r="C6111" s="77" t="inlineStr">
        <is>
          <t>Supersonic accuracy</t>
        </is>
      </c>
      <c r="D6111" s="77" t="n">
        <v>55</v>
      </c>
      <c r="E6111" s="77" t="n">
        <v>70</v>
      </c>
      <c r="F6111" s="77" t="inlineStr">
        <is>
          <t>Differs from upstream baseline</t>
        </is>
      </c>
      <c r="G6111" s="77" t="inlineStr">
        <is>
          <t>src/data/moves_info.h</t>
        </is>
      </c>
    </row>
    <row r="6112">
      <c r="A6112" s="32" t="inlineStr">
        <is>
          <t>2026-10-04</t>
        </is>
      </c>
      <c r="B6112" s="32" t="inlineStr">
        <is>
          <t>Moves</t>
        </is>
      </c>
      <c r="C6112" s="32" t="inlineStr">
        <is>
          <t>Super Fang accuracy</t>
        </is>
      </c>
      <c r="D6112" s="32" t="n">
        <v>90</v>
      </c>
      <c r="E6112" s="32" t="n">
        <v>100</v>
      </c>
      <c r="F6112" s="32" t="inlineStr">
        <is>
          <t>Differs from upstream baseline</t>
        </is>
      </c>
      <c r="G6112" s="32" t="inlineStr">
        <is>
          <t>src/data/moves_info.h</t>
        </is>
      </c>
    </row>
    <row r="6113">
      <c r="A6113" s="77" t="inlineStr">
        <is>
          <t>2026-10-04</t>
        </is>
      </c>
      <c r="B6113" s="77" t="inlineStr">
        <is>
          <t>Moves</t>
        </is>
      </c>
      <c r="C6113" s="77" t="inlineStr">
        <is>
          <t>Super Fang type</t>
        </is>
      </c>
      <c r="D6113" s="77" t="inlineStr">
        <is>
          <t>TYPE_NORMAL</t>
        </is>
      </c>
      <c r="E6113" s="77" t="inlineStr">
        <is>
          <t>TYPE_DARK</t>
        </is>
      </c>
      <c r="F6113" s="77" t="inlineStr">
        <is>
          <t>Differs from upstream baseline</t>
        </is>
      </c>
      <c r="G6113" s="77" t="inlineStr">
        <is>
          <t>src/data/moves_info.h</t>
        </is>
      </c>
    </row>
    <row r="6114">
      <c r="A6114" s="32" t="inlineStr">
        <is>
          <t>2026-10-04</t>
        </is>
      </c>
      <c r="B6114" s="32" t="inlineStr">
        <is>
          <t>Moves</t>
        </is>
      </c>
      <c r="C6114" s="32" t="inlineStr">
        <is>
          <t>Surf power</t>
        </is>
      </c>
      <c r="D6114" s="32" t="n">
        <v>90</v>
      </c>
      <c r="E6114" s="32" t="n">
        <v>95</v>
      </c>
      <c r="F6114" s="32" t="inlineStr">
        <is>
          <t>Differs from upstream baseline</t>
        </is>
      </c>
      <c r="G6114" s="32" t="inlineStr">
        <is>
          <t>src/data/moves_info.h</t>
        </is>
      </c>
    </row>
    <row r="6115">
      <c r="A6115" s="77" t="inlineStr">
        <is>
          <t>2026-10-04</t>
        </is>
      </c>
      <c r="B6115" s="77" t="inlineStr">
        <is>
          <t>Moves</t>
        </is>
      </c>
      <c r="C6115" s="77" t="inlineStr">
        <is>
          <t>Swagger accuracy</t>
        </is>
      </c>
      <c r="D6115" s="77" t="n">
        <v>85</v>
      </c>
      <c r="E6115" s="77" t="n">
        <v>100</v>
      </c>
      <c r="F6115" s="77" t="inlineStr">
        <is>
          <t>Differs from upstream baseline</t>
        </is>
      </c>
      <c r="G6115" s="77" t="inlineStr">
        <is>
          <t>src/data/moves_info.h</t>
        </is>
      </c>
    </row>
    <row r="6116">
      <c r="A6116" s="32" t="inlineStr">
        <is>
          <t>2026-10-04</t>
        </is>
      </c>
      <c r="B6116" s="32" t="inlineStr">
        <is>
          <t>Moves</t>
        </is>
      </c>
      <c r="C6116" s="32" t="inlineStr">
        <is>
          <t>Swallow power</t>
        </is>
      </c>
      <c r="D6116" s="32" t="n">
        <v>0</v>
      </c>
      <c r="E6116" s="32" t="n">
        <v>90</v>
      </c>
      <c r="F6116" s="32" t="inlineStr">
        <is>
          <t>Differs from upstream baseline</t>
        </is>
      </c>
      <c r="G6116" s="32" t="inlineStr">
        <is>
          <t>src/data/moves_info.h</t>
        </is>
      </c>
    </row>
    <row r="6117">
      <c r="A6117" s="77" t="inlineStr">
        <is>
          <t>2026-10-04</t>
        </is>
      </c>
      <c r="B6117" s="77" t="inlineStr">
        <is>
          <t>Moves</t>
        </is>
      </c>
      <c r="C6117" s="77" t="inlineStr">
        <is>
          <t>Swallow accuracy</t>
        </is>
      </c>
      <c r="D6117" s="77" t="n">
        <v>0</v>
      </c>
      <c r="E6117" s="77" t="n">
        <v>100</v>
      </c>
      <c r="F6117" s="77" t="inlineStr">
        <is>
          <t>Differs from upstream baseline</t>
        </is>
      </c>
      <c r="G6117" s="77" t="inlineStr">
        <is>
          <t>src/data/moves_info.h</t>
        </is>
      </c>
    </row>
    <row r="6118">
      <c r="A6118" s="32" t="inlineStr">
        <is>
          <t>2026-10-04</t>
        </is>
      </c>
      <c r="B6118" s="32" t="inlineStr">
        <is>
          <t>Moves</t>
        </is>
      </c>
      <c r="C6118" s="32" t="inlineStr">
        <is>
          <t>Swallow type</t>
        </is>
      </c>
      <c r="D6118" s="32" t="inlineStr">
        <is>
          <t>TYPE_NORMAL</t>
        </is>
      </c>
      <c r="E6118" s="32" t="inlineStr">
        <is>
          <t>TYPE_POISON</t>
        </is>
      </c>
      <c r="F6118" s="32" t="inlineStr">
        <is>
          <t>Differs from upstream baseline</t>
        </is>
      </c>
      <c r="G6118" s="32" t="inlineStr">
        <is>
          <t>src/data/moves_info.h</t>
        </is>
      </c>
    </row>
    <row r="6119">
      <c r="A6119" s="77" t="inlineStr">
        <is>
          <t>2026-10-04</t>
        </is>
      </c>
      <c r="B6119" s="77" t="inlineStr">
        <is>
          <t>Moves</t>
        </is>
      </c>
      <c r="C6119" s="77" t="inlineStr">
        <is>
          <t>Sweet Kiss accuracy</t>
        </is>
      </c>
      <c r="D6119" s="77" t="n">
        <v>75</v>
      </c>
      <c r="E6119" s="77" t="n">
        <v>100</v>
      </c>
      <c r="F6119" s="77" t="inlineStr">
        <is>
          <t>Differs from upstream baseline</t>
        </is>
      </c>
      <c r="G6119" s="77" t="inlineStr">
        <is>
          <t>src/data/moves_info.h</t>
        </is>
      </c>
    </row>
    <row r="6120">
      <c r="A6120" s="32" t="inlineStr">
        <is>
          <t>2026-10-04</t>
        </is>
      </c>
      <c r="B6120" s="32" t="inlineStr">
        <is>
          <t>Moves</t>
        </is>
      </c>
      <c r="C6120" s="32" t="inlineStr">
        <is>
          <t>Sweet Scent pp</t>
        </is>
      </c>
      <c r="D6120" s="32" t="n">
        <v>20</v>
      </c>
      <c r="E6120" s="32" t="n">
        <v>2</v>
      </c>
      <c r="F6120" s="32" t="inlineStr">
        <is>
          <t>Differs from upstream baseline</t>
        </is>
      </c>
      <c r="G6120" s="32" t="inlineStr">
        <is>
          <t>src/data/moves_info.h</t>
        </is>
      </c>
    </row>
    <row r="6121">
      <c r="A6121" s="77" t="inlineStr">
        <is>
          <t>2026-10-04</t>
        </is>
      </c>
      <c r="B6121" s="77" t="inlineStr">
        <is>
          <t>Moves</t>
        </is>
      </c>
      <c r="C6121" s="77" t="inlineStr">
        <is>
          <t>Swords Dance pp</t>
        </is>
      </c>
      <c r="D6121" s="77" t="n">
        <v>20</v>
      </c>
      <c r="E6121" s="77" t="n">
        <v>30</v>
      </c>
      <c r="F6121" s="77" t="inlineStr">
        <is>
          <t>Differs from upstream baseline</t>
        </is>
      </c>
      <c r="G6121" s="77" t="inlineStr">
        <is>
          <t>src/data/moves_info.h</t>
        </is>
      </c>
    </row>
    <row r="6122">
      <c r="A6122" s="32" t="inlineStr">
        <is>
          <t>2026-10-04</t>
        </is>
      </c>
      <c r="B6122" s="32" t="inlineStr">
        <is>
          <t>Moves</t>
        </is>
      </c>
      <c r="C6122" s="32" t="inlineStr">
        <is>
          <t>Tackle power</t>
        </is>
      </c>
      <c r="D6122" s="32" t="n">
        <v>40</v>
      </c>
      <c r="E6122" s="32" t="n">
        <v>35</v>
      </c>
      <c r="F6122" s="32" t="inlineStr">
        <is>
          <t>Differs from upstream baseline</t>
        </is>
      </c>
      <c r="G6122" s="32" t="inlineStr">
        <is>
          <t>src/data/moves_info.h</t>
        </is>
      </c>
    </row>
    <row r="6123">
      <c r="A6123" s="77" t="inlineStr">
        <is>
          <t>2026-10-04</t>
        </is>
      </c>
      <c r="B6123" s="77" t="inlineStr">
        <is>
          <t>Moves</t>
        </is>
      </c>
      <c r="C6123" s="77" t="inlineStr">
        <is>
          <t>Tailwind pp</t>
        </is>
      </c>
      <c r="D6123" s="77" t="n">
        <v>15</v>
      </c>
      <c r="E6123" s="77" t="n">
        <v>30</v>
      </c>
      <c r="F6123" s="77" t="inlineStr">
        <is>
          <t>Differs from upstream baseline</t>
        </is>
      </c>
      <c r="G6123" s="77" t="inlineStr">
        <is>
          <t>src/data/moves_info.h</t>
        </is>
      </c>
    </row>
    <row r="6124">
      <c r="A6124" s="32" t="inlineStr">
        <is>
          <t>2026-10-04</t>
        </is>
      </c>
      <c r="B6124" s="32" t="inlineStr">
        <is>
          <t>Moves</t>
        </is>
      </c>
      <c r="C6124" s="32" t="inlineStr">
        <is>
          <t>Tail Slap power</t>
        </is>
      </c>
      <c r="D6124" s="32" t="n">
        <v>25</v>
      </c>
      <c r="E6124" s="32" t="n">
        <v>30</v>
      </c>
      <c r="F6124" s="32" t="inlineStr">
        <is>
          <t>Differs from upstream baseline</t>
        </is>
      </c>
      <c r="G6124" s="32" t="inlineStr">
        <is>
          <t>src/data/moves_info.h</t>
        </is>
      </c>
    </row>
    <row r="6125">
      <c r="A6125" s="77" t="inlineStr">
        <is>
          <t>2026-10-04</t>
        </is>
      </c>
      <c r="B6125" s="77" t="inlineStr">
        <is>
          <t>Moves</t>
        </is>
      </c>
      <c r="C6125" s="77" t="inlineStr">
        <is>
          <t>Tail Slap accuracy</t>
        </is>
      </c>
      <c r="D6125" s="77" t="n">
        <v>85</v>
      </c>
      <c r="E6125" s="77" t="n">
        <v>95</v>
      </c>
      <c r="F6125" s="77" t="inlineStr">
        <is>
          <t>Differs from upstream baseline</t>
        </is>
      </c>
      <c r="G6125" s="77" t="inlineStr">
        <is>
          <t>src/data/moves_info.h</t>
        </is>
      </c>
    </row>
    <row r="6126">
      <c r="A6126" s="32" t="inlineStr">
        <is>
          <t>2026-10-04</t>
        </is>
      </c>
      <c r="B6126" s="32" t="inlineStr">
        <is>
          <t>Moves</t>
        </is>
      </c>
      <c r="C6126" s="32" t="inlineStr">
        <is>
          <t>Tail Whip pp</t>
        </is>
      </c>
      <c r="D6126" s="32" t="n">
        <v>30</v>
      </c>
      <c r="E6126" s="32" t="n">
        <v>1</v>
      </c>
      <c r="F6126" s="32" t="inlineStr">
        <is>
          <t>Differs from upstream baseline</t>
        </is>
      </c>
      <c r="G6126" s="32" t="inlineStr">
        <is>
          <t>src/data/moves_info.h</t>
        </is>
      </c>
    </row>
    <row r="6127">
      <c r="A6127" s="77" t="inlineStr">
        <is>
          <t>2026-10-04</t>
        </is>
      </c>
      <c r="B6127" s="77" t="inlineStr">
        <is>
          <t>Moves</t>
        </is>
      </c>
      <c r="C6127" s="77" t="inlineStr">
        <is>
          <t>Take Down accuracy</t>
        </is>
      </c>
      <c r="D6127" s="77" t="n">
        <v>85</v>
      </c>
      <c r="E6127" s="77" t="n">
        <v>100</v>
      </c>
      <c r="F6127" s="77" t="inlineStr">
        <is>
          <t>Differs from upstream baseline</t>
        </is>
      </c>
      <c r="G6127" s="77" t="inlineStr">
        <is>
          <t>src/data/moves_info.h</t>
        </is>
      </c>
    </row>
    <row r="6128">
      <c r="A6128" s="32" t="inlineStr">
        <is>
          <t>2026-10-04</t>
        </is>
      </c>
      <c r="B6128" s="32" t="inlineStr">
        <is>
          <t>Moves</t>
        </is>
      </c>
      <c r="C6128" s="32" t="inlineStr">
        <is>
          <t>Taunt pp</t>
        </is>
      </c>
      <c r="D6128" s="32" t="n">
        <v>20</v>
      </c>
      <c r="E6128" s="32" t="n">
        <v>15</v>
      </c>
      <c r="F6128" s="32" t="inlineStr">
        <is>
          <t>Differs from upstream baseline</t>
        </is>
      </c>
      <c r="G6128" s="32" t="inlineStr">
        <is>
          <t>src/data/moves_info.h</t>
        </is>
      </c>
    </row>
    <row r="6129">
      <c r="A6129" s="77" t="inlineStr">
        <is>
          <t>2026-10-04</t>
        </is>
      </c>
      <c r="B6129" s="77" t="inlineStr">
        <is>
          <t>Moves</t>
        </is>
      </c>
      <c r="C6129" s="77" t="inlineStr">
        <is>
          <t>Thief power</t>
        </is>
      </c>
      <c r="D6129" s="77" t="n">
        <v>60</v>
      </c>
      <c r="E6129" s="77" t="n">
        <v>40</v>
      </c>
      <c r="F6129" s="77" t="inlineStr">
        <is>
          <t>Differs from upstream baseline</t>
        </is>
      </c>
      <c r="G6129" s="77" t="inlineStr">
        <is>
          <t>src/data/moves_info.h</t>
        </is>
      </c>
    </row>
    <row r="6130">
      <c r="A6130" s="32" t="inlineStr">
        <is>
          <t>2026-10-04</t>
        </is>
      </c>
      <c r="B6130" s="32" t="inlineStr">
        <is>
          <t>Moves</t>
        </is>
      </c>
      <c r="C6130" s="32" t="inlineStr">
        <is>
          <t>Thief pp</t>
        </is>
      </c>
      <c r="D6130" s="32" t="n">
        <v>25</v>
      </c>
      <c r="E6130" s="32" t="n">
        <v>10</v>
      </c>
      <c r="F6130" s="32" t="inlineStr">
        <is>
          <t>Differs from upstream baseline</t>
        </is>
      </c>
      <c r="G6130" s="32" t="inlineStr">
        <is>
          <t>src/data/moves_info.h</t>
        </is>
      </c>
    </row>
    <row r="6131">
      <c r="A6131" s="77" t="inlineStr">
        <is>
          <t>2026-10-04</t>
        </is>
      </c>
      <c r="B6131" s="77" t="inlineStr">
        <is>
          <t>Moves</t>
        </is>
      </c>
      <c r="C6131" s="77" t="inlineStr">
        <is>
          <t>Thousand Arrows power</t>
        </is>
      </c>
      <c r="D6131" s="77" t="n">
        <v>90</v>
      </c>
      <c r="E6131" s="77" t="n">
        <v>95</v>
      </c>
      <c r="F6131" s="77" t="inlineStr">
        <is>
          <t>Differs from upstream baseline</t>
        </is>
      </c>
      <c r="G6131" s="77" t="inlineStr">
        <is>
          <t>src/data/moves_info.h</t>
        </is>
      </c>
    </row>
    <row r="6132">
      <c r="A6132" s="32" t="inlineStr">
        <is>
          <t>2026-10-04</t>
        </is>
      </c>
      <c r="B6132" s="32" t="inlineStr">
        <is>
          <t>Moves</t>
        </is>
      </c>
      <c r="C6132" s="32" t="inlineStr">
        <is>
          <t>Thousand Waves power</t>
        </is>
      </c>
      <c r="D6132" s="32" t="n">
        <v>90</v>
      </c>
      <c r="E6132" s="32" t="n">
        <v>95</v>
      </c>
      <c r="F6132" s="32" t="inlineStr">
        <is>
          <t>Differs from upstream baseline</t>
        </is>
      </c>
      <c r="G6132" s="32" t="inlineStr">
        <is>
          <t>src/data/moves_info.h</t>
        </is>
      </c>
    </row>
    <row r="6133">
      <c r="A6133" s="77" t="inlineStr">
        <is>
          <t>2026-10-04</t>
        </is>
      </c>
      <c r="B6133" s="77" t="inlineStr">
        <is>
          <t>Moves</t>
        </is>
      </c>
      <c r="C6133" s="77" t="inlineStr">
        <is>
          <t>Thrash pp</t>
        </is>
      </c>
      <c r="D6133" s="77" t="n">
        <v>10</v>
      </c>
      <c r="E6133" s="77" t="n">
        <v>20</v>
      </c>
      <c r="F6133" s="77" t="inlineStr">
        <is>
          <t>Differs from upstream baseline</t>
        </is>
      </c>
      <c r="G6133" s="77" t="inlineStr">
        <is>
          <t>src/data/moves_info.h</t>
        </is>
      </c>
    </row>
    <row r="6134">
      <c r="A6134" s="32" t="inlineStr">
        <is>
          <t>2026-10-04</t>
        </is>
      </c>
      <c r="B6134" s="32" t="inlineStr">
        <is>
          <t>Moves</t>
        </is>
      </c>
      <c r="C6134" s="32" t="inlineStr">
        <is>
          <t>Thunder power</t>
        </is>
      </c>
      <c r="D6134" s="32" t="n">
        <v>110</v>
      </c>
      <c r="E6134" s="32" t="n">
        <v>120</v>
      </c>
      <c r="F6134" s="32" t="inlineStr">
        <is>
          <t>Differs from upstream baseline</t>
        </is>
      </c>
      <c r="G6134" s="32" t="inlineStr">
        <is>
          <t>src/data/moves_info.h</t>
        </is>
      </c>
    </row>
    <row r="6135">
      <c r="A6135" s="77" t="inlineStr">
        <is>
          <t>2026-10-04</t>
        </is>
      </c>
      <c r="B6135" s="77" t="inlineStr">
        <is>
          <t>Moves</t>
        </is>
      </c>
      <c r="C6135" s="77" t="inlineStr">
        <is>
          <t>Thunderbolt power</t>
        </is>
      </c>
      <c r="D6135" s="77" t="n">
        <v>90</v>
      </c>
      <c r="E6135" s="77" t="n">
        <v>95</v>
      </c>
      <c r="F6135" s="77" t="inlineStr">
        <is>
          <t>Differs from upstream baseline</t>
        </is>
      </c>
      <c r="G6135" s="77" t="inlineStr">
        <is>
          <t>src/data/moves_info.h</t>
        </is>
      </c>
    </row>
    <row r="6136">
      <c r="A6136" s="32" t="inlineStr">
        <is>
          <t>2026-10-04</t>
        </is>
      </c>
      <c r="B6136" s="32" t="inlineStr">
        <is>
          <t>Moves</t>
        </is>
      </c>
      <c r="C6136" s="32" t="inlineStr">
        <is>
          <t>Thunder Fang power</t>
        </is>
      </c>
      <c r="D6136" s="32" t="n">
        <v>65</v>
      </c>
      <c r="E6136" s="32" t="n">
        <v>90</v>
      </c>
      <c r="F6136" s="32" t="inlineStr">
        <is>
          <t>Differs from upstream baseline</t>
        </is>
      </c>
      <c r="G6136" s="32" t="inlineStr">
        <is>
          <t>src/data/moves_info.h</t>
        </is>
      </c>
    </row>
    <row r="6137">
      <c r="A6137" s="77" t="inlineStr">
        <is>
          <t>2026-10-04</t>
        </is>
      </c>
      <c r="B6137" s="77" t="inlineStr">
        <is>
          <t>Moves</t>
        </is>
      </c>
      <c r="C6137" s="77" t="inlineStr">
        <is>
          <t>Thunder Fang accuracy</t>
        </is>
      </c>
      <c r="D6137" s="77" t="n">
        <v>95</v>
      </c>
      <c r="E6137" s="77" t="n">
        <v>100</v>
      </c>
      <c r="F6137" s="77" t="inlineStr">
        <is>
          <t>Differs from upstream baseline</t>
        </is>
      </c>
      <c r="G6137" s="77" t="inlineStr">
        <is>
          <t>src/data/moves_info.h</t>
        </is>
      </c>
    </row>
    <row r="6138">
      <c r="A6138" s="32" t="inlineStr">
        <is>
          <t>2026-10-04</t>
        </is>
      </c>
      <c r="B6138" s="32" t="inlineStr">
        <is>
          <t>Moves</t>
        </is>
      </c>
      <c r="C6138" s="32" t="inlineStr">
        <is>
          <t>Thunder Punch power</t>
        </is>
      </c>
      <c r="D6138" s="32" t="n">
        <v>75</v>
      </c>
      <c r="E6138" s="32" t="n">
        <v>95</v>
      </c>
      <c r="F6138" s="32" t="inlineStr">
        <is>
          <t>Differs from upstream baseline</t>
        </is>
      </c>
      <c r="G6138" s="32" t="inlineStr">
        <is>
          <t>src/data/moves_info.h</t>
        </is>
      </c>
    </row>
    <row r="6139">
      <c r="A6139" s="77" t="inlineStr">
        <is>
          <t>2026-10-04</t>
        </is>
      </c>
      <c r="B6139" s="77" t="inlineStr">
        <is>
          <t>Moves</t>
        </is>
      </c>
      <c r="C6139" s="77" t="inlineStr">
        <is>
          <t>Thunder Wave accuracy</t>
        </is>
      </c>
      <c r="D6139" s="77" t="n">
        <v>90</v>
      </c>
      <c r="E6139" s="77" t="n">
        <v>100</v>
      </c>
      <c r="F6139" s="77" t="inlineStr">
        <is>
          <t>Differs from upstream baseline</t>
        </is>
      </c>
      <c r="G6139" s="77" t="inlineStr">
        <is>
          <t>src/data/moves_info.h</t>
        </is>
      </c>
    </row>
    <row r="6140">
      <c r="A6140" s="32" t="inlineStr">
        <is>
          <t>2026-10-04</t>
        </is>
      </c>
      <c r="B6140" s="32" t="inlineStr">
        <is>
          <t>Moves</t>
        </is>
      </c>
      <c r="C6140" s="32" t="inlineStr">
        <is>
          <t>Tickle pp</t>
        </is>
      </c>
      <c r="D6140" s="32" t="n">
        <v>20</v>
      </c>
      <c r="E6140" s="32" t="n">
        <v>6</v>
      </c>
      <c r="F6140" s="32" t="inlineStr">
        <is>
          <t>Differs from upstream baseline</t>
        </is>
      </c>
      <c r="G6140" s="32" t="inlineStr">
        <is>
          <t>src/data/moves_info.h</t>
        </is>
      </c>
    </row>
    <row r="6141">
      <c r="A6141" s="77" t="inlineStr">
        <is>
          <t>2026-10-04</t>
        </is>
      </c>
      <c r="B6141" s="77" t="inlineStr">
        <is>
          <t>Moves</t>
        </is>
      </c>
      <c r="C6141" s="77" t="inlineStr">
        <is>
          <t>Toxic accuracy</t>
        </is>
      </c>
      <c r="D6141" s="77" t="n">
        <v>90</v>
      </c>
      <c r="E6141" s="77" t="n">
        <v>100</v>
      </c>
      <c r="F6141" s="77" t="inlineStr">
        <is>
          <t>Differs from upstream baseline</t>
        </is>
      </c>
      <c r="G6141" s="77" t="inlineStr">
        <is>
          <t>src/data/moves_info.h</t>
        </is>
      </c>
    </row>
    <row r="6142">
      <c r="A6142" s="32" t="inlineStr">
        <is>
          <t>2026-10-04</t>
        </is>
      </c>
      <c r="B6142" s="32" t="inlineStr">
        <is>
          <t>Moves</t>
        </is>
      </c>
      <c r="C6142" s="32" t="inlineStr">
        <is>
          <t>Trick Room pp</t>
        </is>
      </c>
      <c r="D6142" s="32" t="n">
        <v>5</v>
      </c>
      <c r="E6142" s="32" t="n">
        <v>1</v>
      </c>
      <c r="F6142" s="32" t="inlineStr">
        <is>
          <t>Differs from upstream baseline</t>
        </is>
      </c>
      <c r="G6142" s="32" t="inlineStr">
        <is>
          <t>src/data/moves_info.h</t>
        </is>
      </c>
    </row>
    <row r="6143">
      <c r="A6143" s="77" t="inlineStr">
        <is>
          <t>2026-10-04</t>
        </is>
      </c>
      <c r="B6143" s="77" t="inlineStr">
        <is>
          <t>Moves</t>
        </is>
      </c>
      <c r="C6143" s="77" t="inlineStr">
        <is>
          <t>Triple Axel power</t>
        </is>
      </c>
      <c r="D6143" s="77" t="n">
        <v>20</v>
      </c>
      <c r="E6143" s="77" t="n">
        <v>40</v>
      </c>
      <c r="F6143" s="77" t="inlineStr">
        <is>
          <t>Differs from upstream baseline</t>
        </is>
      </c>
      <c r="G6143" s="77" t="inlineStr">
        <is>
          <t>src/data/moves_info.h</t>
        </is>
      </c>
    </row>
    <row r="6144">
      <c r="A6144" s="32" t="inlineStr">
        <is>
          <t>2026-10-04</t>
        </is>
      </c>
      <c r="B6144" s="32" t="inlineStr">
        <is>
          <t>Moves</t>
        </is>
      </c>
      <c r="C6144" s="32" t="inlineStr">
        <is>
          <t>Triple Axel accuracy</t>
        </is>
      </c>
      <c r="D6144" s="32" t="n">
        <v>90</v>
      </c>
      <c r="E6144" s="32" t="n">
        <v>100</v>
      </c>
      <c r="F6144" s="32" t="inlineStr">
        <is>
          <t>Differs from upstream baseline</t>
        </is>
      </c>
      <c r="G6144" s="32" t="inlineStr">
        <is>
          <t>src/data/moves_info.h</t>
        </is>
      </c>
    </row>
    <row r="6145">
      <c r="A6145" s="77" t="inlineStr">
        <is>
          <t>2026-10-04</t>
        </is>
      </c>
      <c r="B6145" s="77" t="inlineStr">
        <is>
          <t>Moves</t>
        </is>
      </c>
      <c r="C6145" s="77" t="inlineStr">
        <is>
          <t>Triple Axel pp</t>
        </is>
      </c>
      <c r="D6145" s="77" t="n">
        <v>10</v>
      </c>
      <c r="E6145" s="77" t="n">
        <v>15</v>
      </c>
      <c r="F6145" s="77" t="inlineStr">
        <is>
          <t>Differs from upstream baseline</t>
        </is>
      </c>
      <c r="G6145" s="77" t="inlineStr">
        <is>
          <t>src/data/moves_info.h</t>
        </is>
      </c>
    </row>
    <row r="6146">
      <c r="A6146" s="32" t="inlineStr">
        <is>
          <t>2026-10-04</t>
        </is>
      </c>
      <c r="B6146" s="32" t="inlineStr">
        <is>
          <t>Moves</t>
        </is>
      </c>
      <c r="C6146" s="32" t="inlineStr">
        <is>
          <t>Triple Kick power</t>
        </is>
      </c>
      <c r="D6146" s="32" t="n">
        <v>10</v>
      </c>
      <c r="E6146" s="32" t="n">
        <v>30</v>
      </c>
      <c r="F6146" s="32" t="inlineStr">
        <is>
          <t>Differs from upstream baseline</t>
        </is>
      </c>
      <c r="G6146" s="32" t="inlineStr">
        <is>
          <t>src/data/moves_info.h</t>
        </is>
      </c>
    </row>
    <row r="6147">
      <c r="A6147" s="77" t="inlineStr">
        <is>
          <t>2026-10-04</t>
        </is>
      </c>
      <c r="B6147" s="77" t="inlineStr">
        <is>
          <t>Moves</t>
        </is>
      </c>
      <c r="C6147" s="77" t="inlineStr">
        <is>
          <t>Triple Kick accuracy</t>
        </is>
      </c>
      <c r="D6147" s="77" t="n">
        <v>90</v>
      </c>
      <c r="E6147" s="77" t="n">
        <v>100</v>
      </c>
      <c r="F6147" s="77" t="inlineStr">
        <is>
          <t>Differs from upstream baseline</t>
        </is>
      </c>
      <c r="G6147" s="77" t="inlineStr">
        <is>
          <t>src/data/moves_info.h</t>
        </is>
      </c>
    </row>
    <row r="6148">
      <c r="A6148" s="32" t="inlineStr">
        <is>
          <t>2026-10-04</t>
        </is>
      </c>
      <c r="B6148" s="32" t="inlineStr">
        <is>
          <t>Moves</t>
        </is>
      </c>
      <c r="C6148" s="32" t="inlineStr">
        <is>
          <t>Tri Attack power</t>
        </is>
      </c>
      <c r="D6148" s="32" t="n">
        <v>80</v>
      </c>
      <c r="E6148" s="32" t="n">
        <v>95</v>
      </c>
      <c r="F6148" s="32" t="inlineStr">
        <is>
          <t>Differs from upstream baseline</t>
        </is>
      </c>
      <c r="G6148" s="32" t="inlineStr">
        <is>
          <t>src/data/moves_info.h</t>
        </is>
      </c>
    </row>
    <row r="6149">
      <c r="A6149" s="77" t="inlineStr">
        <is>
          <t>2026-10-04</t>
        </is>
      </c>
      <c r="B6149" s="77" t="inlineStr">
        <is>
          <t>Moves</t>
        </is>
      </c>
      <c r="C6149" s="77" t="inlineStr">
        <is>
          <t>Trump Card pp</t>
        </is>
      </c>
      <c r="D6149" s="77" t="n">
        <v>5</v>
      </c>
      <c r="E6149" s="77" t="n">
        <v>1</v>
      </c>
      <c r="F6149" s="77" t="inlineStr">
        <is>
          <t>Differs from upstream baseline</t>
        </is>
      </c>
      <c r="G6149" s="77" t="inlineStr">
        <is>
          <t>src/data/moves_info.h</t>
        </is>
      </c>
    </row>
    <row r="6150">
      <c r="A6150" s="32" t="inlineStr">
        <is>
          <t>2026-10-04</t>
        </is>
      </c>
      <c r="B6150" s="32" t="inlineStr">
        <is>
          <t>Moves</t>
        </is>
      </c>
      <c r="C6150" s="32" t="inlineStr">
        <is>
          <t>Twineedle power</t>
        </is>
      </c>
      <c r="D6150" s="32" t="n">
        <v>25</v>
      </c>
      <c r="E6150" s="32" t="n">
        <v>50</v>
      </c>
      <c r="F6150" s="32" t="inlineStr">
        <is>
          <t>Differs from upstream baseline</t>
        </is>
      </c>
      <c r="G6150" s="32" t="inlineStr">
        <is>
          <t>src/data/moves_info.h</t>
        </is>
      </c>
    </row>
    <row r="6151">
      <c r="A6151" s="77" t="inlineStr">
        <is>
          <t>2026-10-04</t>
        </is>
      </c>
      <c r="B6151" s="77" t="inlineStr">
        <is>
          <t>Moves</t>
        </is>
      </c>
      <c r="C6151" s="77" t="inlineStr">
        <is>
          <t>Twister power</t>
        </is>
      </c>
      <c r="D6151" s="77" t="n">
        <v>40</v>
      </c>
      <c r="E6151" s="77" t="n">
        <v>90</v>
      </c>
      <c r="F6151" s="77" t="inlineStr">
        <is>
          <t>Differs from upstream baseline</t>
        </is>
      </c>
      <c r="G6151" s="77" t="inlineStr">
        <is>
          <t>src/data/moves_info.h</t>
        </is>
      </c>
    </row>
    <row r="6152">
      <c r="A6152" s="32" t="inlineStr">
        <is>
          <t>2026-10-04</t>
        </is>
      </c>
      <c r="B6152" s="32" t="inlineStr">
        <is>
          <t>Moves</t>
        </is>
      </c>
      <c r="C6152" s="32" t="inlineStr">
        <is>
          <t>Twister pp</t>
        </is>
      </c>
      <c r="D6152" s="32" t="n">
        <v>20</v>
      </c>
      <c r="E6152" s="32" t="n">
        <v>15</v>
      </c>
      <c r="F6152" s="32" t="inlineStr">
        <is>
          <t>Differs from upstream baseline</t>
        </is>
      </c>
      <c r="G6152" s="32" t="inlineStr">
        <is>
          <t>src/data/moves_info.h</t>
        </is>
      </c>
    </row>
    <row r="6153">
      <c r="A6153" s="77" t="inlineStr">
        <is>
          <t>2026-10-04</t>
        </is>
      </c>
      <c r="B6153" s="77" t="inlineStr">
        <is>
          <t>Moves</t>
        </is>
      </c>
      <c r="C6153" s="77" t="inlineStr">
        <is>
          <t>Uproar power</t>
        </is>
      </c>
      <c r="D6153" s="77" t="n">
        <v>90</v>
      </c>
      <c r="E6153" s="77" t="n">
        <v>50</v>
      </c>
      <c r="F6153" s="77" t="inlineStr">
        <is>
          <t>Differs from upstream baseline</t>
        </is>
      </c>
      <c r="G6153" s="77" t="inlineStr">
        <is>
          <t>src/data/moves_info.h</t>
        </is>
      </c>
    </row>
    <row r="6154">
      <c r="A6154" s="32" t="inlineStr">
        <is>
          <t>2026-10-04</t>
        </is>
      </c>
      <c r="B6154" s="32" t="inlineStr">
        <is>
          <t>Moves</t>
        </is>
      </c>
      <c r="C6154" s="32" t="inlineStr">
        <is>
          <t>U-turn power</t>
        </is>
      </c>
      <c r="D6154" s="32" t="n">
        <v>70</v>
      </c>
      <c r="E6154" s="32" t="n">
        <v>80</v>
      </c>
      <c r="F6154" s="32" t="inlineStr">
        <is>
          <t>Differs from upstream baseline</t>
        </is>
      </c>
      <c r="G6154" s="32" t="inlineStr">
        <is>
          <t>src/data/moves_info.h</t>
        </is>
      </c>
    </row>
    <row r="6155">
      <c r="A6155" s="77" t="inlineStr">
        <is>
          <t>2026-10-04</t>
        </is>
      </c>
      <c r="B6155" s="77" t="inlineStr">
        <is>
          <t>Moves</t>
        </is>
      </c>
      <c r="C6155" s="77" t="inlineStr">
        <is>
          <t>Venoshock power</t>
        </is>
      </c>
      <c r="D6155" s="77" t="n">
        <v>65</v>
      </c>
      <c r="E6155" s="77" t="n">
        <v>75</v>
      </c>
      <c r="F6155" s="77" t="inlineStr">
        <is>
          <t>Differs from upstream baseline</t>
        </is>
      </c>
      <c r="G6155" s="77" t="inlineStr">
        <is>
          <t>src/data/moves_info.h</t>
        </is>
      </c>
    </row>
    <row r="6156">
      <c r="A6156" s="32" t="inlineStr">
        <is>
          <t>2026-10-04</t>
        </is>
      </c>
      <c r="B6156" s="32" t="inlineStr">
        <is>
          <t>Moves</t>
        </is>
      </c>
      <c r="C6156" s="32" t="inlineStr">
        <is>
          <t>Vine Whip power</t>
        </is>
      </c>
      <c r="D6156" s="32" t="n">
        <v>45</v>
      </c>
      <c r="E6156" s="32" t="n">
        <v>35</v>
      </c>
      <c r="F6156" s="32" t="inlineStr">
        <is>
          <t>Differs from upstream baseline</t>
        </is>
      </c>
      <c r="G6156" s="32" t="inlineStr">
        <is>
          <t>src/data/moves_info.h</t>
        </is>
      </c>
    </row>
    <row r="6157">
      <c r="A6157" s="77" t="inlineStr">
        <is>
          <t>2026-10-04</t>
        </is>
      </c>
      <c r="B6157" s="77" t="inlineStr">
        <is>
          <t>Moves</t>
        </is>
      </c>
      <c r="C6157" s="77" t="inlineStr">
        <is>
          <t>Vine Whip pp</t>
        </is>
      </c>
      <c r="D6157" s="77" t="n">
        <v>25</v>
      </c>
      <c r="E6157" s="77" t="n">
        <v>15</v>
      </c>
      <c r="F6157" s="77" t="inlineStr">
        <is>
          <t>Differs from upstream baseline</t>
        </is>
      </c>
      <c r="G6157" s="77" t="inlineStr">
        <is>
          <t>src/data/moves_info.h</t>
        </is>
      </c>
    </row>
    <row r="6158">
      <c r="A6158" s="32" t="inlineStr">
        <is>
          <t>2026-10-04</t>
        </is>
      </c>
      <c r="B6158" s="32" t="inlineStr">
        <is>
          <t>Moves</t>
        </is>
      </c>
      <c r="C6158" s="32" t="inlineStr">
        <is>
          <t>Vise Grip power</t>
        </is>
      </c>
      <c r="D6158" s="32" t="n">
        <v>55</v>
      </c>
      <c r="E6158" s="32" t="n">
        <v>90</v>
      </c>
      <c r="F6158" s="32" t="inlineStr">
        <is>
          <t>Differs from upstream baseline</t>
        </is>
      </c>
      <c r="G6158" s="32" t="inlineStr">
        <is>
          <t>src/data/moves_info.h</t>
        </is>
      </c>
    </row>
    <row r="6159">
      <c r="A6159" s="77" t="inlineStr">
        <is>
          <t>2026-10-04</t>
        </is>
      </c>
      <c r="B6159" s="77" t="inlineStr">
        <is>
          <t>Moves</t>
        </is>
      </c>
      <c r="C6159" s="77" t="inlineStr">
        <is>
          <t>Vital Throw power</t>
        </is>
      </c>
      <c r="D6159" s="77" t="n">
        <v>70</v>
      </c>
      <c r="E6159" s="77" t="n">
        <v>90</v>
      </c>
      <c r="F6159" s="77" t="inlineStr">
        <is>
          <t>Differs from upstream baseline</t>
        </is>
      </c>
      <c r="G6159" s="77" t="inlineStr">
        <is>
          <t>src/data/moves_info.h</t>
        </is>
      </c>
    </row>
    <row r="6160">
      <c r="A6160" s="32" t="inlineStr">
        <is>
          <t>2026-10-04</t>
        </is>
      </c>
      <c r="B6160" s="32" t="inlineStr">
        <is>
          <t>Moves</t>
        </is>
      </c>
      <c r="C6160" s="32" t="inlineStr">
        <is>
          <t>Volt Switch power</t>
        </is>
      </c>
      <c r="D6160" s="32" t="n">
        <v>70</v>
      </c>
      <c r="E6160" s="32" t="n">
        <v>75</v>
      </c>
      <c r="F6160" s="32" t="inlineStr">
        <is>
          <t>Differs from upstream baseline</t>
        </is>
      </c>
      <c r="G6160" s="32" t="inlineStr">
        <is>
          <t>src/data/moves_info.h</t>
        </is>
      </c>
    </row>
    <row r="6161">
      <c r="A6161" s="77" t="inlineStr">
        <is>
          <t>2026-10-04</t>
        </is>
      </c>
      <c r="B6161" s="77" t="inlineStr">
        <is>
          <t>Moves</t>
        </is>
      </c>
      <c r="C6161" s="77" t="inlineStr">
        <is>
          <t>Volt Tackle power</t>
        </is>
      </c>
      <c r="D6161" s="77" t="n">
        <v>120</v>
      </c>
      <c r="E6161" s="77" t="n">
        <v>150</v>
      </c>
      <c r="F6161" s="77" t="inlineStr">
        <is>
          <t>Differs from upstream baseline</t>
        </is>
      </c>
      <c r="G6161" s="77" t="inlineStr">
        <is>
          <t>src/data/moves_info.h</t>
        </is>
      </c>
    </row>
    <row r="6162">
      <c r="A6162" s="32" t="inlineStr">
        <is>
          <t>2026-10-04</t>
        </is>
      </c>
      <c r="B6162" s="32" t="inlineStr">
        <is>
          <t>Moves</t>
        </is>
      </c>
      <c r="C6162" s="32" t="inlineStr">
        <is>
          <t>Volt Tackle pp</t>
        </is>
      </c>
      <c r="D6162" s="32" t="n">
        <v>15</v>
      </c>
      <c r="E6162" s="32" t="n">
        <v>5</v>
      </c>
      <c r="F6162" s="32" t="inlineStr">
        <is>
          <t>Differs from upstream baseline</t>
        </is>
      </c>
      <c r="G6162" s="32" t="inlineStr">
        <is>
          <t>src/data/moves_info.h</t>
        </is>
      </c>
    </row>
    <row r="6163">
      <c r="A6163" s="77" t="inlineStr">
        <is>
          <t>2026-10-04</t>
        </is>
      </c>
      <c r="B6163" s="77" t="inlineStr">
        <is>
          <t>Moves</t>
        </is>
      </c>
      <c r="C6163" s="77" t="inlineStr">
        <is>
          <t>Wake-Up Slap power</t>
        </is>
      </c>
      <c r="D6163" s="77" t="n">
        <v>70</v>
      </c>
      <c r="E6163" s="77" t="n">
        <v>60</v>
      </c>
      <c r="F6163" s="77" t="inlineStr">
        <is>
          <t>Differs from upstream baseline</t>
        </is>
      </c>
      <c r="G6163" s="77" t="inlineStr">
        <is>
          <t>src/data/moves_info.h</t>
        </is>
      </c>
    </row>
    <row r="6164">
      <c r="A6164" s="32" t="inlineStr">
        <is>
          <t>2026-10-04</t>
        </is>
      </c>
      <c r="B6164" s="32" t="inlineStr">
        <is>
          <t>Moves</t>
        </is>
      </c>
      <c r="C6164" s="32" t="inlineStr">
        <is>
          <t>Water Pulse accuracy</t>
        </is>
      </c>
      <c r="D6164" s="32" t="n">
        <v>100</v>
      </c>
      <c r="E6164" s="32" t="n">
        <v>0</v>
      </c>
      <c r="F6164" s="32" t="inlineStr">
        <is>
          <t>Differs from upstream baseline</t>
        </is>
      </c>
      <c r="G6164" s="32" t="inlineStr">
        <is>
          <t>src/data/moves_info.h</t>
        </is>
      </c>
    </row>
    <row r="6165">
      <c r="A6165" s="77" t="inlineStr">
        <is>
          <t>2026-10-04</t>
        </is>
      </c>
      <c r="B6165" s="77" t="inlineStr">
        <is>
          <t>Moves</t>
        </is>
      </c>
      <c r="C6165" s="77" t="inlineStr">
        <is>
          <t>Water Shuriken power</t>
        </is>
      </c>
      <c r="D6165" s="77" t="n">
        <v>15</v>
      </c>
      <c r="E6165" s="77" t="n">
        <v>20</v>
      </c>
      <c r="F6165" s="77" t="inlineStr">
        <is>
          <t>Differs from upstream baseline</t>
        </is>
      </c>
      <c r="G6165" s="77" t="inlineStr">
        <is>
          <t>src/data/moves_info.h</t>
        </is>
      </c>
    </row>
    <row r="6166">
      <c r="A6166" s="32" t="inlineStr">
        <is>
          <t>2026-10-04</t>
        </is>
      </c>
      <c r="B6166" s="32" t="inlineStr">
        <is>
          <t>Moves</t>
        </is>
      </c>
      <c r="C6166" s="32" t="inlineStr">
        <is>
          <t>Whirlpool power</t>
        </is>
      </c>
      <c r="D6166" s="32" t="n">
        <v>35</v>
      </c>
      <c r="E6166" s="32" t="n">
        <v>90</v>
      </c>
      <c r="F6166" s="32" t="inlineStr">
        <is>
          <t>Differs from upstream baseline</t>
        </is>
      </c>
      <c r="G6166" s="32" t="inlineStr">
        <is>
          <t>src/data/moves_info.h</t>
        </is>
      </c>
    </row>
    <row r="6167">
      <c r="A6167" s="77" t="inlineStr">
        <is>
          <t>2026-10-04</t>
        </is>
      </c>
      <c r="B6167" s="77" t="inlineStr">
        <is>
          <t>Moves</t>
        </is>
      </c>
      <c r="C6167" s="77" t="inlineStr">
        <is>
          <t>Whirlpool accuracy</t>
        </is>
      </c>
      <c r="D6167" s="77" t="n">
        <v>85</v>
      </c>
      <c r="E6167" s="77" t="n">
        <v>100</v>
      </c>
      <c r="F6167" s="77" t="inlineStr">
        <is>
          <t>Differs from upstream baseline</t>
        </is>
      </c>
      <c r="G6167" s="77" t="inlineStr">
        <is>
          <t>src/data/moves_info.h</t>
        </is>
      </c>
    </row>
    <row r="6168">
      <c r="A6168" s="32" t="inlineStr">
        <is>
          <t>2026-10-04</t>
        </is>
      </c>
      <c r="B6168" s="32" t="inlineStr">
        <is>
          <t>Moves</t>
        </is>
      </c>
      <c r="C6168" s="32" t="inlineStr">
        <is>
          <t>Whirlwind accuracy</t>
        </is>
      </c>
      <c r="D6168" s="32" t="n">
        <v>0</v>
      </c>
      <c r="E6168" s="32" t="n">
        <v>100</v>
      </c>
      <c r="F6168" s="32" t="inlineStr">
        <is>
          <t>Differs from upstream baseline</t>
        </is>
      </c>
      <c r="G6168" s="32" t="inlineStr">
        <is>
          <t>src/data/moves_info.h</t>
        </is>
      </c>
    </row>
    <row r="6169">
      <c r="A6169" s="77" t="inlineStr">
        <is>
          <t>2026-10-04</t>
        </is>
      </c>
      <c r="B6169" s="77" t="inlineStr">
        <is>
          <t>Moves</t>
        </is>
      </c>
      <c r="C6169" s="77" t="inlineStr">
        <is>
          <t>Wild Charge power</t>
        </is>
      </c>
      <c r="D6169" s="77" t="n">
        <v>90</v>
      </c>
      <c r="E6169" s="77" t="n">
        <v>120</v>
      </c>
      <c r="F6169" s="77" t="inlineStr">
        <is>
          <t>Differs from upstream baseline</t>
        </is>
      </c>
      <c r="G6169" s="77" t="inlineStr">
        <is>
          <t>src/data/moves_info.h</t>
        </is>
      </c>
    </row>
    <row r="6170">
      <c r="A6170" s="32" t="inlineStr">
        <is>
          <t>2026-10-04</t>
        </is>
      </c>
      <c r="B6170" s="32" t="inlineStr">
        <is>
          <t>Moves</t>
        </is>
      </c>
      <c r="C6170" s="32" t="inlineStr">
        <is>
          <t>Wild Charge pp</t>
        </is>
      </c>
      <c r="D6170" s="32" t="n">
        <v>15</v>
      </c>
      <c r="E6170" s="32" t="n">
        <v>20</v>
      </c>
      <c r="F6170" s="32" t="inlineStr">
        <is>
          <t>Differs from upstream baseline</t>
        </is>
      </c>
      <c r="G6170" s="32" t="inlineStr">
        <is>
          <t>src/data/moves_info.h</t>
        </is>
      </c>
    </row>
    <row r="6171">
      <c r="A6171" s="77" t="inlineStr">
        <is>
          <t>2026-10-04</t>
        </is>
      </c>
      <c r="B6171" s="77" t="inlineStr">
        <is>
          <t>Moves</t>
        </is>
      </c>
      <c r="C6171" s="77" t="inlineStr">
        <is>
          <t>Will-O-Wisp accuracy</t>
        </is>
      </c>
      <c r="D6171" s="77" t="n">
        <v>85</v>
      </c>
      <c r="E6171" s="77" t="n">
        <v>90</v>
      </c>
      <c r="F6171" s="77" t="inlineStr">
        <is>
          <t>Differs from upstream baseline</t>
        </is>
      </c>
      <c r="G6171" s="77" t="inlineStr">
        <is>
          <t>src/data/moves_info.h</t>
        </is>
      </c>
    </row>
    <row r="6172">
      <c r="A6172" s="32" t="inlineStr">
        <is>
          <t>2026-10-04</t>
        </is>
      </c>
      <c r="B6172" s="32" t="inlineStr">
        <is>
          <t>Moves</t>
        </is>
      </c>
      <c r="C6172" s="32" t="inlineStr">
        <is>
          <t>Withdraw pp</t>
        </is>
      </c>
      <c r="D6172" s="32" t="n">
        <v>40</v>
      </c>
      <c r="E6172" s="32" t="n">
        <v>5</v>
      </c>
      <c r="F6172" s="32" t="inlineStr">
        <is>
          <t>Differs from upstream baseline</t>
        </is>
      </c>
      <c r="G6172" s="32" t="inlineStr">
        <is>
          <t>src/data/moves_info.h</t>
        </is>
      </c>
    </row>
    <row r="6173">
      <c r="A6173" s="77" t="inlineStr">
        <is>
          <t>2026-10-04</t>
        </is>
      </c>
      <c r="B6173" s="77" t="inlineStr">
        <is>
          <t>Moves</t>
        </is>
      </c>
      <c r="C6173" s="77" t="inlineStr">
        <is>
          <t>Work Up pp</t>
        </is>
      </c>
      <c r="D6173" s="77" t="n">
        <v>30</v>
      </c>
      <c r="E6173" s="77" t="n">
        <v>15</v>
      </c>
      <c r="F6173" s="77" t="inlineStr">
        <is>
          <t>Differs from upstream baseline</t>
        </is>
      </c>
      <c r="G6173" s="77" t="inlineStr">
        <is>
          <t>src/data/moves_info.h</t>
        </is>
      </c>
    </row>
    <row r="6174">
      <c r="A6174" s="32" t="inlineStr">
        <is>
          <t>2026-10-04</t>
        </is>
      </c>
      <c r="B6174" s="32" t="inlineStr">
        <is>
          <t>Moves</t>
        </is>
      </c>
      <c r="C6174" s="32" t="inlineStr">
        <is>
          <t>Wrap accuracy</t>
        </is>
      </c>
      <c r="D6174" s="32" t="n">
        <v>90</v>
      </c>
      <c r="E6174" s="32" t="n">
        <v>100</v>
      </c>
      <c r="F6174" s="32" t="inlineStr">
        <is>
          <t>Differs from upstream baseline</t>
        </is>
      </c>
      <c r="G6174" s="32" t="inlineStr">
        <is>
          <t>src/data/moves_info.h</t>
        </is>
      </c>
    </row>
    <row r="6175">
      <c r="A6175" s="77" t="inlineStr">
        <is>
          <t>2026-10-04</t>
        </is>
      </c>
      <c r="B6175" s="77" t="inlineStr">
        <is>
          <t>Moves</t>
        </is>
      </c>
      <c r="C6175" s="77" t="inlineStr">
        <is>
          <t>Wring Out power</t>
        </is>
      </c>
      <c r="D6175" s="77" t="n">
        <v>120</v>
      </c>
      <c r="E6175" s="77" t="n">
        <v>75</v>
      </c>
      <c r="F6175" s="77" t="inlineStr">
        <is>
          <t>Differs from upstream baseline</t>
        </is>
      </c>
      <c r="G6175" s="77" t="inlineStr">
        <is>
          <t>src/data/moves_info.h</t>
        </is>
      </c>
    </row>
    <row r="6176">
      <c r="A6176" s="32" t="inlineStr">
        <is>
          <t>2026-10-04</t>
        </is>
      </c>
      <c r="B6176" s="32" t="inlineStr">
        <is>
          <t>Moves</t>
        </is>
      </c>
      <c r="C6176" s="32" t="inlineStr">
        <is>
          <t>Yawn accuracy</t>
        </is>
      </c>
      <c r="D6176" s="32" t="n">
        <v>0</v>
      </c>
      <c r="E6176" s="32" t="n">
        <v>70</v>
      </c>
      <c r="F6176" s="32" t="inlineStr">
        <is>
          <t>Differs from upstream baseline</t>
        </is>
      </c>
      <c r="G6176" s="32" t="inlineStr">
        <is>
          <t>src/data/moves_info.h</t>
        </is>
      </c>
    </row>
    <row r="6177">
      <c r="A6177" s="77" t="inlineStr">
        <is>
          <t>2026-10-04</t>
        </is>
      </c>
      <c r="B6177" s="77" t="inlineStr">
        <is>
          <t>Moves</t>
        </is>
      </c>
      <c r="C6177" s="77" t="inlineStr">
        <is>
          <t>Zen Headbutt accuracy</t>
        </is>
      </c>
      <c r="D6177" s="77" t="n">
        <v>90</v>
      </c>
      <c r="E6177" s="77" t="n">
        <v>100</v>
      </c>
      <c r="F6177" s="77" t="inlineStr">
        <is>
          <t>Differs from upstream baseline</t>
        </is>
      </c>
      <c r="G6177" s="77" t="inlineStr">
        <is>
          <t>src/data/moves_info.h</t>
        </is>
      </c>
    </row>
    <row r="6178">
      <c r="A6178" s="32" t="inlineStr">
        <is>
          <t>2026-10-04</t>
        </is>
      </c>
      <c r="B6178" s="32" t="inlineStr">
        <is>
          <t>Evolutions</t>
        </is>
      </c>
      <c r="C6178" s="32" t="inlineStr">
        <is>
          <t>Binacle evolution</t>
        </is>
      </c>
      <c r="D6178" s="32" t="inlineStr">
        <is>
          <t>Lv 39 -&gt; Barbaracle</t>
        </is>
      </c>
      <c r="E6178" s="32" t="inlineStr">
        <is>
          <t>Lv 33 -&gt; Barbaracle</t>
        </is>
      </c>
      <c r="F6178" s="32" t="inlineStr">
        <is>
          <t>Differs from upstream baseline</t>
        </is>
      </c>
      <c r="G6178" s="32" t="inlineStr">
        <is>
          <t>species_info/gen_*_families.h</t>
        </is>
      </c>
    </row>
    <row r="6179">
      <c r="A6179" s="77" t="inlineStr">
        <is>
          <t>2026-10-04</t>
        </is>
      </c>
      <c r="B6179" s="77" t="inlineStr">
        <is>
          <t>Abilities</t>
        </is>
      </c>
      <c r="C6179" s="77" t="inlineStr">
        <is>
          <t>Cinccino abilities</t>
        </is>
      </c>
      <c r="D6179" s="77" t="inlineStr">
        <is>
          <t>Cute Charm / Technician / Skill Link</t>
        </is>
      </c>
      <c r="E6179" s="77" t="inlineStr">
        <is>
          <t>Skill Link / Technician / Cute Charm</t>
        </is>
      </c>
      <c r="F6179" s="77" t="inlineStr">
        <is>
          <t>Differs from upstream baseline</t>
        </is>
      </c>
      <c r="G6179" s="77" t="inlineStr">
        <is>
          <t>species_info/gen_*_families.h</t>
        </is>
      </c>
    </row>
    <row r="6180">
      <c r="A6180" s="32" t="inlineStr">
        <is>
          <t>2026-10-04</t>
        </is>
      </c>
      <c r="B6180" s="32" t="inlineStr">
        <is>
          <t>Evolutions</t>
        </is>
      </c>
      <c r="C6180" s="32" t="inlineStr">
        <is>
          <t>Deerling evolution</t>
        </is>
      </c>
      <c r="D6180" s="32" t="inlineStr">
        <is>
          <t>Lv 34 -&gt; Sawsbuck Autumn</t>
        </is>
      </c>
      <c r="E6180" s="32" t="inlineStr">
        <is>
          <t>Lv 28 -&gt; Sawsbuck Autumn</t>
        </is>
      </c>
      <c r="F6180" s="32" t="inlineStr">
        <is>
          <t>Differs from upstream baseline</t>
        </is>
      </c>
      <c r="G6180" s="32" t="inlineStr">
        <is>
          <t>species_info/gen_*_families.h</t>
        </is>
      </c>
    </row>
    <row r="6181">
      <c r="A6181" s="77" t="inlineStr">
        <is>
          <t>2026-10-04</t>
        </is>
      </c>
      <c r="B6181" s="77" t="inlineStr">
        <is>
          <t>Evolutions</t>
        </is>
      </c>
      <c r="C6181" s="77" t="inlineStr">
        <is>
          <t>Deerling evolution</t>
        </is>
      </c>
      <c r="D6181" s="77" t="inlineStr">
        <is>
          <t>Lv 34 -&gt; Sawsbuck Spring</t>
        </is>
      </c>
      <c r="E6181" s="77" t="inlineStr">
        <is>
          <t>Lv 28 -&gt; Sawsbuck Spring</t>
        </is>
      </c>
      <c r="F6181" s="77" t="inlineStr">
        <is>
          <t>Differs from upstream baseline</t>
        </is>
      </c>
      <c r="G6181" s="77" t="inlineStr">
        <is>
          <t>species_info/gen_*_families.h</t>
        </is>
      </c>
    </row>
    <row r="6182">
      <c r="A6182" s="32" t="inlineStr">
        <is>
          <t>2026-10-04</t>
        </is>
      </c>
      <c r="B6182" s="32" t="inlineStr">
        <is>
          <t>Evolutions</t>
        </is>
      </c>
      <c r="C6182" s="32" t="inlineStr">
        <is>
          <t>Deerling evolution</t>
        </is>
      </c>
      <c r="D6182" s="32" t="inlineStr">
        <is>
          <t>Lv 34 -&gt; Sawsbuck Summer</t>
        </is>
      </c>
      <c r="E6182" s="32" t="inlineStr">
        <is>
          <t>Lv 28 -&gt; Sawsbuck Summer</t>
        </is>
      </c>
      <c r="F6182" s="32" t="inlineStr">
        <is>
          <t>Differs from upstream baseline</t>
        </is>
      </c>
      <c r="G6182" s="32" t="inlineStr">
        <is>
          <t>species_info/gen_*_families.h</t>
        </is>
      </c>
    </row>
    <row r="6183">
      <c r="A6183" s="77" t="inlineStr">
        <is>
          <t>2026-10-04</t>
        </is>
      </c>
      <c r="B6183" s="77" t="inlineStr">
        <is>
          <t>Evolutions</t>
        </is>
      </c>
      <c r="C6183" s="77" t="inlineStr">
        <is>
          <t>Deerling evolution</t>
        </is>
      </c>
      <c r="D6183" s="77" t="inlineStr">
        <is>
          <t>Lv 34 -&gt; Sawsbuck Winter</t>
        </is>
      </c>
      <c r="E6183" s="77" t="inlineStr">
        <is>
          <t>Lv 28 -&gt; Sawsbuck Winter</t>
        </is>
      </c>
      <c r="F6183" s="77" t="inlineStr">
        <is>
          <t>Differs from upstream baseline</t>
        </is>
      </c>
      <c r="G6183" s="77" t="inlineStr">
        <is>
          <t>species_info/gen_*_families.h</t>
        </is>
      </c>
    </row>
    <row r="6184">
      <c r="A6184" s="32" t="inlineStr">
        <is>
          <t>2026-10-04</t>
        </is>
      </c>
      <c r="B6184" s="32" t="inlineStr">
        <is>
          <t>Evolutions</t>
        </is>
      </c>
      <c r="C6184" s="32" t="inlineStr">
        <is>
          <t>Mienfoo evolution</t>
        </is>
      </c>
      <c r="D6184" s="32" t="inlineStr">
        <is>
          <t>Lv 50 -&gt; Mienshao</t>
        </is>
      </c>
      <c r="E6184" s="32" t="inlineStr">
        <is>
          <t>Lv 34 -&gt; Mienshao</t>
        </is>
      </c>
      <c r="F6184" s="32" t="inlineStr">
        <is>
          <t>Differs from upstream baseline</t>
        </is>
      </c>
      <c r="G6184" s="32" t="inlineStr">
        <is>
          <t>species_info/gen_*_families.h</t>
        </is>
      </c>
    </row>
    <row r="6185">
      <c r="A6185" s="77" t="inlineStr">
        <is>
          <t>2026-10-04</t>
        </is>
      </c>
      <c r="B6185" s="77" t="inlineStr">
        <is>
          <t>Evolutions</t>
        </is>
      </c>
      <c r="C6185" s="77" t="inlineStr">
        <is>
          <t>Patrat evolution</t>
        </is>
      </c>
      <c r="D6185" s="77" t="inlineStr">
        <is>
          <t>Lv 20 -&gt; Watchog</t>
        </is>
      </c>
      <c r="E6185" s="77" t="inlineStr">
        <is>
          <t>Lv 17 -&gt; Watchog</t>
        </is>
      </c>
      <c r="F6185" s="77" t="inlineStr">
        <is>
          <t>Differs from upstream baseline</t>
        </is>
      </c>
      <c r="G6185" s="77" t="inlineStr">
        <is>
          <t>species_info/gen_*_families.h</t>
        </is>
      </c>
    </row>
    <row r="6186">
      <c r="A6186" s="32" t="inlineStr">
        <is>
          <t>2026-10-04</t>
        </is>
      </c>
      <c r="B6186" s="32" t="inlineStr">
        <is>
          <t>Evolutions</t>
        </is>
      </c>
      <c r="C6186" s="32" t="inlineStr">
        <is>
          <t>Roggenrola evolution</t>
        </is>
      </c>
      <c r="D6186" s="32" t="inlineStr">
        <is>
          <t>Lv 25 -&gt; Boldore</t>
        </is>
      </c>
      <c r="E6186" s="32" t="inlineStr">
        <is>
          <t>Lv 22 -&gt; Boldore</t>
        </is>
      </c>
      <c r="F6186" s="32" t="inlineStr">
        <is>
          <t>Differs from upstream baseline</t>
        </is>
      </c>
      <c r="G6186" s="32" t="inlineStr">
        <is>
          <t>species_info/gen_*_families.h</t>
        </is>
      </c>
    </row>
    <row r="6187">
      <c r="A6187" s="77" t="inlineStr">
        <is>
          <t>2026-10-04</t>
        </is>
      </c>
      <c r="B6187" s="77" t="inlineStr">
        <is>
          <t>Evolutions</t>
        </is>
      </c>
      <c r="C6187" s="77" t="inlineStr">
        <is>
          <t>Sewaddle evolution</t>
        </is>
      </c>
      <c r="D6187" s="77" t="inlineStr">
        <is>
          <t>Lv 20 -&gt; Swadloon</t>
        </is>
      </c>
      <c r="E6187" s="77" t="inlineStr">
        <is>
          <t>Lv 16 -&gt; Swadloon</t>
        </is>
      </c>
      <c r="F6187" s="77" t="inlineStr">
        <is>
          <t>Differs from upstream baseline</t>
        </is>
      </c>
      <c r="G6187" s="77" t="inlineStr">
        <is>
          <t>species_info/gen_*_families.h</t>
        </is>
      </c>
    </row>
    <row r="6188">
      <c r="A6188" s="32" t="inlineStr">
        <is>
          <t>2026-10-04</t>
        </is>
      </c>
      <c r="B6188" s="32" t="inlineStr">
        <is>
          <t>Evolutions</t>
        </is>
      </c>
      <c r="C6188" s="32" t="inlineStr">
        <is>
          <t>Skiddo evolution</t>
        </is>
      </c>
      <c r="D6188" s="32" t="inlineStr">
        <is>
          <t>Lv 32 -&gt; Gogoat</t>
        </is>
      </c>
      <c r="E6188" s="32" t="inlineStr">
        <is>
          <t>Lv 28 -&gt; Gogoat</t>
        </is>
      </c>
      <c r="F6188" s="32" t="inlineStr">
        <is>
          <t>Differs from upstream baseline</t>
        </is>
      </c>
      <c r="G6188" s="32" t="inlineStr">
        <is>
          <t>species_info/gen_*_families.h</t>
        </is>
      </c>
    </row>
    <row r="6189">
      <c r="A6189" s="77" t="inlineStr">
        <is>
          <t>2026-10-04</t>
        </is>
      </c>
      <c r="B6189" s="77" t="inlineStr">
        <is>
          <t>Evolutions</t>
        </is>
      </c>
      <c r="C6189" s="77" t="inlineStr">
        <is>
          <t>Swadloon evolution</t>
        </is>
      </c>
      <c r="D6189" s="77" t="inlineStr">
        <is>
          <t>Friendship -&gt; Leavanny</t>
        </is>
      </c>
      <c r="E6189" s="77" t="inlineStr">
        <is>
          <t>Lv 23 -&gt; Leavanny</t>
        </is>
      </c>
      <c r="F6189" s="77" t="inlineStr">
        <is>
          <t>Differs from upstream baseline</t>
        </is>
      </c>
      <c r="G6189" s="77" t="inlineStr">
        <is>
          <t>species_info/gen_*_families.h</t>
        </is>
      </c>
    </row>
    <row r="6190">
      <c r="A6190" s="32" t="inlineStr">
        <is>
          <t>2026-10-04</t>
        </is>
      </c>
      <c r="B6190" s="32" t="inlineStr">
        <is>
          <t>Evolutions</t>
        </is>
      </c>
      <c r="C6190" s="32" t="inlineStr">
        <is>
          <t>Chingling evolution</t>
        </is>
      </c>
      <c r="D6190" s="32" t="inlineStr">
        <is>
          <t>Friendship Night -&gt; Chimecho</t>
        </is>
      </c>
      <c r="E6190" s="32" t="inlineStr">
        <is>
          <t>Lv 18 -&gt; Chimecho</t>
        </is>
      </c>
      <c r="F6190" s="32" t="inlineStr">
        <is>
          <t>Differs from upstream baseline</t>
        </is>
      </c>
      <c r="G6190" s="32" t="inlineStr">
        <is>
          <t>species_info/gen_*_families.h</t>
        </is>
      </c>
    </row>
    <row r="6191">
      <c r="A6191" s="77" t="inlineStr">
        <is>
          <t>2026-10-04</t>
        </is>
      </c>
      <c r="B6191" s="77" t="inlineStr">
        <is>
          <t>Evolutions</t>
        </is>
      </c>
      <c r="C6191" s="77" t="inlineStr">
        <is>
          <t>Woobat evolution</t>
        </is>
      </c>
      <c r="D6191" s="77" t="inlineStr">
        <is>
          <t>Friendship -&gt; Swoobat</t>
        </is>
      </c>
      <c r="E6191" s="77" t="inlineStr">
        <is>
          <t>Lv 22 -&gt; Swoobat</t>
        </is>
      </c>
      <c r="F6191" s="77" t="inlineStr">
        <is>
          <t>Differs from upstream baseline</t>
        </is>
      </c>
      <c r="G6191" s="77" t="inlineStr">
        <is>
          <t>species_info/gen_*_families.h</t>
        </is>
      </c>
    </row>
    <row r="6192">
      <c r="A6192" s="32" t="inlineStr">
        <is>
          <t>2026-10-05</t>
        </is>
      </c>
      <c r="B6192" s="32" t="inlineStr">
        <is>
          <t>Abilities</t>
        </is>
      </c>
      <c r="C6192" s="32" t="inlineStr">
        <is>
          <t>Abomasnow abilities</t>
        </is>
      </c>
      <c r="D6192" s="32" t="inlineStr">
        <is>
          <t>Snow Warning / Soundproof</t>
        </is>
      </c>
      <c r="E6192" s="32" t="inlineStr">
        <is>
          <t>Adaptability / Adaptability / Soundproof</t>
        </is>
      </c>
      <c r="F6192" s="32" t="inlineStr">
        <is>
          <t>Differs from upstream baseline</t>
        </is>
      </c>
      <c r="G6192" s="32" t="inlineStr">
        <is>
          <t>species_info/gen_*_families.h</t>
        </is>
      </c>
    </row>
    <row r="6193">
      <c r="A6193" s="77" t="inlineStr">
        <is>
          <t>2026-10-05</t>
        </is>
      </c>
      <c r="B6193" s="77" t="inlineStr">
        <is>
          <t>Abilities</t>
        </is>
      </c>
      <c r="C6193" s="77" t="inlineStr">
        <is>
          <t>Abomasnow abilities</t>
        </is>
      </c>
      <c r="D6193" s="77" t="inlineStr">
        <is>
          <t>Snow Warning / Snow Warning / Snow Warning</t>
        </is>
      </c>
      <c r="E6193" s="77" t="inlineStr">
        <is>
          <t>Sap Sipper / Sap Sipper / Sap Sipper</t>
        </is>
      </c>
      <c r="F6193" s="77" t="inlineStr">
        <is>
          <t>Differs from upstream baseline</t>
        </is>
      </c>
      <c r="G6193" s="77" t="inlineStr">
        <is>
          <t>species_info/gen_*_families.h</t>
        </is>
      </c>
    </row>
    <row r="6194">
      <c r="A6194" s="32" t="inlineStr">
        <is>
          <t>2026-10-05</t>
        </is>
      </c>
      <c r="B6194" s="32" t="inlineStr">
        <is>
          <t>Abilities</t>
        </is>
      </c>
      <c r="C6194" s="32" t="inlineStr">
        <is>
          <t>Abra abilities</t>
        </is>
      </c>
      <c r="D6194" s="32" t="inlineStr">
        <is>
          <t>Synchronize / Inner Focus / Magic Guard</t>
        </is>
      </c>
      <c r="E6194" s="32" t="inlineStr">
        <is>
          <t>Magic Guard / Magic Guard / Magic Guard</t>
        </is>
      </c>
      <c r="F6194" s="32" t="inlineStr">
        <is>
          <t>Differs from upstream baseline</t>
        </is>
      </c>
      <c r="G6194" s="32" t="inlineStr">
        <is>
          <t>species_info/gen_*_families.h</t>
        </is>
      </c>
    </row>
    <row r="6195">
      <c r="A6195" s="77" t="inlineStr">
        <is>
          <t>2026-10-05</t>
        </is>
      </c>
      <c r="B6195" s="77" t="inlineStr">
        <is>
          <t>Pokemon Stats</t>
        </is>
      </c>
      <c r="C6195" s="77" t="inlineStr">
        <is>
          <t>Absol baseHP</t>
        </is>
      </c>
      <c r="D6195" s="77" t="n">
        <v>65</v>
      </c>
      <c r="E6195" s="77" t="n">
        <v>70</v>
      </c>
      <c r="F6195" s="77" t="inlineStr">
        <is>
          <t>Differs from upstream baseline</t>
        </is>
      </c>
      <c r="G6195" s="77" t="inlineStr">
        <is>
          <t>species_info/gen_*_families.h</t>
        </is>
      </c>
    </row>
    <row r="6196">
      <c r="A6196" s="32" t="inlineStr">
        <is>
          <t>2026-10-05</t>
        </is>
      </c>
      <c r="B6196" s="32" t="inlineStr">
        <is>
          <t>Pokemon Stats</t>
        </is>
      </c>
      <c r="C6196" s="32" t="inlineStr">
        <is>
          <t>Absol baseSpAttack</t>
        </is>
      </c>
      <c r="D6196" s="32" t="n">
        <v>75</v>
      </c>
      <c r="E6196" s="32" t="n">
        <v>115</v>
      </c>
      <c r="F6196" s="32" t="inlineStr">
        <is>
          <t>Differs from upstream baseline</t>
        </is>
      </c>
      <c r="G6196" s="32" t="inlineStr">
        <is>
          <t>species_info/gen_*_families.h</t>
        </is>
      </c>
    </row>
    <row r="6197">
      <c r="A6197" s="77" t="inlineStr">
        <is>
          <t>2026-10-05</t>
        </is>
      </c>
      <c r="B6197" s="77" t="inlineStr">
        <is>
          <t>Pokemon Stats</t>
        </is>
      </c>
      <c r="C6197" s="77" t="inlineStr">
        <is>
          <t>Absol baseSpeed</t>
        </is>
      </c>
      <c r="D6197" s="77" t="n">
        <v>75</v>
      </c>
      <c r="E6197" s="77" t="n">
        <v>95</v>
      </c>
      <c r="F6197" s="77" t="inlineStr">
        <is>
          <t>Differs from upstream baseline</t>
        </is>
      </c>
      <c r="G6197" s="77" t="inlineStr">
        <is>
          <t>species_info/gen_*_families.h</t>
        </is>
      </c>
    </row>
    <row r="6198">
      <c r="A6198" s="32" t="inlineStr">
        <is>
          <t>2026-10-05</t>
        </is>
      </c>
      <c r="B6198" s="32" t="inlineStr">
        <is>
          <t>Abilities</t>
        </is>
      </c>
      <c r="C6198" s="32" t="inlineStr">
        <is>
          <t>Absol abilities</t>
        </is>
      </c>
      <c r="D6198" s="32" t="inlineStr">
        <is>
          <t>Pressure / Super Luck / Justified</t>
        </is>
      </c>
      <c r="E6198" s="32" t="inlineStr">
        <is>
          <t>Super Luck / Super Luck / Justified</t>
        </is>
      </c>
      <c r="F6198" s="32" t="inlineStr">
        <is>
          <t>Differs from upstream baseline</t>
        </is>
      </c>
      <c r="G6198" s="32" t="inlineStr">
        <is>
          <t>species_info/gen_*_families.h</t>
        </is>
      </c>
    </row>
    <row r="6199">
      <c r="A6199" s="77" t="inlineStr">
        <is>
          <t>2026-10-05</t>
        </is>
      </c>
      <c r="B6199" s="77" t="inlineStr">
        <is>
          <t>Pokemon Stats</t>
        </is>
      </c>
      <c r="C6199" s="77" t="inlineStr">
        <is>
          <t>Absol baseSpAttack</t>
        </is>
      </c>
      <c r="D6199" s="77" t="n">
        <v>115</v>
      </c>
      <c r="E6199" s="77" t="n">
        <v>155</v>
      </c>
      <c r="F6199" s="77" t="inlineStr">
        <is>
          <t>Differs from upstream baseline</t>
        </is>
      </c>
      <c r="G6199" s="77" t="inlineStr">
        <is>
          <t>species_info/gen_*_families.h</t>
        </is>
      </c>
    </row>
    <row r="6200">
      <c r="A6200" s="32" t="inlineStr">
        <is>
          <t>2026-10-05</t>
        </is>
      </c>
      <c r="B6200" s="32" t="inlineStr">
        <is>
          <t>Pokemon Stats</t>
        </is>
      </c>
      <c r="C6200" s="32" t="inlineStr">
        <is>
          <t>Absol baseSpeed</t>
        </is>
      </c>
      <c r="D6200" s="32" t="n">
        <v>115</v>
      </c>
      <c r="E6200" s="32" t="n">
        <v>135</v>
      </c>
      <c r="F6200" s="32" t="inlineStr">
        <is>
          <t>Differs from upstream baseline</t>
        </is>
      </c>
      <c r="G6200" s="32" t="inlineStr">
        <is>
          <t>species_info/gen_*_families.h</t>
        </is>
      </c>
    </row>
    <row r="6201">
      <c r="A6201" s="77" t="inlineStr">
        <is>
          <t>2026-10-05</t>
        </is>
      </c>
      <c r="B6201" s="77" t="inlineStr">
        <is>
          <t>Pokemon Stats</t>
        </is>
      </c>
      <c r="C6201" s="77" t="inlineStr">
        <is>
          <t>Accelgor baseHP</t>
        </is>
      </c>
      <c r="D6201" s="77" t="n">
        <v>80</v>
      </c>
      <c r="E6201" s="77" t="n">
        <v>81</v>
      </c>
      <c r="F6201" s="77" t="inlineStr">
        <is>
          <t>Differs from upstream baseline</t>
        </is>
      </c>
      <c r="G6201" s="77" t="inlineStr">
        <is>
          <t>species_info/gen_*_families.h</t>
        </is>
      </c>
    </row>
    <row r="6202">
      <c r="A6202" s="32" t="inlineStr">
        <is>
          <t>2026-10-05</t>
        </is>
      </c>
      <c r="B6202" s="32" t="inlineStr">
        <is>
          <t>Pokemon Stats</t>
        </is>
      </c>
      <c r="C6202" s="32" t="inlineStr">
        <is>
          <t>Accelgor baseAttack</t>
        </is>
      </c>
      <c r="D6202" s="32" t="n">
        <v>70</v>
      </c>
      <c r="E6202" s="32" t="n">
        <v>72</v>
      </c>
      <c r="F6202" s="32" t="inlineStr">
        <is>
          <t>Differs from upstream baseline</t>
        </is>
      </c>
      <c r="G6202" s="32" t="inlineStr">
        <is>
          <t>species_info/gen_*_families.h</t>
        </is>
      </c>
    </row>
    <row r="6203">
      <c r="A6203" s="77" t="inlineStr">
        <is>
          <t>2026-10-05</t>
        </is>
      </c>
      <c r="B6203" s="77" t="inlineStr">
        <is>
          <t>Pokemon Stats</t>
        </is>
      </c>
      <c r="C6203" s="77" t="inlineStr">
        <is>
          <t>Accelgor baseDefense</t>
        </is>
      </c>
      <c r="D6203" s="77" t="n">
        <v>40</v>
      </c>
      <c r="E6203" s="77" t="n">
        <v>52</v>
      </c>
      <c r="F6203" s="77" t="inlineStr">
        <is>
          <t>Differs from upstream baseline</t>
        </is>
      </c>
      <c r="G6203" s="77" t="inlineStr">
        <is>
          <t>species_info/gen_*_families.h</t>
        </is>
      </c>
    </row>
    <row r="6204">
      <c r="A6204" s="32" t="inlineStr">
        <is>
          <t>2026-10-05</t>
        </is>
      </c>
      <c r="B6204" s="32" t="inlineStr">
        <is>
          <t>Pokemon Stats</t>
        </is>
      </c>
      <c r="C6204" s="32" t="inlineStr">
        <is>
          <t>Accelgor baseSpAttack</t>
        </is>
      </c>
      <c r="D6204" s="32" t="n">
        <v>100</v>
      </c>
      <c r="E6204" s="32" t="n">
        <v>110</v>
      </c>
      <c r="F6204" s="32" t="inlineStr">
        <is>
          <t>Differs from upstream baseline</t>
        </is>
      </c>
      <c r="G6204" s="32" t="inlineStr">
        <is>
          <t>species_info/gen_*_families.h</t>
        </is>
      </c>
    </row>
    <row r="6205">
      <c r="A6205" s="77" t="inlineStr">
        <is>
          <t>2026-10-05</t>
        </is>
      </c>
      <c r="B6205" s="77" t="inlineStr">
        <is>
          <t>Pokemon Stats</t>
        </is>
      </c>
      <c r="C6205" s="77" t="inlineStr">
        <is>
          <t>Accelgor baseSpDefense</t>
        </is>
      </c>
      <c r="D6205" s="77" t="n">
        <v>60</v>
      </c>
      <c r="E6205" s="77" t="n">
        <v>68</v>
      </c>
      <c r="F6205" s="77" t="inlineStr">
        <is>
          <t>Differs from upstream baseline</t>
        </is>
      </c>
      <c r="G6205" s="77" t="inlineStr">
        <is>
          <t>species_info/gen_*_families.h</t>
        </is>
      </c>
    </row>
    <row r="6206">
      <c r="A6206" s="32" t="inlineStr">
        <is>
          <t>2026-10-05</t>
        </is>
      </c>
      <c r="B6206" s="32" t="inlineStr">
        <is>
          <t>Pokemon Stats</t>
        </is>
      </c>
      <c r="C6206" s="32" t="inlineStr">
        <is>
          <t>Aegislash baseHP</t>
        </is>
      </c>
      <c r="D6206" s="32" t="n">
        <v>60</v>
      </c>
      <c r="E6206" s="32" t="n">
        <v>64</v>
      </c>
      <c r="F6206" s="32" t="inlineStr">
        <is>
          <t>Differs from upstream baseline</t>
        </is>
      </c>
      <c r="G6206" s="32" t="inlineStr">
        <is>
          <t>species_info/gen_*_families.h</t>
        </is>
      </c>
    </row>
    <row r="6207">
      <c r="A6207" s="77" t="inlineStr">
        <is>
          <t>2026-10-05</t>
        </is>
      </c>
      <c r="B6207" s="77" t="inlineStr">
        <is>
          <t>Pokemon Stats</t>
        </is>
      </c>
      <c r="C6207" s="77" t="inlineStr">
        <is>
          <t>Aegislash baseAttack</t>
        </is>
      </c>
      <c r="D6207" s="77" t="n">
        <v>50</v>
      </c>
      <c r="E6207" s="77" t="n">
        <v>58</v>
      </c>
      <c r="F6207" s="77" t="inlineStr">
        <is>
          <t>Differs from upstream baseline</t>
        </is>
      </c>
      <c r="G6207" s="77" t="inlineStr">
        <is>
          <t>species_info/gen_*_families.h</t>
        </is>
      </c>
    </row>
    <row r="6208">
      <c r="A6208" s="32" t="inlineStr">
        <is>
          <t>2026-10-05</t>
        </is>
      </c>
      <c r="B6208" s="32" t="inlineStr">
        <is>
          <t>Pokemon Stats</t>
        </is>
      </c>
      <c r="C6208" s="32" t="inlineStr">
        <is>
          <t>Aegislash baseSpAttack</t>
        </is>
      </c>
      <c r="D6208" s="32" t="n">
        <v>50</v>
      </c>
      <c r="E6208" s="32" t="n">
        <v>52</v>
      </c>
      <c r="F6208" s="32" t="inlineStr">
        <is>
          <t>Differs from upstream baseline</t>
        </is>
      </c>
      <c r="G6208" s="32" t="inlineStr">
        <is>
          <t>species_info/gen_*_families.h</t>
        </is>
      </c>
    </row>
    <row r="6209">
      <c r="A6209" s="77" t="inlineStr">
        <is>
          <t>2026-10-05</t>
        </is>
      </c>
      <c r="B6209" s="77" t="inlineStr">
        <is>
          <t>Pokemon Stats</t>
        </is>
      </c>
      <c r="C6209" s="77" t="inlineStr">
        <is>
          <t>Aegislash baseSpeed</t>
        </is>
      </c>
      <c r="D6209" s="77" t="n">
        <v>60</v>
      </c>
      <c r="E6209" s="77" t="n">
        <v>64</v>
      </c>
      <c r="F6209" s="77" t="inlineStr">
        <is>
          <t>Differs from upstream baseline</t>
        </is>
      </c>
      <c r="G6209" s="77" t="inlineStr">
        <is>
          <t>species_info/gen_*_families.h</t>
        </is>
      </c>
    </row>
    <row r="6210">
      <c r="A6210" s="32" t="inlineStr">
        <is>
          <t>2026-10-05</t>
        </is>
      </c>
      <c r="B6210" s="32" t="inlineStr">
        <is>
          <t>Abilities</t>
        </is>
      </c>
      <c r="C6210" s="32" t="inlineStr">
        <is>
          <t>Aerodactyl abilities</t>
        </is>
      </c>
      <c r="D6210" s="32" t="inlineStr">
        <is>
          <t>Rock Head / Pressure / Unnerve</t>
        </is>
      </c>
      <c r="E6210" s="32" t="inlineStr">
        <is>
          <t>Rock Head / Rock Head / Unnerve</t>
        </is>
      </c>
      <c r="F6210" s="32" t="inlineStr">
        <is>
          <t>Differs from upstream baseline</t>
        </is>
      </c>
      <c r="G6210" s="32" t="inlineStr">
        <is>
          <t>species_info/gen_*_families.h</t>
        </is>
      </c>
    </row>
    <row r="6211">
      <c r="A6211" s="77" t="inlineStr">
        <is>
          <t>2026-10-05</t>
        </is>
      </c>
      <c r="B6211" s="77" t="inlineStr">
        <is>
          <t>Abilities</t>
        </is>
      </c>
      <c r="C6211" s="77" t="inlineStr">
        <is>
          <t>Aggron abilities</t>
        </is>
      </c>
      <c r="D6211" s="77" t="inlineStr">
        <is>
          <t>Sturdy / Rock Head / Heavy Metal</t>
        </is>
      </c>
      <c r="E6211" s="77" t="inlineStr">
        <is>
          <t>Rock Head / Rock Head / Heavy Metal</t>
        </is>
      </c>
      <c r="F6211" s="77" t="inlineStr">
        <is>
          <t>Differs from upstream baseline</t>
        </is>
      </c>
      <c r="G6211" s="77" t="inlineStr">
        <is>
          <t>species_info/gen_*_families.h</t>
        </is>
      </c>
    </row>
    <row r="6212">
      <c r="A6212" s="32" t="inlineStr">
        <is>
          <t>2026-10-05</t>
        </is>
      </c>
      <c r="B6212" s="32" t="inlineStr">
        <is>
          <t>Abilities</t>
        </is>
      </c>
      <c r="C6212" s="32" t="inlineStr">
        <is>
          <t>Aipom abilities</t>
        </is>
      </c>
      <c r="D6212" s="32" t="inlineStr">
        <is>
          <t>Run Away / Pickup / Skill Link</t>
        </is>
      </c>
      <c r="E6212" s="32" t="inlineStr">
        <is>
          <t>Technician / Technician / Skill Link</t>
        </is>
      </c>
      <c r="F6212" s="32" t="inlineStr">
        <is>
          <t>Differs from upstream baseline</t>
        </is>
      </c>
      <c r="G6212" s="32" t="inlineStr">
        <is>
          <t>species_info/gen_*_families.h</t>
        </is>
      </c>
    </row>
    <row r="6213">
      <c r="A6213" s="77" t="inlineStr">
        <is>
          <t>2026-10-05</t>
        </is>
      </c>
      <c r="B6213" s="77" t="inlineStr">
        <is>
          <t>Pokemon Stats</t>
        </is>
      </c>
      <c r="C6213" s="77" t="inlineStr">
        <is>
          <t>Alakazam baseSpDefense</t>
        </is>
      </c>
      <c r="D6213" s="77" t="n">
        <v>95</v>
      </c>
      <c r="E6213" s="77" t="n">
        <v>85</v>
      </c>
      <c r="F6213" s="77" t="inlineStr">
        <is>
          <t>Differs from upstream baseline</t>
        </is>
      </c>
      <c r="G6213" s="77" t="inlineStr">
        <is>
          <t>species_info/gen_*_families.h</t>
        </is>
      </c>
    </row>
    <row r="6214">
      <c r="A6214" s="32" t="inlineStr">
        <is>
          <t>2026-10-05</t>
        </is>
      </c>
      <c r="B6214" s="32" t="inlineStr">
        <is>
          <t>Abilities</t>
        </is>
      </c>
      <c r="C6214" s="32" t="inlineStr">
        <is>
          <t>Alakazam abilities</t>
        </is>
      </c>
      <c r="D6214" s="32" t="inlineStr">
        <is>
          <t>Synchronize / Inner Focus / Magic Guard</t>
        </is>
      </c>
      <c r="E6214" s="32" t="inlineStr">
        <is>
          <t>Magic Guard / Inner Focus / Magic Guard</t>
        </is>
      </c>
      <c r="F6214" s="32" t="inlineStr">
        <is>
          <t>Differs from upstream baseline</t>
        </is>
      </c>
      <c r="G6214" s="32" t="inlineStr">
        <is>
          <t>species_info/gen_*_families.h</t>
        </is>
      </c>
    </row>
    <row r="6215">
      <c r="A6215" s="77" t="inlineStr">
        <is>
          <t>2026-10-05</t>
        </is>
      </c>
      <c r="B6215" s="77" t="inlineStr">
        <is>
          <t>Pokemon Stats</t>
        </is>
      </c>
      <c r="C6215" s="77" t="inlineStr">
        <is>
          <t>Alakazam baseSpDefense</t>
        </is>
      </c>
      <c r="D6215" s="77" t="n">
        <v>10</v>
      </c>
      <c r="E6215" s="77" t="n">
        <v>95</v>
      </c>
      <c r="F6215" s="77" t="inlineStr">
        <is>
          <t>Differs from upstream baseline</t>
        </is>
      </c>
      <c r="G6215" s="77" t="inlineStr">
        <is>
          <t>species_info/gen_*_families.h</t>
        </is>
      </c>
    </row>
    <row r="6216">
      <c r="A6216" s="32" t="inlineStr">
        <is>
          <t>2026-10-05</t>
        </is>
      </c>
      <c r="B6216" s="32" t="inlineStr">
        <is>
          <t>Pokemon Stats</t>
        </is>
      </c>
      <c r="C6216" s="32" t="inlineStr">
        <is>
          <t>Alomomola baseAttack</t>
        </is>
      </c>
      <c r="D6216" s="32" t="n">
        <v>75</v>
      </c>
      <c r="E6216" s="32" t="n">
        <v>86</v>
      </c>
      <c r="F6216" s="32" t="inlineStr">
        <is>
          <t>Differs from upstream baseline</t>
        </is>
      </c>
      <c r="G6216" s="32" t="inlineStr">
        <is>
          <t>species_info/gen_*_families.h</t>
        </is>
      </c>
    </row>
    <row r="6217">
      <c r="A6217" s="77" t="inlineStr">
        <is>
          <t>2026-10-05</t>
        </is>
      </c>
      <c r="B6217" s="77" t="inlineStr">
        <is>
          <t>Pokemon Stats</t>
        </is>
      </c>
      <c r="C6217" s="77" t="inlineStr">
        <is>
          <t>Alomomola baseDefense</t>
        </is>
      </c>
      <c r="D6217" s="77" t="n">
        <v>80</v>
      </c>
      <c r="E6217" s="77" t="n">
        <v>81</v>
      </c>
      <c r="F6217" s="77" t="inlineStr">
        <is>
          <t>Differs from upstream baseline</t>
        </is>
      </c>
      <c r="G6217" s="77" t="inlineStr">
        <is>
          <t>species_info/gen_*_families.h</t>
        </is>
      </c>
    </row>
    <row r="6218">
      <c r="A6218" s="32" t="inlineStr">
        <is>
          <t>2026-10-05</t>
        </is>
      </c>
      <c r="B6218" s="32" t="inlineStr">
        <is>
          <t>Pokemon Stats</t>
        </is>
      </c>
      <c r="C6218" s="32" t="inlineStr">
        <is>
          <t>Alomomola baseSpDefense</t>
        </is>
      </c>
      <c r="D6218" s="32" t="n">
        <v>45</v>
      </c>
      <c r="E6218" s="32" t="n">
        <v>55</v>
      </c>
      <c r="F6218" s="32" t="inlineStr">
        <is>
          <t>Differs from upstream baseline</t>
        </is>
      </c>
      <c r="G6218" s="32" t="inlineStr">
        <is>
          <t>species_info/gen_*_families.h</t>
        </is>
      </c>
    </row>
    <row r="6219">
      <c r="A6219" s="77" t="inlineStr">
        <is>
          <t>2026-10-05</t>
        </is>
      </c>
      <c r="B6219" s="77" t="inlineStr">
        <is>
          <t>Pokemon Stats</t>
        </is>
      </c>
      <c r="C6219" s="77" t="inlineStr">
        <is>
          <t>Alomomola baseSpeed</t>
        </is>
      </c>
      <c r="D6219" s="77" t="n">
        <v>65</v>
      </c>
      <c r="E6219" s="77" t="n">
        <v>78</v>
      </c>
      <c r="F6219" s="77" t="inlineStr">
        <is>
          <t>Differs from upstream baseline</t>
        </is>
      </c>
      <c r="G6219" s="77" t="inlineStr">
        <is>
          <t>species_info/gen_*_families.h</t>
        </is>
      </c>
    </row>
    <row r="6220">
      <c r="A6220" s="32" t="inlineStr">
        <is>
          <t>2026-10-05</t>
        </is>
      </c>
      <c r="B6220" s="32" t="inlineStr">
        <is>
          <t>Pokemon Stats</t>
        </is>
      </c>
      <c r="C6220" s="32" t="inlineStr">
        <is>
          <t>Altaria baseAttack</t>
        </is>
      </c>
      <c r="D6220" s="32" t="n">
        <v>70</v>
      </c>
      <c r="E6220" s="32" t="n">
        <v>80</v>
      </c>
      <c r="F6220" s="32" t="inlineStr">
        <is>
          <t>Differs from upstream baseline</t>
        </is>
      </c>
      <c r="G6220" s="32" t="inlineStr">
        <is>
          <t>species_info/gen_*_families.h</t>
        </is>
      </c>
    </row>
    <row r="6221">
      <c r="A6221" s="77" t="inlineStr">
        <is>
          <t>2026-10-05</t>
        </is>
      </c>
      <c r="B6221" s="77" t="inlineStr">
        <is>
          <t>Pokemon Stats</t>
        </is>
      </c>
      <c r="C6221" s="77" t="inlineStr">
        <is>
          <t>Altaria baseSpAttack</t>
        </is>
      </c>
      <c r="D6221" s="77" t="n">
        <v>70</v>
      </c>
      <c r="E6221" s="77" t="n">
        <v>80</v>
      </c>
      <c r="F6221" s="77" t="inlineStr">
        <is>
          <t>Differs from upstream baseline</t>
        </is>
      </c>
      <c r="G6221" s="77" t="inlineStr">
        <is>
          <t>species_info/gen_*_families.h</t>
        </is>
      </c>
    </row>
    <row r="6222">
      <c r="A6222" s="32" t="inlineStr">
        <is>
          <t>2026-10-05</t>
        </is>
      </c>
      <c r="B6222" s="32" t="inlineStr">
        <is>
          <t>Abilities</t>
        </is>
      </c>
      <c r="C6222" s="32" t="inlineStr">
        <is>
          <t>Altaria abilities</t>
        </is>
      </c>
      <c r="D6222" s="32" t="inlineStr">
        <is>
          <t>Natural Cure / Cloud Nine</t>
        </is>
      </c>
      <c r="E6222" s="32" t="inlineStr">
        <is>
          <t>Serene Grace / Cloud Nine</t>
        </is>
      </c>
      <c r="F6222" s="32" t="inlineStr">
        <is>
          <t>Differs from upstream baseline</t>
        </is>
      </c>
      <c r="G6222" s="32" t="inlineStr">
        <is>
          <t>species_info/gen_*_families.h</t>
        </is>
      </c>
    </row>
    <row r="6223">
      <c r="A6223" s="77" t="inlineStr">
        <is>
          <t>2026-10-05</t>
        </is>
      </c>
      <c r="B6223" s="77" t="inlineStr">
        <is>
          <t>Pokemon Stats</t>
        </is>
      </c>
      <c r="C6223" s="77" t="inlineStr">
        <is>
          <t>Altaria baseAttack</t>
        </is>
      </c>
      <c r="D6223" s="77" t="n">
        <v>110</v>
      </c>
      <c r="E6223" s="77" t="n">
        <v>120</v>
      </c>
      <c r="F6223" s="77" t="inlineStr">
        <is>
          <t>Differs from upstream baseline</t>
        </is>
      </c>
      <c r="G6223" s="77" t="inlineStr">
        <is>
          <t>species_info/gen_*_families.h</t>
        </is>
      </c>
    </row>
    <row r="6224">
      <c r="A6224" s="32" t="inlineStr">
        <is>
          <t>2026-10-05</t>
        </is>
      </c>
      <c r="B6224" s="32" t="inlineStr">
        <is>
          <t>Pokemon Stats</t>
        </is>
      </c>
      <c r="C6224" s="32" t="inlineStr">
        <is>
          <t>Altaria baseSpAttack</t>
        </is>
      </c>
      <c r="D6224" s="32" t="n">
        <v>110</v>
      </c>
      <c r="E6224" s="32" t="n">
        <v>120</v>
      </c>
      <c r="F6224" s="32" t="inlineStr">
        <is>
          <t>Differs from upstream baseline</t>
        </is>
      </c>
      <c r="G6224" s="32" t="inlineStr">
        <is>
          <t>species_info/gen_*_families.h</t>
        </is>
      </c>
    </row>
    <row r="6225">
      <c r="A6225" s="77" t="inlineStr">
        <is>
          <t>2026-10-05</t>
        </is>
      </c>
      <c r="B6225" s="77" t="inlineStr">
        <is>
          <t>Abilities</t>
        </is>
      </c>
      <c r="C6225" s="77" t="inlineStr">
        <is>
          <t>Amaura abilities</t>
        </is>
      </c>
      <c r="D6225" s="77" t="inlineStr">
        <is>
          <t>Refrigerate / Snow Warning</t>
        </is>
      </c>
      <c r="E6225" s="77" t="inlineStr">
        <is>
          <t>Refrigerate / Thick Fat</t>
        </is>
      </c>
      <c r="F6225" s="77" t="inlineStr">
        <is>
          <t>Differs from upstream baseline</t>
        </is>
      </c>
      <c r="G6225" s="77" t="inlineStr">
        <is>
          <t>species_info/gen_*_families.h</t>
        </is>
      </c>
    </row>
    <row r="6226">
      <c r="A6226" s="32" t="inlineStr">
        <is>
          <t>2026-10-05</t>
        </is>
      </c>
      <c r="B6226" s="32" t="inlineStr">
        <is>
          <t>Abilities</t>
        </is>
      </c>
      <c r="C6226" s="32" t="inlineStr">
        <is>
          <t>Ambipom abilities</t>
        </is>
      </c>
      <c r="D6226" s="32" t="inlineStr">
        <is>
          <t>Technician / Pickup / Skill Link</t>
        </is>
      </c>
      <c r="E6226" s="32" t="inlineStr">
        <is>
          <t>Technician / Technician / Skill Link</t>
        </is>
      </c>
      <c r="F6226" s="32" t="inlineStr">
        <is>
          <t>Differs from upstream baseline</t>
        </is>
      </c>
      <c r="G6226" s="32" t="inlineStr">
        <is>
          <t>species_info/gen_*_families.h</t>
        </is>
      </c>
    </row>
    <row r="6227">
      <c r="A6227" s="77" t="inlineStr">
        <is>
          <t>2026-10-05</t>
        </is>
      </c>
      <c r="B6227" s="77" t="inlineStr">
        <is>
          <t>Pokemon Stats</t>
        </is>
      </c>
      <c r="C6227" s="77" t="inlineStr">
        <is>
          <t>Amoonguss baseDefense</t>
        </is>
      </c>
      <c r="D6227" s="77" t="n">
        <v>70</v>
      </c>
      <c r="E6227" s="77" t="n">
        <v>71</v>
      </c>
      <c r="F6227" s="77" t="inlineStr">
        <is>
          <t>Differs from upstream baseline</t>
        </is>
      </c>
      <c r="G6227" s="77" t="inlineStr">
        <is>
          <t>species_info/gen_*_families.h</t>
        </is>
      </c>
    </row>
    <row r="6228">
      <c r="A6228" s="32" t="inlineStr">
        <is>
          <t>2026-10-05</t>
        </is>
      </c>
      <c r="B6228" s="32" t="inlineStr">
        <is>
          <t>Pokemon Stats</t>
        </is>
      </c>
      <c r="C6228" s="32" t="inlineStr">
        <is>
          <t>Amoonguss baseSpeed</t>
        </is>
      </c>
      <c r="D6228" s="32" t="n">
        <v>30</v>
      </c>
      <c r="E6228" s="32" t="n">
        <v>32</v>
      </c>
      <c r="F6228" s="32" t="inlineStr">
        <is>
          <t>Differs from upstream baseline</t>
        </is>
      </c>
      <c r="G6228" s="32" t="inlineStr">
        <is>
          <t>species_info/gen_*_families.h</t>
        </is>
      </c>
    </row>
    <row r="6229">
      <c r="A6229" s="77" t="inlineStr">
        <is>
          <t>2026-10-05</t>
        </is>
      </c>
      <c r="B6229" s="77" t="inlineStr">
        <is>
          <t>Pokemon Stats</t>
        </is>
      </c>
      <c r="C6229" s="77" t="inlineStr">
        <is>
          <t>Ampharos baseDefense</t>
        </is>
      </c>
      <c r="D6229" s="77" t="n">
        <v>85</v>
      </c>
      <c r="E6229" s="77" t="n">
        <v>75</v>
      </c>
      <c r="F6229" s="77" t="inlineStr">
        <is>
          <t>Differs from upstream baseline</t>
        </is>
      </c>
      <c r="G6229" s="77" t="inlineStr">
        <is>
          <t>species_info/gen_*_families.h</t>
        </is>
      </c>
    </row>
    <row r="6230">
      <c r="A6230" s="32" t="inlineStr">
        <is>
          <t>2026-10-05</t>
        </is>
      </c>
      <c r="B6230" s="32" t="inlineStr">
        <is>
          <t>Pokemon Stats</t>
        </is>
      </c>
      <c r="C6230" s="32" t="inlineStr">
        <is>
          <t>Ampharos baseSpAttack</t>
        </is>
      </c>
      <c r="D6230" s="32" t="n">
        <v>115</v>
      </c>
      <c r="E6230" s="32" t="n">
        <v>125</v>
      </c>
      <c r="F6230" s="32" t="inlineStr">
        <is>
          <t>Differs from upstream baseline</t>
        </is>
      </c>
      <c r="G6230" s="32" t="inlineStr">
        <is>
          <t>species_info/gen_*_families.h</t>
        </is>
      </c>
    </row>
    <row r="6231">
      <c r="A6231" s="77" t="inlineStr">
        <is>
          <t>2026-10-05</t>
        </is>
      </c>
      <c r="B6231" s="77" t="inlineStr">
        <is>
          <t>Abilities</t>
        </is>
      </c>
      <c r="C6231" s="77" t="inlineStr">
        <is>
          <t>Ampharos abilities</t>
        </is>
      </c>
      <c r="D6231" s="77" t="inlineStr">
        <is>
          <t>Static / Plus</t>
        </is>
      </c>
      <c r="E6231" s="77" t="inlineStr">
        <is>
          <t>No Guard / Plus</t>
        </is>
      </c>
      <c r="F6231" s="77" t="inlineStr">
        <is>
          <t>Differs from upstream baseline</t>
        </is>
      </c>
      <c r="G6231" s="77" t="inlineStr">
        <is>
          <t>species_info/gen_*_families.h</t>
        </is>
      </c>
    </row>
    <row r="6232">
      <c r="A6232" s="32" t="inlineStr">
        <is>
          <t>2026-10-05</t>
        </is>
      </c>
      <c r="B6232" s="32" t="inlineStr">
        <is>
          <t>Pokemon Stats</t>
        </is>
      </c>
      <c r="C6232" s="32" t="inlineStr">
        <is>
          <t>Ampharos baseDefense</t>
        </is>
      </c>
      <c r="D6232" s="32" t="n">
        <v>20</v>
      </c>
      <c r="E6232" s="32" t="n">
        <v>95</v>
      </c>
      <c r="F6232" s="32" t="inlineStr">
        <is>
          <t>Differs from upstream baseline</t>
        </is>
      </c>
      <c r="G6232" s="32" t="inlineStr">
        <is>
          <t>species_info/gen_*_families.h</t>
        </is>
      </c>
    </row>
    <row r="6233">
      <c r="A6233" s="77" t="inlineStr">
        <is>
          <t>2026-10-05</t>
        </is>
      </c>
      <c r="B6233" s="77" t="inlineStr">
        <is>
          <t>Pokemon Stats</t>
        </is>
      </c>
      <c r="C6233" s="77" t="inlineStr">
        <is>
          <t>Ampharos baseSpAttack</t>
        </is>
      </c>
      <c r="D6233" s="77" t="n">
        <v>165</v>
      </c>
      <c r="E6233" s="77" t="n">
        <v>175</v>
      </c>
      <c r="F6233" s="77" t="inlineStr">
        <is>
          <t>Differs from upstream baseline</t>
        </is>
      </c>
      <c r="G6233" s="77" t="inlineStr">
        <is>
          <t>species_info/gen_*_families.h</t>
        </is>
      </c>
    </row>
    <row r="6234">
      <c r="A6234" s="32" t="inlineStr">
        <is>
          <t>2026-10-05</t>
        </is>
      </c>
      <c r="B6234" s="32" t="inlineStr">
        <is>
          <t>Pokemon Stats</t>
        </is>
      </c>
      <c r="C6234" s="32" t="inlineStr">
        <is>
          <t>Annihilape baseAttack</t>
        </is>
      </c>
      <c r="D6234" s="32" t="n">
        <v>115</v>
      </c>
      <c r="E6234" s="32" t="n">
        <v>126</v>
      </c>
      <c r="F6234" s="32" t="inlineStr">
        <is>
          <t>Differs from upstream baseline</t>
        </is>
      </c>
      <c r="G6234" s="32" t="inlineStr">
        <is>
          <t>species_info/gen_*_families.h</t>
        </is>
      </c>
    </row>
    <row r="6235">
      <c r="A6235" s="77" t="inlineStr">
        <is>
          <t>2026-10-05</t>
        </is>
      </c>
      <c r="B6235" s="77" t="inlineStr">
        <is>
          <t>Pokemon Stats</t>
        </is>
      </c>
      <c r="C6235" s="77" t="inlineStr">
        <is>
          <t>Annihilape baseSpAttack</t>
        </is>
      </c>
      <c r="D6235" s="77" t="n">
        <v>50</v>
      </c>
      <c r="E6235" s="77" t="n">
        <v>30</v>
      </c>
      <c r="F6235" s="77" t="inlineStr">
        <is>
          <t>Differs from upstream baseline</t>
        </is>
      </c>
      <c r="G6235" s="77" t="inlineStr">
        <is>
          <t>species_info/gen_*_families.h</t>
        </is>
      </c>
    </row>
    <row r="6236">
      <c r="A6236" s="32" t="inlineStr">
        <is>
          <t>2026-10-05</t>
        </is>
      </c>
      <c r="B6236" s="32" t="inlineStr">
        <is>
          <t>Pokemon Stats</t>
        </is>
      </c>
      <c r="C6236" s="32" t="inlineStr">
        <is>
          <t>Annihilape baseSpeed</t>
        </is>
      </c>
      <c r="D6236" s="32" t="n">
        <v>90</v>
      </c>
      <c r="E6236" s="32" t="n">
        <v>99</v>
      </c>
      <c r="F6236" s="32" t="inlineStr">
        <is>
          <t>Differs from upstream baseline</t>
        </is>
      </c>
      <c r="G6236" s="32" t="inlineStr">
        <is>
          <t>species_info/gen_*_families.h</t>
        </is>
      </c>
    </row>
    <row r="6237">
      <c r="A6237" s="77" t="inlineStr">
        <is>
          <t>2026-10-05</t>
        </is>
      </c>
      <c r="B6237" s="77" t="inlineStr">
        <is>
          <t>Abilities</t>
        </is>
      </c>
      <c r="C6237" s="77" t="inlineStr">
        <is>
          <t>Anorith abilities</t>
        </is>
      </c>
      <c r="D6237" s="77" t="inlineStr">
        <is>
          <t>Battle Armor / Swift Swim</t>
        </is>
      </c>
      <c r="E6237" s="77" t="inlineStr">
        <is>
          <t>Swift Swim / Battle Armor / Swift Swim</t>
        </is>
      </c>
      <c r="F6237" s="77" t="inlineStr">
        <is>
          <t>Differs from upstream baseline</t>
        </is>
      </c>
      <c r="G6237" s="77" t="inlineStr">
        <is>
          <t>species_info/gen_*_families.h</t>
        </is>
      </c>
    </row>
    <row r="6238">
      <c r="A6238" s="32" t="inlineStr">
        <is>
          <t>2026-10-05</t>
        </is>
      </c>
      <c r="B6238" s="32" t="inlineStr">
        <is>
          <t>Abilities</t>
        </is>
      </c>
      <c r="C6238" s="32" t="inlineStr">
        <is>
          <t>Arbok abilities</t>
        </is>
      </c>
      <c r="D6238" s="32" t="inlineStr">
        <is>
          <t>Intimidate / Shed Skin / Unnerve</t>
        </is>
      </c>
      <c r="E6238" s="32" t="inlineStr">
        <is>
          <t>Intimidate / Intimidate / Unnerve</t>
        </is>
      </c>
      <c r="F6238" s="32" t="inlineStr">
        <is>
          <t>Differs from upstream baseline</t>
        </is>
      </c>
      <c r="G6238" s="32" t="inlineStr">
        <is>
          <t>species_info/gen_*_families.h</t>
        </is>
      </c>
    </row>
    <row r="6239">
      <c r="A6239" s="77" t="inlineStr">
        <is>
          <t>2026-10-05</t>
        </is>
      </c>
      <c r="B6239" s="77" t="inlineStr">
        <is>
          <t>Abilities</t>
        </is>
      </c>
      <c r="C6239" s="77" t="inlineStr">
        <is>
          <t>Arcanine abilities</t>
        </is>
      </c>
      <c r="D6239" s="77" t="inlineStr">
        <is>
          <t>Intimidate / Flash Fire / Justified</t>
        </is>
      </c>
      <c r="E6239" s="77" t="inlineStr">
        <is>
          <t>Intimidate / Intimidate / Justified</t>
        </is>
      </c>
      <c r="F6239" s="77" t="inlineStr">
        <is>
          <t>Differs from upstream baseline</t>
        </is>
      </c>
      <c r="G6239" s="77" t="inlineStr">
        <is>
          <t>species_info/gen_*_families.h</t>
        </is>
      </c>
    </row>
    <row r="6240">
      <c r="A6240" s="32" t="inlineStr">
        <is>
          <t>2026-10-05</t>
        </is>
      </c>
      <c r="B6240" s="32" t="inlineStr">
        <is>
          <t>Pokemon Stats</t>
        </is>
      </c>
      <c r="C6240" s="32" t="inlineStr">
        <is>
          <t>Archeops baseHP</t>
        </is>
      </c>
      <c r="D6240" s="32" t="n">
        <v>75</v>
      </c>
      <c r="E6240" s="32" t="n">
        <v>85</v>
      </c>
      <c r="F6240" s="32" t="inlineStr">
        <is>
          <t>Differs from upstream baseline</t>
        </is>
      </c>
      <c r="G6240" s="32" t="inlineStr">
        <is>
          <t>species_info/gen_*_families.h</t>
        </is>
      </c>
    </row>
    <row r="6241">
      <c r="A6241" s="77" t="inlineStr">
        <is>
          <t>2026-10-05</t>
        </is>
      </c>
      <c r="B6241" s="77" t="inlineStr">
        <is>
          <t>Pokemon Stats</t>
        </is>
      </c>
      <c r="C6241" s="77" t="inlineStr">
        <is>
          <t>Archeops baseAttack</t>
        </is>
      </c>
      <c r="D6241" s="77" t="n">
        <v>140</v>
      </c>
      <c r="E6241" s="77" t="n">
        <v>130</v>
      </c>
      <c r="F6241" s="77" t="inlineStr">
        <is>
          <t>Differs from upstream baseline</t>
        </is>
      </c>
      <c r="G6241" s="77" t="inlineStr">
        <is>
          <t>species_info/gen_*_families.h</t>
        </is>
      </c>
    </row>
    <row r="6242">
      <c r="A6242" s="32" t="inlineStr">
        <is>
          <t>2026-10-05</t>
        </is>
      </c>
      <c r="B6242" s="32" t="inlineStr">
        <is>
          <t>Abilities</t>
        </is>
      </c>
      <c r="C6242" s="32" t="inlineStr">
        <is>
          <t>Archeops abilities</t>
        </is>
      </c>
      <c r="D6242" s="32" t="inlineStr">
        <is>
          <t>Defeatist</t>
        </is>
      </c>
      <c r="E6242" s="32" t="inlineStr">
        <is>
          <t>Defeatist / Unburden / Early Bird</t>
        </is>
      </c>
      <c r="F6242" s="32" t="inlineStr">
        <is>
          <t>Differs from upstream baseline</t>
        </is>
      </c>
      <c r="G6242" s="32" t="inlineStr">
        <is>
          <t>species_info/gen_*_families.h</t>
        </is>
      </c>
    </row>
    <row r="6243">
      <c r="A6243" s="77" t="inlineStr">
        <is>
          <t>2026-10-05</t>
        </is>
      </c>
      <c r="B6243" s="77" t="inlineStr">
        <is>
          <t>Pokemon Stats</t>
        </is>
      </c>
      <c r="C6243" s="77" t="inlineStr">
        <is>
          <t>Ariados baseAttack</t>
        </is>
      </c>
      <c r="D6243" s="77" t="n">
        <v>90</v>
      </c>
      <c r="E6243" s="77" t="n">
        <v>95</v>
      </c>
      <c r="F6243" s="77" t="inlineStr">
        <is>
          <t>Differs from upstream baseline</t>
        </is>
      </c>
      <c r="G6243" s="77" t="inlineStr">
        <is>
          <t>species_info/gen_*_families.h</t>
        </is>
      </c>
    </row>
    <row r="6244">
      <c r="A6244" s="32" t="inlineStr">
        <is>
          <t>2026-10-05</t>
        </is>
      </c>
      <c r="B6244" s="32" t="inlineStr">
        <is>
          <t>Pokemon Stats</t>
        </is>
      </c>
      <c r="C6244" s="32" t="inlineStr">
        <is>
          <t>Ariados baseDefense</t>
        </is>
      </c>
      <c r="D6244" s="32" t="n">
        <v>70</v>
      </c>
      <c r="E6244" s="32" t="n">
        <v>80</v>
      </c>
      <c r="F6244" s="32" t="inlineStr">
        <is>
          <t>Differs from upstream baseline</t>
        </is>
      </c>
      <c r="G6244" s="32" t="inlineStr">
        <is>
          <t>species_info/gen_*_families.h</t>
        </is>
      </c>
    </row>
    <row r="6245">
      <c r="A6245" s="77" t="inlineStr">
        <is>
          <t>2026-10-05</t>
        </is>
      </c>
      <c r="B6245" s="77" t="inlineStr">
        <is>
          <t>Pokemon Stats</t>
        </is>
      </c>
      <c r="C6245" s="77" t="inlineStr">
        <is>
          <t>Ariados baseSpDefense</t>
        </is>
      </c>
      <c r="D6245" s="77" t="n">
        <v>70</v>
      </c>
      <c r="E6245" s="77" t="n">
        <v>80</v>
      </c>
      <c r="F6245" s="77" t="inlineStr">
        <is>
          <t>Differs from upstream baseline</t>
        </is>
      </c>
      <c r="G6245" s="77" t="inlineStr">
        <is>
          <t>species_info/gen_*_families.h</t>
        </is>
      </c>
    </row>
    <row r="6246">
      <c r="A6246" s="32" t="inlineStr">
        <is>
          <t>2026-10-05</t>
        </is>
      </c>
      <c r="B6246" s="32" t="inlineStr">
        <is>
          <t>Pokemon Stats</t>
        </is>
      </c>
      <c r="C6246" s="32" t="inlineStr">
        <is>
          <t>Ariados baseSpeed</t>
        </is>
      </c>
      <c r="D6246" s="32" t="n">
        <v>40</v>
      </c>
      <c r="E6246" s="32" t="n">
        <v>70</v>
      </c>
      <c r="F6246" s="32" t="inlineStr">
        <is>
          <t>Differs from upstream baseline</t>
        </is>
      </c>
      <c r="G6246" s="32" t="inlineStr">
        <is>
          <t>species_info/gen_*_families.h</t>
        </is>
      </c>
    </row>
    <row r="6247">
      <c r="A6247" s="77" t="inlineStr">
        <is>
          <t>2026-10-05</t>
        </is>
      </c>
      <c r="B6247" s="77" t="inlineStr">
        <is>
          <t>Abilities</t>
        </is>
      </c>
      <c r="C6247" s="77" t="inlineStr">
        <is>
          <t>Ariados abilities</t>
        </is>
      </c>
      <c r="D6247" s="77" t="inlineStr">
        <is>
          <t>Swarm / Insomnia / Sniper</t>
        </is>
      </c>
      <c r="E6247" s="77" t="inlineStr">
        <is>
          <t>Intimidate / Insomnia / Sniper</t>
        </is>
      </c>
      <c r="F6247" s="77" t="inlineStr">
        <is>
          <t>Differs from upstream baseline</t>
        </is>
      </c>
      <c r="G6247" s="77" t="inlineStr">
        <is>
          <t>species_info/gen_*_families.h</t>
        </is>
      </c>
    </row>
    <row r="6248">
      <c r="A6248" s="32" t="inlineStr">
        <is>
          <t>2026-10-05</t>
        </is>
      </c>
      <c r="B6248" s="32" t="inlineStr">
        <is>
          <t>Abilities</t>
        </is>
      </c>
      <c r="C6248" s="32" t="inlineStr">
        <is>
          <t>Armaldo abilities</t>
        </is>
      </c>
      <c r="D6248" s="32" t="inlineStr">
        <is>
          <t>Battle Armor / Swift Swim</t>
        </is>
      </c>
      <c r="E6248" s="32" t="inlineStr">
        <is>
          <t>Swift Swim / Battle Armor / Swift Swim</t>
        </is>
      </c>
      <c r="F6248" s="32" t="inlineStr">
        <is>
          <t>Differs from upstream baseline</t>
        </is>
      </c>
      <c r="G6248" s="32" t="inlineStr">
        <is>
          <t>species_info/gen_*_families.h</t>
        </is>
      </c>
    </row>
    <row r="6249">
      <c r="A6249" s="77" t="inlineStr">
        <is>
          <t>2026-10-05</t>
        </is>
      </c>
      <c r="B6249" s="77" t="inlineStr">
        <is>
          <t>Pokemon Stats</t>
        </is>
      </c>
      <c r="C6249" s="77" t="inlineStr">
        <is>
          <t>Aromatisse baseHP</t>
        </is>
      </c>
      <c r="D6249" s="77" t="n">
        <v>101</v>
      </c>
      <c r="E6249" s="77" t="n">
        <v>111</v>
      </c>
      <c r="F6249" s="77" t="inlineStr">
        <is>
          <t>Differs from upstream baseline</t>
        </is>
      </c>
      <c r="G6249" s="77" t="inlineStr">
        <is>
          <t>species_info/gen_*_families.h</t>
        </is>
      </c>
    </row>
    <row r="6250">
      <c r="A6250" s="32" t="inlineStr">
        <is>
          <t>2026-10-05</t>
        </is>
      </c>
      <c r="B6250" s="32" t="inlineStr">
        <is>
          <t>Pokemon Stats</t>
        </is>
      </c>
      <c r="C6250" s="32" t="inlineStr">
        <is>
          <t>Aromatisse baseDefense</t>
        </is>
      </c>
      <c r="D6250" s="32" t="n">
        <v>72</v>
      </c>
      <c r="E6250" s="32" t="n">
        <v>73</v>
      </c>
      <c r="F6250" s="32" t="inlineStr">
        <is>
          <t>Differs from upstream baseline</t>
        </is>
      </c>
      <c r="G6250" s="32" t="inlineStr">
        <is>
          <t>species_info/gen_*_families.h</t>
        </is>
      </c>
    </row>
    <row r="6251">
      <c r="A6251" s="77" t="inlineStr">
        <is>
          <t>2026-10-05</t>
        </is>
      </c>
      <c r="B6251" s="77" t="inlineStr">
        <is>
          <t>Pokemon Stats</t>
        </is>
      </c>
      <c r="C6251" s="77" t="inlineStr">
        <is>
          <t>Aromatisse baseSpAttack</t>
        </is>
      </c>
      <c r="D6251" s="77" t="n">
        <v>99</v>
      </c>
      <c r="E6251" s="77" t="n">
        <v>109</v>
      </c>
      <c r="F6251" s="77" t="inlineStr">
        <is>
          <t>Differs from upstream baseline</t>
        </is>
      </c>
      <c r="G6251" s="77" t="inlineStr">
        <is>
          <t>species_info/gen_*_families.h</t>
        </is>
      </c>
    </row>
    <row r="6252">
      <c r="A6252" s="32" t="inlineStr">
        <is>
          <t>2026-10-05</t>
        </is>
      </c>
      <c r="B6252" s="32" t="inlineStr">
        <is>
          <t>Pokemon Stats</t>
        </is>
      </c>
      <c r="C6252" s="32" t="inlineStr">
        <is>
          <t>Aromatisse baseSpeed</t>
        </is>
      </c>
      <c r="D6252" s="32" t="n">
        <v>29</v>
      </c>
      <c r="E6252" s="32" t="n">
        <v>33</v>
      </c>
      <c r="F6252" s="32" t="inlineStr">
        <is>
          <t>Differs from upstream baseline</t>
        </is>
      </c>
      <c r="G6252" s="32" t="inlineStr">
        <is>
          <t>species_info/gen_*_families.h</t>
        </is>
      </c>
    </row>
    <row r="6253">
      <c r="A6253" s="77" t="inlineStr">
        <is>
          <t>2026-10-05</t>
        </is>
      </c>
      <c r="B6253" s="77" t="inlineStr">
        <is>
          <t>Abilities</t>
        </is>
      </c>
      <c r="C6253" s="77" t="inlineStr">
        <is>
          <t>Aromatisse abilities</t>
        </is>
      </c>
      <c r="D6253" s="77" t="inlineStr">
        <is>
          <t>Healer / Aroma Veil</t>
        </is>
      </c>
      <c r="E6253" s="77" t="inlineStr">
        <is>
          <t>Healer / Aroma Veil / Regenerator</t>
        </is>
      </c>
      <c r="F6253" s="77" t="inlineStr">
        <is>
          <t>Differs from upstream baseline</t>
        </is>
      </c>
      <c r="G6253" s="77" t="inlineStr">
        <is>
          <t>species_info/gen_*_families.h</t>
        </is>
      </c>
    </row>
    <row r="6254">
      <c r="A6254" s="32" t="inlineStr">
        <is>
          <t>2026-10-05</t>
        </is>
      </c>
      <c r="B6254" s="32" t="inlineStr">
        <is>
          <t>Pokemon Stats</t>
        </is>
      </c>
      <c r="C6254" s="32" t="inlineStr">
        <is>
          <t>Aron baseDefense</t>
        </is>
      </c>
      <c r="D6254" s="32" t="n">
        <v>100</v>
      </c>
      <c r="E6254" s="32" t="n">
        <v>120</v>
      </c>
      <c r="F6254" s="32" t="inlineStr">
        <is>
          <t>Differs from upstream baseline</t>
        </is>
      </c>
      <c r="G6254" s="32" t="inlineStr">
        <is>
          <t>species_info/gen_*_families.h</t>
        </is>
      </c>
    </row>
    <row r="6255">
      <c r="A6255" s="77" t="inlineStr">
        <is>
          <t>2026-10-05</t>
        </is>
      </c>
      <c r="B6255" s="77" t="inlineStr">
        <is>
          <t>Abilities</t>
        </is>
      </c>
      <c r="C6255" s="77" t="inlineStr">
        <is>
          <t>Aron abilities</t>
        </is>
      </c>
      <c r="D6255" s="77" t="inlineStr">
        <is>
          <t>Sturdy / Rock Head / Heavy Metal</t>
        </is>
      </c>
      <c r="E6255" s="77" t="inlineStr">
        <is>
          <t>Rock Head / Rock Head / Heavy Metal</t>
        </is>
      </c>
      <c r="F6255" s="77" t="inlineStr">
        <is>
          <t>Differs from upstream baseline</t>
        </is>
      </c>
      <c r="G6255" s="77" t="inlineStr">
        <is>
          <t>species_info/gen_*_families.h</t>
        </is>
      </c>
    </row>
    <row r="6256">
      <c r="A6256" s="32" t="inlineStr">
        <is>
          <t>2026-10-05</t>
        </is>
      </c>
      <c r="B6256" s="32" t="inlineStr">
        <is>
          <t>Pokemon Stats</t>
        </is>
      </c>
      <c r="C6256" s="32" t="inlineStr">
        <is>
          <t>Articuno baseSpAttack</t>
        </is>
      </c>
      <c r="D6256" s="32" t="n">
        <v>95</v>
      </c>
      <c r="E6256" s="32" t="n">
        <v>125</v>
      </c>
      <c r="F6256" s="32" t="inlineStr">
        <is>
          <t>Differs from upstream baseline</t>
        </is>
      </c>
      <c r="G6256" s="32" t="inlineStr">
        <is>
          <t>species_info/gen_*_families.h</t>
        </is>
      </c>
    </row>
    <row r="6257">
      <c r="A6257" s="77" t="inlineStr">
        <is>
          <t>2026-10-05</t>
        </is>
      </c>
      <c r="B6257" s="77" t="inlineStr">
        <is>
          <t>Pokemon Stats</t>
        </is>
      </c>
      <c r="C6257" s="77" t="inlineStr">
        <is>
          <t>Articuno baseSpDefense</t>
        </is>
      </c>
      <c r="D6257" s="77" t="n">
        <v>125</v>
      </c>
      <c r="E6257" s="77" t="n">
        <v>115</v>
      </c>
      <c r="F6257" s="77" t="inlineStr">
        <is>
          <t>Differs from upstream baseline</t>
        </is>
      </c>
      <c r="G6257" s="77" t="inlineStr">
        <is>
          <t>species_info/gen_*_families.h</t>
        </is>
      </c>
    </row>
    <row r="6258">
      <c r="A6258" s="32" t="inlineStr">
        <is>
          <t>2026-10-05</t>
        </is>
      </c>
      <c r="B6258" s="32" t="inlineStr">
        <is>
          <t>Abilities</t>
        </is>
      </c>
      <c r="C6258" s="32" t="inlineStr">
        <is>
          <t>Articuno abilities</t>
        </is>
      </c>
      <c r="D6258" s="32" t="inlineStr">
        <is>
          <t>Pressure / Snow Cloak</t>
        </is>
      </c>
      <c r="E6258" s="32" t="inlineStr">
        <is>
          <t>Snow Cloak / Snow Cloak / Snow Cloak</t>
        </is>
      </c>
      <c r="F6258" s="32" t="inlineStr">
        <is>
          <t>Differs from upstream baseline</t>
        </is>
      </c>
      <c r="G6258" s="32" t="inlineStr">
        <is>
          <t>species_info/gen_*_families.h</t>
        </is>
      </c>
    </row>
    <row r="6259">
      <c r="A6259" s="77" t="inlineStr">
        <is>
          <t>2026-10-05</t>
        </is>
      </c>
      <c r="B6259" s="77" t="inlineStr">
        <is>
          <t>Pokemon Stats</t>
        </is>
      </c>
      <c r="C6259" s="77" t="inlineStr">
        <is>
          <t>Audino baseAttack</t>
        </is>
      </c>
      <c r="D6259" s="77" t="n">
        <v>60</v>
      </c>
      <c r="E6259" s="77" t="n">
        <v>80</v>
      </c>
      <c r="F6259" s="77" t="inlineStr">
        <is>
          <t>Differs from upstream baseline</t>
        </is>
      </c>
      <c r="G6259" s="77" t="inlineStr">
        <is>
          <t>species_info/gen_*_families.h</t>
        </is>
      </c>
    </row>
    <row r="6260">
      <c r="A6260" s="32" t="inlineStr">
        <is>
          <t>2026-10-05</t>
        </is>
      </c>
      <c r="B6260" s="32" t="inlineStr">
        <is>
          <t>Pokemon Stats</t>
        </is>
      </c>
      <c r="C6260" s="32" t="inlineStr">
        <is>
          <t>Audino baseDefense</t>
        </is>
      </c>
      <c r="D6260" s="32" t="n">
        <v>86</v>
      </c>
      <c r="E6260" s="32" t="n">
        <v>101</v>
      </c>
      <c r="F6260" s="32" t="inlineStr">
        <is>
          <t>Differs from upstream baseline</t>
        </is>
      </c>
      <c r="G6260" s="32" t="inlineStr">
        <is>
          <t>species_info/gen_*_families.h</t>
        </is>
      </c>
    </row>
    <row r="6261">
      <c r="A6261" s="77" t="inlineStr">
        <is>
          <t>2026-10-05</t>
        </is>
      </c>
      <c r="B6261" s="77" t="inlineStr">
        <is>
          <t>Pokemon Stats</t>
        </is>
      </c>
      <c r="C6261" s="77" t="inlineStr">
        <is>
          <t>Audino baseSpAttack</t>
        </is>
      </c>
      <c r="D6261" s="77" t="n">
        <v>60</v>
      </c>
      <c r="E6261" s="77" t="n">
        <v>78</v>
      </c>
      <c r="F6261" s="77" t="inlineStr">
        <is>
          <t>Differs from upstream baseline</t>
        </is>
      </c>
      <c r="G6261" s="77" t="inlineStr">
        <is>
          <t>species_info/gen_*_families.h</t>
        </is>
      </c>
    </row>
    <row r="6262">
      <c r="A6262" s="32" t="inlineStr">
        <is>
          <t>2026-10-05</t>
        </is>
      </c>
      <c r="B6262" s="32" t="inlineStr">
        <is>
          <t>Pokemon Stats</t>
        </is>
      </c>
      <c r="C6262" s="32" t="inlineStr">
        <is>
          <t>Audino baseSpeed</t>
        </is>
      </c>
      <c r="D6262" s="32" t="n">
        <v>50</v>
      </c>
      <c r="E6262" s="32" t="n">
        <v>77</v>
      </c>
      <c r="F6262" s="32" t="inlineStr">
        <is>
          <t>Differs from upstream baseline</t>
        </is>
      </c>
      <c r="G6262" s="32" t="inlineStr">
        <is>
          <t>species_info/gen_*_families.h</t>
        </is>
      </c>
    </row>
    <row r="6263">
      <c r="A6263" s="77" t="inlineStr">
        <is>
          <t>2026-10-05</t>
        </is>
      </c>
      <c r="B6263" s="77" t="inlineStr">
        <is>
          <t>Abilities</t>
        </is>
      </c>
      <c r="C6263" s="77" t="inlineStr">
        <is>
          <t>Audino abilities</t>
        </is>
      </c>
      <c r="D6263" s="77" t="inlineStr">
        <is>
          <t>Healer / Regenerator / Klutz</t>
        </is>
      </c>
      <c r="E6263" s="77" t="inlineStr">
        <is>
          <t>Regenerator / Healer / Friend Guard</t>
        </is>
      </c>
      <c r="F6263" s="77" t="inlineStr">
        <is>
          <t>Differs from upstream baseline</t>
        </is>
      </c>
      <c r="G6263" s="77" t="inlineStr">
        <is>
          <t>species_info/gen_*_families.h</t>
        </is>
      </c>
    </row>
    <row r="6264">
      <c r="A6264" s="32" t="inlineStr">
        <is>
          <t>2026-10-05</t>
        </is>
      </c>
      <c r="B6264" s="32" t="inlineStr">
        <is>
          <t>Pokemon Stats</t>
        </is>
      </c>
      <c r="C6264" s="32" t="inlineStr">
        <is>
          <t>Aurorus baseHP</t>
        </is>
      </c>
      <c r="D6264" s="32" t="n">
        <v>123</v>
      </c>
      <c r="E6264" s="32" t="n">
        <v>138</v>
      </c>
      <c r="F6264" s="32" t="inlineStr">
        <is>
          <t>Differs from upstream baseline</t>
        </is>
      </c>
      <c r="G6264" s="32" t="inlineStr">
        <is>
          <t>species_info/gen_*_families.h</t>
        </is>
      </c>
    </row>
    <row r="6265">
      <c r="A6265" s="77" t="inlineStr">
        <is>
          <t>2026-10-05</t>
        </is>
      </c>
      <c r="B6265" s="77" t="inlineStr">
        <is>
          <t>Pokemon Stats</t>
        </is>
      </c>
      <c r="C6265" s="77" t="inlineStr">
        <is>
          <t>Aurorus baseDefense</t>
        </is>
      </c>
      <c r="D6265" s="77" t="n">
        <v>72</v>
      </c>
      <c r="E6265" s="77" t="n">
        <v>87</v>
      </c>
      <c r="F6265" s="77" t="inlineStr">
        <is>
          <t>Differs from upstream baseline</t>
        </is>
      </c>
      <c r="G6265" s="77" t="inlineStr">
        <is>
          <t>species_info/gen_*_families.h</t>
        </is>
      </c>
    </row>
    <row r="6266">
      <c r="A6266" s="32" t="inlineStr">
        <is>
          <t>2026-10-05</t>
        </is>
      </c>
      <c r="B6266" s="32" t="inlineStr">
        <is>
          <t>Abilities</t>
        </is>
      </c>
      <c r="C6266" s="32" t="inlineStr">
        <is>
          <t>Aurorus abilities</t>
        </is>
      </c>
      <c r="D6266" s="32" t="inlineStr">
        <is>
          <t>Refrigerate / Snow Warning</t>
        </is>
      </c>
      <c r="E6266" s="32" t="inlineStr">
        <is>
          <t>Refrigerate / Refrigerate / Filter</t>
        </is>
      </c>
      <c r="F6266" s="32" t="inlineStr">
        <is>
          <t>Differs from upstream baseline</t>
        </is>
      </c>
      <c r="G6266" s="32" t="inlineStr">
        <is>
          <t>species_info/gen_*_families.h</t>
        </is>
      </c>
    </row>
    <row r="6267">
      <c r="A6267" s="77" t="inlineStr">
        <is>
          <t>2026-10-05</t>
        </is>
      </c>
      <c r="B6267" s="77" t="inlineStr">
        <is>
          <t>Pokemon Stats</t>
        </is>
      </c>
      <c r="C6267" s="77" t="inlineStr">
        <is>
          <t>Avalugg baseAttack</t>
        </is>
      </c>
      <c r="D6267" s="77" t="n">
        <v>117</v>
      </c>
      <c r="E6267" s="77" t="n">
        <v>131</v>
      </c>
      <c r="F6267" s="77" t="inlineStr">
        <is>
          <t>Differs from upstream baseline</t>
        </is>
      </c>
      <c r="G6267" s="77" t="inlineStr">
        <is>
          <t>species_info/gen_*_families.h</t>
        </is>
      </c>
    </row>
    <row r="6268">
      <c r="A6268" s="32" t="inlineStr">
        <is>
          <t>2026-10-05</t>
        </is>
      </c>
      <c r="B6268" s="32" t="inlineStr">
        <is>
          <t>Pokemon Stats</t>
        </is>
      </c>
      <c r="C6268" s="32" t="inlineStr">
        <is>
          <t>Avalugg baseSpAttack</t>
        </is>
      </c>
      <c r="D6268" s="32" t="n">
        <v>44</v>
      </c>
      <c r="E6268" s="32" t="n">
        <v>30</v>
      </c>
      <c r="F6268" s="32" t="inlineStr">
        <is>
          <t>Differs from upstream baseline</t>
        </is>
      </c>
      <c r="G6268" s="32" t="inlineStr">
        <is>
          <t>species_info/gen_*_families.h</t>
        </is>
      </c>
    </row>
    <row r="6269">
      <c r="A6269" s="77" t="inlineStr">
        <is>
          <t>2026-10-05</t>
        </is>
      </c>
      <c r="B6269" s="77" t="inlineStr">
        <is>
          <t>Pokemon Stats</t>
        </is>
      </c>
      <c r="C6269" s="77" t="inlineStr">
        <is>
          <t>Avalugg baseSpDefense</t>
        </is>
      </c>
      <c r="D6269" s="77" t="n">
        <v>46</v>
      </c>
      <c r="E6269" s="77" t="n">
        <v>61</v>
      </c>
      <c r="F6269" s="77" t="inlineStr">
        <is>
          <t>Differs from upstream baseline</t>
        </is>
      </c>
      <c r="G6269" s="77" t="inlineStr">
        <is>
          <t>species_info/gen_*_families.h</t>
        </is>
      </c>
    </row>
    <row r="6270">
      <c r="A6270" s="32" t="inlineStr">
        <is>
          <t>2026-10-05</t>
        </is>
      </c>
      <c r="B6270" s="32" t="inlineStr">
        <is>
          <t>Pokemon Stats</t>
        </is>
      </c>
      <c r="C6270" s="32" t="inlineStr">
        <is>
          <t>Azelf baseAttack</t>
        </is>
      </c>
      <c r="D6270" s="32" t="n">
        <v>125</v>
      </c>
      <c r="E6270" s="32" t="n">
        <v>135</v>
      </c>
      <c r="F6270" s="32" t="inlineStr">
        <is>
          <t>Differs from upstream baseline</t>
        </is>
      </c>
      <c r="G6270" s="32" t="inlineStr">
        <is>
          <t>species_info/gen_*_families.h</t>
        </is>
      </c>
    </row>
    <row r="6271">
      <c r="A6271" s="77" t="inlineStr">
        <is>
          <t>2026-10-05</t>
        </is>
      </c>
      <c r="B6271" s="77" t="inlineStr">
        <is>
          <t>Pokemon Stats</t>
        </is>
      </c>
      <c r="C6271" s="77" t="inlineStr">
        <is>
          <t>Azelf baseSpAttack</t>
        </is>
      </c>
      <c r="D6271" s="77" t="n">
        <v>125</v>
      </c>
      <c r="E6271" s="77" t="n">
        <v>135</v>
      </c>
      <c r="F6271" s="77" t="inlineStr">
        <is>
          <t>Differs from upstream baseline</t>
        </is>
      </c>
      <c r="G6271" s="77" t="inlineStr">
        <is>
          <t>species_info/gen_*_families.h</t>
        </is>
      </c>
    </row>
    <row r="6272">
      <c r="A6272" s="32" t="inlineStr">
        <is>
          <t>2026-10-05</t>
        </is>
      </c>
      <c r="B6272" s="32" t="inlineStr">
        <is>
          <t>Pokemon Stats</t>
        </is>
      </c>
      <c r="C6272" s="32" t="inlineStr">
        <is>
          <t>Azumarill baseAttack</t>
        </is>
      </c>
      <c r="D6272" s="32" t="n">
        <v>50</v>
      </c>
      <c r="E6272" s="32" t="n">
        <v>60</v>
      </c>
      <c r="F6272" s="32" t="inlineStr">
        <is>
          <t>Differs from upstream baseline</t>
        </is>
      </c>
      <c r="G6272" s="32" t="inlineStr">
        <is>
          <t>species_info/gen_*_families.h</t>
        </is>
      </c>
    </row>
    <row r="6273">
      <c r="A6273" s="77" t="inlineStr">
        <is>
          <t>2026-10-05</t>
        </is>
      </c>
      <c r="B6273" s="77" t="inlineStr">
        <is>
          <t>Pokemon Stats</t>
        </is>
      </c>
      <c r="C6273" s="77" t="inlineStr">
        <is>
          <t>Azumarill baseSpAttack</t>
        </is>
      </c>
      <c r="D6273" s="77" t="n">
        <v>60</v>
      </c>
      <c r="E6273" s="77" t="n">
        <v>50</v>
      </c>
      <c r="F6273" s="77" t="inlineStr">
        <is>
          <t>Differs from upstream baseline</t>
        </is>
      </c>
      <c r="G6273" s="77" t="inlineStr">
        <is>
          <t>species_info/gen_*_families.h</t>
        </is>
      </c>
    </row>
    <row r="6274">
      <c r="A6274" s="32" t="inlineStr">
        <is>
          <t>2026-10-05</t>
        </is>
      </c>
      <c r="B6274" s="32" t="inlineStr">
        <is>
          <t>Abilities</t>
        </is>
      </c>
      <c r="C6274" s="32" t="inlineStr">
        <is>
          <t>Azumarill abilities</t>
        </is>
      </c>
      <c r="D6274" s="32" t="inlineStr">
        <is>
          <t>Thick Fat / Huge Power / Sap Sipper</t>
        </is>
      </c>
      <c r="E6274" s="32" t="inlineStr">
        <is>
          <t>Huge Power / Huge Power / Sap Sipper</t>
        </is>
      </c>
      <c r="F6274" s="32" t="inlineStr">
        <is>
          <t>Differs from upstream baseline</t>
        </is>
      </c>
      <c r="G6274" s="32" t="inlineStr">
        <is>
          <t>species_info/gen_*_families.h</t>
        </is>
      </c>
    </row>
    <row r="6275">
      <c r="A6275" s="77" t="inlineStr">
        <is>
          <t>2026-10-05</t>
        </is>
      </c>
      <c r="B6275" s="77" t="inlineStr">
        <is>
          <t>Pokemon Stats</t>
        </is>
      </c>
      <c r="C6275" s="77" t="inlineStr">
        <is>
          <t>Azurill baseAttack</t>
        </is>
      </c>
      <c r="D6275" s="77" t="n">
        <v>20</v>
      </c>
      <c r="E6275" s="77" t="n">
        <v>30</v>
      </c>
      <c r="F6275" s="77" t="inlineStr">
        <is>
          <t>Differs from upstream baseline</t>
        </is>
      </c>
      <c r="G6275" s="77" t="inlineStr">
        <is>
          <t>species_info/gen_*_families.h</t>
        </is>
      </c>
    </row>
    <row r="6276">
      <c r="A6276" s="32" t="inlineStr">
        <is>
          <t>2026-10-05</t>
        </is>
      </c>
      <c r="B6276" s="32" t="inlineStr">
        <is>
          <t>Abilities</t>
        </is>
      </c>
      <c r="C6276" s="32" t="inlineStr">
        <is>
          <t>Azurill abilities</t>
        </is>
      </c>
      <c r="D6276" s="32" t="inlineStr">
        <is>
          <t>Thick Fat / Huge Power / Sap Sipper</t>
        </is>
      </c>
      <c r="E6276" s="32" t="inlineStr">
        <is>
          <t>Huge Power / Huge Power / Sap Sipper</t>
        </is>
      </c>
      <c r="F6276" s="32" t="inlineStr">
        <is>
          <t>Differs from upstream baseline</t>
        </is>
      </c>
      <c r="G6276" s="32" t="inlineStr">
        <is>
          <t>species_info/gen_*_families.h</t>
        </is>
      </c>
    </row>
    <row r="6277">
      <c r="A6277" s="77" t="inlineStr">
        <is>
          <t>2026-10-05</t>
        </is>
      </c>
      <c r="B6277" s="77" t="inlineStr">
        <is>
          <t>Evolutions</t>
        </is>
      </c>
      <c r="C6277" s="77" t="inlineStr">
        <is>
          <t>Azurill evolution</t>
        </is>
      </c>
      <c r="D6277" s="77" t="inlineStr">
        <is>
          <t>Friendship -&gt; Marill</t>
        </is>
      </c>
      <c r="E6277" s="77" t="inlineStr">
        <is>
          <t>Lv 15 -&gt; Marill</t>
        </is>
      </c>
      <c r="F6277" s="77" t="inlineStr">
        <is>
          <t>Differs from upstream baseline</t>
        </is>
      </c>
      <c r="G6277" s="77" t="inlineStr">
        <is>
          <t>species_info/gen_*_families.h</t>
        </is>
      </c>
    </row>
    <row r="6278">
      <c r="A6278" s="32" t="inlineStr">
        <is>
          <t>2026-10-05</t>
        </is>
      </c>
      <c r="B6278" s="32" t="inlineStr">
        <is>
          <t>Abilities</t>
        </is>
      </c>
      <c r="C6278" s="32" t="inlineStr">
        <is>
          <t>Bagon abilities</t>
        </is>
      </c>
      <c r="D6278" s="32" t="inlineStr">
        <is>
          <t>Rock Head / Sheer Force</t>
        </is>
      </c>
      <c r="E6278" s="32" t="inlineStr">
        <is>
          <t>Rock Head / Rock Head / Sheer Force</t>
        </is>
      </c>
      <c r="F6278" s="32" t="inlineStr">
        <is>
          <t>Differs from upstream baseline</t>
        </is>
      </c>
      <c r="G6278" s="32" t="inlineStr">
        <is>
          <t>species_info/gen_*_families.h</t>
        </is>
      </c>
    </row>
    <row r="6279">
      <c r="A6279" s="77" t="inlineStr">
        <is>
          <t>2026-10-05</t>
        </is>
      </c>
      <c r="B6279" s="77" t="inlineStr">
        <is>
          <t>Pokemon Stats</t>
        </is>
      </c>
      <c r="C6279" s="77" t="inlineStr">
        <is>
          <t>Banette baseAttack</t>
        </is>
      </c>
      <c r="D6279" s="77" t="n">
        <v>115</v>
      </c>
      <c r="E6279" s="77" t="n">
        <v>125</v>
      </c>
      <c r="F6279" s="77" t="inlineStr">
        <is>
          <t>Differs from upstream baseline</t>
        </is>
      </c>
      <c r="G6279" s="77" t="inlineStr">
        <is>
          <t>species_info/gen_*_families.h</t>
        </is>
      </c>
    </row>
    <row r="6280">
      <c r="A6280" s="32" t="inlineStr">
        <is>
          <t>2026-10-05</t>
        </is>
      </c>
      <c r="B6280" s="32" t="inlineStr">
        <is>
          <t>Pokemon Stats</t>
        </is>
      </c>
      <c r="C6280" s="32" t="inlineStr">
        <is>
          <t>Banette baseSpeed</t>
        </is>
      </c>
      <c r="D6280" s="32" t="n">
        <v>65</v>
      </c>
      <c r="E6280" s="32" t="n">
        <v>85</v>
      </c>
      <c r="F6280" s="32" t="inlineStr">
        <is>
          <t>Differs from upstream baseline</t>
        </is>
      </c>
      <c r="G6280" s="32" t="inlineStr">
        <is>
          <t>species_info/gen_*_families.h</t>
        </is>
      </c>
    </row>
    <row r="6281">
      <c r="A6281" s="77" t="inlineStr">
        <is>
          <t>2026-10-05</t>
        </is>
      </c>
      <c r="B6281" s="77" t="inlineStr">
        <is>
          <t>Abilities</t>
        </is>
      </c>
      <c r="C6281" s="77" t="inlineStr">
        <is>
          <t>Banette abilities</t>
        </is>
      </c>
      <c r="D6281" s="77" t="inlineStr">
        <is>
          <t>Insomnia / Frisk / Cursed Body</t>
        </is>
      </c>
      <c r="E6281" s="77" t="inlineStr">
        <is>
          <t>Clear Body / Insomnia / Cursed Body</t>
        </is>
      </c>
      <c r="F6281" s="77" t="inlineStr">
        <is>
          <t>Differs from upstream baseline</t>
        </is>
      </c>
      <c r="G6281" s="77" t="inlineStr">
        <is>
          <t>species_info/gen_*_families.h</t>
        </is>
      </c>
    </row>
    <row r="6282">
      <c r="A6282" s="32" t="inlineStr">
        <is>
          <t>2026-10-05</t>
        </is>
      </c>
      <c r="B6282" s="32" t="inlineStr">
        <is>
          <t>Pokemon Stats</t>
        </is>
      </c>
      <c r="C6282" s="32" t="inlineStr">
        <is>
          <t>Banette baseAttack</t>
        </is>
      </c>
      <c r="D6282" s="32" t="n">
        <v>165</v>
      </c>
      <c r="E6282" s="32" t="n">
        <v>175</v>
      </c>
      <c r="F6282" s="32" t="inlineStr">
        <is>
          <t>Differs from upstream baseline</t>
        </is>
      </c>
      <c r="G6282" s="32" t="inlineStr">
        <is>
          <t>species_info/gen_*_families.h</t>
        </is>
      </c>
    </row>
    <row r="6283">
      <c r="A6283" s="77" t="inlineStr">
        <is>
          <t>2026-10-05</t>
        </is>
      </c>
      <c r="B6283" s="77" t="inlineStr">
        <is>
          <t>Pokemon Stats</t>
        </is>
      </c>
      <c r="C6283" s="77" t="inlineStr">
        <is>
          <t>Banette baseSpeed</t>
        </is>
      </c>
      <c r="D6283" s="77" t="n">
        <v>75</v>
      </c>
      <c r="E6283" s="77" t="n">
        <v>95</v>
      </c>
      <c r="F6283" s="77" t="inlineStr">
        <is>
          <t>Differs from upstream baseline</t>
        </is>
      </c>
      <c r="G6283" s="77" t="inlineStr">
        <is>
          <t>species_info/gen_*_families.h</t>
        </is>
      </c>
    </row>
    <row r="6284">
      <c r="A6284" s="32" t="inlineStr">
        <is>
          <t>2026-10-05</t>
        </is>
      </c>
      <c r="B6284" s="32" t="inlineStr">
        <is>
          <t>Pokemon Stats</t>
        </is>
      </c>
      <c r="C6284" s="32" t="inlineStr">
        <is>
          <t>Barbaracle baseHP</t>
        </is>
      </c>
      <c r="D6284" s="32" t="n">
        <v>72</v>
      </c>
      <c r="E6284" s="32" t="n">
        <v>82</v>
      </c>
      <c r="F6284" s="32" t="inlineStr">
        <is>
          <t>Differs from upstream baseline</t>
        </is>
      </c>
      <c r="G6284" s="32" t="inlineStr">
        <is>
          <t>species_info/gen_*_families.h</t>
        </is>
      </c>
    </row>
    <row r="6285">
      <c r="A6285" s="77" t="inlineStr">
        <is>
          <t>2026-10-05</t>
        </is>
      </c>
      <c r="B6285" s="77" t="inlineStr">
        <is>
          <t>Pokemon Stats</t>
        </is>
      </c>
      <c r="C6285" s="77" t="inlineStr">
        <is>
          <t>Barbaracle baseAttack</t>
        </is>
      </c>
      <c r="D6285" s="77" t="n">
        <v>105</v>
      </c>
      <c r="E6285" s="77" t="n">
        <v>118</v>
      </c>
      <c r="F6285" s="77" t="inlineStr">
        <is>
          <t>Differs from upstream baseline</t>
        </is>
      </c>
      <c r="G6285" s="77" t="inlineStr">
        <is>
          <t>species_info/gen_*_families.h</t>
        </is>
      </c>
    </row>
    <row r="6286">
      <c r="A6286" s="32" t="inlineStr">
        <is>
          <t>2026-10-05</t>
        </is>
      </c>
      <c r="B6286" s="32" t="inlineStr">
        <is>
          <t>Pokemon Stats</t>
        </is>
      </c>
      <c r="C6286" s="32" t="inlineStr">
        <is>
          <t>Barbaracle baseSpAttack</t>
        </is>
      </c>
      <c r="D6286" s="32" t="n">
        <v>54</v>
      </c>
      <c r="E6286" s="32" t="n">
        <v>30</v>
      </c>
      <c r="F6286" s="32" t="inlineStr">
        <is>
          <t>Differs from upstream baseline</t>
        </is>
      </c>
      <c r="G6286" s="32" t="inlineStr">
        <is>
          <t>species_info/gen_*_families.h</t>
        </is>
      </c>
    </row>
    <row r="6287">
      <c r="A6287" s="77" t="inlineStr">
        <is>
          <t>2026-10-05</t>
        </is>
      </c>
      <c r="B6287" s="77" t="inlineStr">
        <is>
          <t>Pokemon Stats</t>
        </is>
      </c>
      <c r="C6287" s="77" t="inlineStr">
        <is>
          <t>Barbaracle baseSpDefense</t>
        </is>
      </c>
      <c r="D6287" s="77" t="n">
        <v>86</v>
      </c>
      <c r="E6287" s="77" t="n">
        <v>96</v>
      </c>
      <c r="F6287" s="77" t="inlineStr">
        <is>
          <t>Differs from upstream baseline</t>
        </is>
      </c>
      <c r="G6287" s="77" t="inlineStr">
        <is>
          <t>species_info/gen_*_families.h</t>
        </is>
      </c>
    </row>
    <row r="6288">
      <c r="A6288" s="32" t="inlineStr">
        <is>
          <t>2026-10-05</t>
        </is>
      </c>
      <c r="B6288" s="32" t="inlineStr">
        <is>
          <t>Pokemon Stats</t>
        </is>
      </c>
      <c r="C6288" s="32" t="inlineStr">
        <is>
          <t>Barbaracle baseSpeed</t>
        </is>
      </c>
      <c r="D6288" s="32" t="n">
        <v>68</v>
      </c>
      <c r="E6288" s="32" t="n">
        <v>79</v>
      </c>
      <c r="F6288" s="32" t="inlineStr">
        <is>
          <t>Differs from upstream baseline</t>
        </is>
      </c>
      <c r="G6288" s="32" t="inlineStr">
        <is>
          <t>species_info/gen_*_families.h</t>
        </is>
      </c>
    </row>
    <row r="6289">
      <c r="A6289" s="77" t="inlineStr">
        <is>
          <t>2026-10-05</t>
        </is>
      </c>
      <c r="B6289" s="77" t="inlineStr">
        <is>
          <t>Abilities</t>
        </is>
      </c>
      <c r="C6289" s="77" t="inlineStr">
        <is>
          <t>Barboach abilities</t>
        </is>
      </c>
      <c r="D6289" s="77" t="inlineStr">
        <is>
          <t>Oblivious / Anticipation / Hydration</t>
        </is>
      </c>
      <c r="E6289" s="77" t="inlineStr">
        <is>
          <t>Swift Swim / Swift Swim / Hydration</t>
        </is>
      </c>
      <c r="F6289" s="77" t="inlineStr">
        <is>
          <t>Differs from upstream baseline</t>
        </is>
      </c>
      <c r="G6289" s="77" t="inlineStr">
        <is>
          <t>species_info/gen_*_families.h</t>
        </is>
      </c>
    </row>
    <row r="6290">
      <c r="A6290" s="32" t="inlineStr">
        <is>
          <t>2026-10-05</t>
        </is>
      </c>
      <c r="B6290" s="32" t="inlineStr">
        <is>
          <t>Pokemon Stats</t>
        </is>
      </c>
      <c r="C6290" s="32" t="inlineStr">
        <is>
          <t>Basculin baseDefense</t>
        </is>
      </c>
      <c r="D6290" s="32" t="n">
        <v>65</v>
      </c>
      <c r="E6290" s="32" t="n">
        <v>81</v>
      </c>
      <c r="F6290" s="32" t="inlineStr">
        <is>
          <t>Differs from upstream baseline</t>
        </is>
      </c>
      <c r="G6290" s="32" t="inlineStr">
        <is>
          <t>species_info/gen_*_families.h</t>
        </is>
      </c>
    </row>
    <row r="6291">
      <c r="A6291" s="77" t="inlineStr">
        <is>
          <t>2026-10-05</t>
        </is>
      </c>
      <c r="B6291" s="77" t="inlineStr">
        <is>
          <t>Pokemon Stats</t>
        </is>
      </c>
      <c r="C6291" s="77" t="inlineStr">
        <is>
          <t>Basculin baseSpDefense</t>
        </is>
      </c>
      <c r="D6291" s="77" t="n">
        <v>55</v>
      </c>
      <c r="E6291" s="77" t="n">
        <v>74</v>
      </c>
      <c r="F6291" s="77" t="inlineStr">
        <is>
          <t>Differs from upstream baseline</t>
        </is>
      </c>
      <c r="G6291" s="77" t="inlineStr">
        <is>
          <t>species_info/gen_*_families.h</t>
        </is>
      </c>
    </row>
    <row r="6292">
      <c r="A6292" s="32" t="inlineStr">
        <is>
          <t>2026-10-05</t>
        </is>
      </c>
      <c r="B6292" s="32" t="inlineStr">
        <is>
          <t>Pokemon Stats</t>
        </is>
      </c>
      <c r="C6292" s="32" t="inlineStr">
        <is>
          <t>Basculin baseHP</t>
        </is>
      </c>
      <c r="D6292" s="32" t="n">
        <v>70</v>
      </c>
      <c r="E6292" s="32" t="n">
        <v>80</v>
      </c>
      <c r="F6292" s="32" t="inlineStr">
        <is>
          <t>Differs from upstream baseline</t>
        </is>
      </c>
      <c r="G6292" s="32" t="inlineStr">
        <is>
          <t>species_info/gen_*_families.h</t>
        </is>
      </c>
    </row>
    <row r="6293">
      <c r="A6293" s="77" t="inlineStr">
        <is>
          <t>2026-10-05</t>
        </is>
      </c>
      <c r="B6293" s="77" t="inlineStr">
        <is>
          <t>Pokemon Stats</t>
        </is>
      </c>
      <c r="C6293" s="77" t="inlineStr">
        <is>
          <t>Basculin baseAttack</t>
        </is>
      </c>
      <c r="D6293" s="77" t="n">
        <v>92</v>
      </c>
      <c r="E6293" s="77" t="n">
        <v>97</v>
      </c>
      <c r="F6293" s="77" t="inlineStr">
        <is>
          <t>Differs from upstream baseline</t>
        </is>
      </c>
      <c r="G6293" s="77" t="inlineStr">
        <is>
          <t>species_info/gen_*_families.h</t>
        </is>
      </c>
    </row>
    <row r="6294">
      <c r="A6294" s="32" t="inlineStr">
        <is>
          <t>2026-10-05</t>
        </is>
      </c>
      <c r="B6294" s="32" t="inlineStr">
        <is>
          <t>Abilities</t>
        </is>
      </c>
      <c r="C6294" s="32" t="inlineStr">
        <is>
          <t>Basculin abilities</t>
        </is>
      </c>
      <c r="D6294" s="32" t="inlineStr">
        <is>
          <t>Reckless / Adaptability / Mold Breaker</t>
        </is>
      </c>
      <c r="E6294" s="32" t="inlineStr">
        <is>
          <t>Adaptability / Reckless / Mold Breaker</t>
        </is>
      </c>
      <c r="F6294" s="32" t="inlineStr">
        <is>
          <t>Differs from upstream baseline</t>
        </is>
      </c>
      <c r="G6294" s="32" t="inlineStr">
        <is>
          <t>species_info/gen_*_families.h</t>
        </is>
      </c>
    </row>
    <row r="6295">
      <c r="A6295" s="77" t="inlineStr">
        <is>
          <t>2026-10-05</t>
        </is>
      </c>
      <c r="B6295" s="77" t="inlineStr">
        <is>
          <t>Evolutions</t>
        </is>
      </c>
      <c r="C6295" s="77" t="inlineStr">
        <is>
          <t>Basculin evolution</t>
        </is>
      </c>
      <c r="D6295" s="77" t="inlineStr">
        <is>
          <t>Recoil Damage Male 294 -&gt; Basculegion M; Recoil Damage Female 294 -&gt; Basculegion F</t>
        </is>
      </c>
      <c r="E6295" s="77" t="inlineStr">
        <is>
          <t>Level Male 40 -&gt; Basculegion M; Level Female 40 -&gt; Basculegion F</t>
        </is>
      </c>
      <c r="F6295" s="77" t="inlineStr">
        <is>
          <t>Differs from upstream baseline</t>
        </is>
      </c>
      <c r="G6295" s="77" t="inlineStr">
        <is>
          <t>species_info/gen_*_families.h</t>
        </is>
      </c>
    </row>
    <row r="6296">
      <c r="A6296" s="32" t="inlineStr">
        <is>
          <t>2026-10-05</t>
        </is>
      </c>
      <c r="B6296" s="32" t="inlineStr">
        <is>
          <t>Pokemon Stats</t>
        </is>
      </c>
      <c r="C6296" s="32" t="inlineStr">
        <is>
          <t>Bastiodon baseHP</t>
        </is>
      </c>
      <c r="D6296" s="32" t="n">
        <v>60</v>
      </c>
      <c r="E6296" s="32" t="n">
        <v>80</v>
      </c>
      <c r="F6296" s="32" t="inlineStr">
        <is>
          <t>Differs from upstream baseline</t>
        </is>
      </c>
      <c r="G6296" s="32" t="inlineStr">
        <is>
          <t>species_info/gen_*_families.h</t>
        </is>
      </c>
    </row>
    <row r="6297">
      <c r="A6297" s="77" t="inlineStr">
        <is>
          <t>2026-10-05</t>
        </is>
      </c>
      <c r="B6297" s="77" t="inlineStr">
        <is>
          <t>Pokemon Stats</t>
        </is>
      </c>
      <c r="C6297" s="77" t="inlineStr">
        <is>
          <t>Bastiodon baseAttack</t>
        </is>
      </c>
      <c r="D6297" s="77" t="n">
        <v>52</v>
      </c>
      <c r="E6297" s="77" t="n">
        <v>92</v>
      </c>
      <c r="F6297" s="77" t="inlineStr">
        <is>
          <t>Differs from upstream baseline</t>
        </is>
      </c>
      <c r="G6297" s="77" t="inlineStr">
        <is>
          <t>species_info/gen_*_families.h</t>
        </is>
      </c>
    </row>
    <row r="6298">
      <c r="A6298" s="32" t="inlineStr">
        <is>
          <t>2026-10-05</t>
        </is>
      </c>
      <c r="B6298" s="32" t="inlineStr">
        <is>
          <t>Pokemon Stats</t>
        </is>
      </c>
      <c r="C6298" s="32" t="inlineStr">
        <is>
          <t>Bastiodon baseSpAttack</t>
        </is>
      </c>
      <c r="D6298" s="32" t="n">
        <v>47</v>
      </c>
      <c r="E6298" s="32" t="n">
        <v>7</v>
      </c>
      <c r="F6298" s="32" t="inlineStr">
        <is>
          <t>Differs from upstream baseline</t>
        </is>
      </c>
      <c r="G6298" s="32" t="inlineStr">
        <is>
          <t>species_info/gen_*_families.h</t>
        </is>
      </c>
    </row>
    <row r="6299">
      <c r="A6299" s="77" t="inlineStr">
        <is>
          <t>2026-10-05</t>
        </is>
      </c>
      <c r="B6299" s="77" t="inlineStr">
        <is>
          <t>Abilities</t>
        </is>
      </c>
      <c r="C6299" s="77" t="inlineStr">
        <is>
          <t>Bastiodon abilities</t>
        </is>
      </c>
      <c r="D6299" s="77" t="inlineStr">
        <is>
          <t>Sturdy / Soundproof</t>
        </is>
      </c>
      <c r="E6299" s="77" t="inlineStr">
        <is>
          <t>Solid Rock / Battle Armor / Soundproof</t>
        </is>
      </c>
      <c r="F6299" s="77" t="inlineStr">
        <is>
          <t>Differs from upstream baseline</t>
        </is>
      </c>
      <c r="G6299" s="77" t="inlineStr">
        <is>
          <t>species_info/gen_*_families.h</t>
        </is>
      </c>
    </row>
    <row r="6300">
      <c r="A6300" s="32" t="inlineStr">
        <is>
          <t>2026-10-05</t>
        </is>
      </c>
      <c r="B6300" s="32" t="inlineStr">
        <is>
          <t>Pokemon Stats</t>
        </is>
      </c>
      <c r="C6300" s="32" t="inlineStr">
        <is>
          <t>Beartic baseAttack</t>
        </is>
      </c>
      <c r="D6300" s="32" t="n">
        <v>130</v>
      </c>
      <c r="E6300" s="32" t="n">
        <v>152</v>
      </c>
      <c r="F6300" s="32" t="inlineStr">
        <is>
          <t>Differs from upstream baseline</t>
        </is>
      </c>
      <c r="G6300" s="32" t="inlineStr">
        <is>
          <t>species_info/gen_*_families.h</t>
        </is>
      </c>
    </row>
    <row r="6301">
      <c r="A6301" s="77" t="inlineStr">
        <is>
          <t>2026-10-05</t>
        </is>
      </c>
      <c r="B6301" s="77" t="inlineStr">
        <is>
          <t>Pokemon Stats</t>
        </is>
      </c>
      <c r="C6301" s="77" t="inlineStr">
        <is>
          <t>Beartic baseSpAttack</t>
        </is>
      </c>
      <c r="D6301" s="77" t="n">
        <v>70</v>
      </c>
      <c r="E6301" s="77" t="n">
        <v>30</v>
      </c>
      <c r="F6301" s="77" t="inlineStr">
        <is>
          <t>Differs from upstream baseline</t>
        </is>
      </c>
      <c r="G6301" s="77" t="inlineStr">
        <is>
          <t>species_info/gen_*_families.h</t>
        </is>
      </c>
    </row>
    <row r="6302">
      <c r="A6302" s="32" t="inlineStr">
        <is>
          <t>2026-10-05</t>
        </is>
      </c>
      <c r="B6302" s="32" t="inlineStr">
        <is>
          <t>Pokemon Stats</t>
        </is>
      </c>
      <c r="C6302" s="32" t="inlineStr">
        <is>
          <t>Beartic baseSpDefense</t>
        </is>
      </c>
      <c r="D6302" s="32" t="n">
        <v>80</v>
      </c>
      <c r="E6302" s="32" t="n">
        <v>90</v>
      </c>
      <c r="F6302" s="32" t="inlineStr">
        <is>
          <t>Differs from upstream baseline</t>
        </is>
      </c>
      <c r="G6302" s="32" t="inlineStr">
        <is>
          <t>species_info/gen_*_families.h</t>
        </is>
      </c>
    </row>
    <row r="6303">
      <c r="A6303" s="77" t="inlineStr">
        <is>
          <t>2026-10-05</t>
        </is>
      </c>
      <c r="B6303" s="77" t="inlineStr">
        <is>
          <t>Pokemon Stats</t>
        </is>
      </c>
      <c r="C6303" s="77" t="inlineStr">
        <is>
          <t>Beartic baseSpeed</t>
        </is>
      </c>
      <c r="D6303" s="77" t="n">
        <v>50</v>
      </c>
      <c r="E6303" s="77" t="n">
        <v>78</v>
      </c>
      <c r="F6303" s="77" t="inlineStr">
        <is>
          <t>Differs from upstream baseline</t>
        </is>
      </c>
      <c r="G6303" s="77" t="inlineStr">
        <is>
          <t>species_info/gen_*_families.h</t>
        </is>
      </c>
    </row>
    <row r="6304">
      <c r="A6304" s="32" t="inlineStr">
        <is>
          <t>2026-10-05</t>
        </is>
      </c>
      <c r="B6304" s="32" t="inlineStr">
        <is>
          <t>Abilities</t>
        </is>
      </c>
      <c r="C6304" s="32" t="inlineStr">
        <is>
          <t>Beautifly abilities</t>
        </is>
      </c>
      <c r="D6304" s="32" t="inlineStr">
        <is>
          <t>Swarm / Rivalry</t>
        </is>
      </c>
      <c r="E6304" s="32" t="inlineStr">
        <is>
          <t>Tinted Lens / Shield Dust / Rivalry</t>
        </is>
      </c>
      <c r="F6304" s="32" t="inlineStr">
        <is>
          <t>Differs from upstream baseline</t>
        </is>
      </c>
      <c r="G6304" s="32" t="inlineStr">
        <is>
          <t>species_info/gen_*_families.h</t>
        </is>
      </c>
    </row>
    <row r="6305">
      <c r="A6305" s="77" t="inlineStr">
        <is>
          <t>2026-10-05</t>
        </is>
      </c>
      <c r="B6305" s="77" t="inlineStr">
        <is>
          <t>Pokemon Stats</t>
        </is>
      </c>
      <c r="C6305" s="77" t="inlineStr">
        <is>
          <t>Beheeyem baseHP</t>
        </is>
      </c>
      <c r="D6305" s="77" t="n">
        <v>75</v>
      </c>
      <c r="E6305" s="77" t="n">
        <v>90</v>
      </c>
      <c r="F6305" s="77" t="inlineStr">
        <is>
          <t>Differs from upstream baseline</t>
        </is>
      </c>
      <c r="G6305" s="77" t="inlineStr">
        <is>
          <t>species_info/gen_*_families.h</t>
        </is>
      </c>
    </row>
    <row r="6306">
      <c r="A6306" s="32" t="inlineStr">
        <is>
          <t>2026-10-05</t>
        </is>
      </c>
      <c r="B6306" s="32" t="inlineStr">
        <is>
          <t>Pokemon Stats</t>
        </is>
      </c>
      <c r="C6306" s="32" t="inlineStr">
        <is>
          <t>Beheeyem baseAttack</t>
        </is>
      </c>
      <c r="D6306" s="32" t="n">
        <v>75</v>
      </c>
      <c r="E6306" s="32" t="n">
        <v>35</v>
      </c>
      <c r="F6306" s="32" t="inlineStr">
        <is>
          <t>Differs from upstream baseline</t>
        </is>
      </c>
      <c r="G6306" s="32" t="inlineStr">
        <is>
          <t>species_info/gen_*_families.h</t>
        </is>
      </c>
    </row>
    <row r="6307">
      <c r="A6307" s="77" t="inlineStr">
        <is>
          <t>2026-10-05</t>
        </is>
      </c>
      <c r="B6307" s="77" t="inlineStr">
        <is>
          <t>Pokemon Stats</t>
        </is>
      </c>
      <c r="C6307" s="77" t="inlineStr">
        <is>
          <t>Beheeyem baseDefense</t>
        </is>
      </c>
      <c r="D6307" s="77" t="n">
        <v>75</v>
      </c>
      <c r="E6307" s="77" t="n">
        <v>85</v>
      </c>
      <c r="F6307" s="77" t="inlineStr">
        <is>
          <t>Differs from upstream baseline</t>
        </is>
      </c>
      <c r="G6307" s="77" t="inlineStr">
        <is>
          <t>species_info/gen_*_families.h</t>
        </is>
      </c>
    </row>
    <row r="6308">
      <c r="A6308" s="32" t="inlineStr">
        <is>
          <t>2026-10-05</t>
        </is>
      </c>
      <c r="B6308" s="32" t="inlineStr">
        <is>
          <t>Pokemon Stats</t>
        </is>
      </c>
      <c r="C6308" s="32" t="inlineStr">
        <is>
          <t>Beheeyem baseSpAttack</t>
        </is>
      </c>
      <c r="D6308" s="32" t="n">
        <v>125</v>
      </c>
      <c r="E6308" s="32" t="n">
        <v>165</v>
      </c>
      <c r="F6308" s="32" t="inlineStr">
        <is>
          <t>Differs from upstream baseline</t>
        </is>
      </c>
      <c r="G6308" s="32" t="inlineStr">
        <is>
          <t>species_info/gen_*_families.h</t>
        </is>
      </c>
    </row>
    <row r="6309">
      <c r="A6309" s="77" t="inlineStr">
        <is>
          <t>2026-10-05</t>
        </is>
      </c>
      <c r="B6309" s="77" t="inlineStr">
        <is>
          <t>Pokemon Stats</t>
        </is>
      </c>
      <c r="C6309" s="77" t="inlineStr">
        <is>
          <t>Beheeyem baseSpDefense</t>
        </is>
      </c>
      <c r="D6309" s="77" t="n">
        <v>95</v>
      </c>
      <c r="E6309" s="77" t="n">
        <v>105</v>
      </c>
      <c r="F6309" s="77" t="inlineStr">
        <is>
          <t>Differs from upstream baseline</t>
        </is>
      </c>
      <c r="G6309" s="77" t="inlineStr">
        <is>
          <t>species_info/gen_*_families.h</t>
        </is>
      </c>
    </row>
    <row r="6310">
      <c r="A6310" s="32" t="inlineStr">
        <is>
          <t>2026-10-05</t>
        </is>
      </c>
      <c r="B6310" s="32" t="inlineStr">
        <is>
          <t>Abilities</t>
        </is>
      </c>
      <c r="C6310" s="32" t="inlineStr">
        <is>
          <t>Beheeyem abilities</t>
        </is>
      </c>
      <c r="D6310" s="32" t="inlineStr">
        <is>
          <t>Telepathy / Synchronize / Analytic</t>
        </is>
      </c>
      <c r="E6310" s="32" t="inlineStr">
        <is>
          <t>Telepathy / Analytic / Trace</t>
        </is>
      </c>
      <c r="F6310" s="32" t="inlineStr">
        <is>
          <t>Differs from upstream baseline</t>
        </is>
      </c>
      <c r="G6310" s="32" t="inlineStr">
        <is>
          <t>species_info/gen_*_families.h</t>
        </is>
      </c>
    </row>
    <row r="6311">
      <c r="A6311" s="77" t="inlineStr">
        <is>
          <t>2026-10-05</t>
        </is>
      </c>
      <c r="B6311" s="77" t="inlineStr">
        <is>
          <t>Pokemon Stats</t>
        </is>
      </c>
      <c r="C6311" s="77" t="inlineStr">
        <is>
          <t>Bellossom baseDefense</t>
        </is>
      </c>
      <c r="D6311" s="77" t="n">
        <v>95</v>
      </c>
      <c r="E6311" s="77" t="n">
        <v>85</v>
      </c>
      <c r="F6311" s="77" t="inlineStr">
        <is>
          <t>Differs from upstream baseline</t>
        </is>
      </c>
      <c r="G6311" s="77" t="inlineStr">
        <is>
          <t>species_info/gen_*_families.h</t>
        </is>
      </c>
    </row>
    <row r="6312">
      <c r="A6312" s="32" t="inlineStr">
        <is>
          <t>2026-10-05</t>
        </is>
      </c>
      <c r="B6312" s="32" t="inlineStr">
        <is>
          <t>Pokemon Stats</t>
        </is>
      </c>
      <c r="C6312" s="32" t="inlineStr">
        <is>
          <t>Bellossom baseSpAttack</t>
        </is>
      </c>
      <c r="D6312" s="32" t="n">
        <v>90</v>
      </c>
      <c r="E6312" s="32" t="n">
        <v>100</v>
      </c>
      <c r="F6312" s="32" t="inlineStr">
        <is>
          <t>Differs from upstream baseline</t>
        </is>
      </c>
      <c r="G6312" s="32" t="inlineStr">
        <is>
          <t>species_info/gen_*_families.h</t>
        </is>
      </c>
    </row>
    <row r="6313">
      <c r="A6313" s="77" t="inlineStr">
        <is>
          <t>2026-10-05</t>
        </is>
      </c>
      <c r="B6313" s="77" t="inlineStr">
        <is>
          <t>Pokemon Stats</t>
        </is>
      </c>
      <c r="C6313" s="77" t="inlineStr">
        <is>
          <t>Bergmite baseSpeed</t>
        </is>
      </c>
      <c r="D6313" s="77" t="n">
        <v>28</v>
      </c>
      <c r="E6313" s="77" t="n">
        <v>29</v>
      </c>
      <c r="F6313" s="77" t="inlineStr">
        <is>
          <t>Differs from upstream baseline</t>
        </is>
      </c>
      <c r="G6313" s="77" t="inlineStr">
        <is>
          <t>species_info/gen_*_families.h</t>
        </is>
      </c>
    </row>
    <row r="6314">
      <c r="A6314" s="32" t="inlineStr">
        <is>
          <t>2026-10-05</t>
        </is>
      </c>
      <c r="B6314" s="32" t="inlineStr">
        <is>
          <t>Evolutions</t>
        </is>
      </c>
      <c r="C6314" s="32" t="inlineStr">
        <is>
          <t>Binacle evolution</t>
        </is>
      </c>
      <c r="D6314" s="32" t="inlineStr">
        <is>
          <t>Lv 39 -&gt; Barbaracle</t>
        </is>
      </c>
      <c r="E6314" s="32" t="inlineStr">
        <is>
          <t>Lv 33 -&gt; Barbaracle</t>
        </is>
      </c>
      <c r="F6314" s="32" t="inlineStr">
        <is>
          <t>Differs from upstream baseline</t>
        </is>
      </c>
      <c r="G6314" s="32" t="inlineStr">
        <is>
          <t>species_info/gen_*_families.h</t>
        </is>
      </c>
    </row>
    <row r="6315">
      <c r="A6315" s="77" t="inlineStr">
        <is>
          <t>2026-10-05</t>
        </is>
      </c>
      <c r="B6315" s="77" t="inlineStr">
        <is>
          <t>Pokemon Stats</t>
        </is>
      </c>
      <c r="C6315" s="77" t="inlineStr">
        <is>
          <t>Bisharp baseAttack</t>
        </is>
      </c>
      <c r="D6315" s="77" t="n">
        <v>125</v>
      </c>
      <c r="E6315" s="77" t="n">
        <v>141</v>
      </c>
      <c r="F6315" s="77" t="inlineStr">
        <is>
          <t>Differs from upstream baseline</t>
        </is>
      </c>
      <c r="G6315" s="77" t="inlineStr">
        <is>
          <t>species_info/gen_*_families.h</t>
        </is>
      </c>
    </row>
    <row r="6316">
      <c r="A6316" s="32" t="inlineStr">
        <is>
          <t>2026-10-05</t>
        </is>
      </c>
      <c r="B6316" s="32" t="inlineStr">
        <is>
          <t>Pokemon Stats</t>
        </is>
      </c>
      <c r="C6316" s="32" t="inlineStr">
        <is>
          <t>Bisharp baseSpAttack</t>
        </is>
      </c>
      <c r="D6316" s="32" t="n">
        <v>60</v>
      </c>
      <c r="E6316" s="32" t="n">
        <v>30</v>
      </c>
      <c r="F6316" s="32" t="inlineStr">
        <is>
          <t>Differs from upstream baseline</t>
        </is>
      </c>
      <c r="G6316" s="32" t="inlineStr">
        <is>
          <t>species_info/gen_*_families.h</t>
        </is>
      </c>
    </row>
    <row r="6317">
      <c r="A6317" s="77" t="inlineStr">
        <is>
          <t>2026-10-05</t>
        </is>
      </c>
      <c r="B6317" s="77" t="inlineStr">
        <is>
          <t>Pokemon Stats</t>
        </is>
      </c>
      <c r="C6317" s="77" t="inlineStr">
        <is>
          <t>Bisharp baseSpeed</t>
        </is>
      </c>
      <c r="D6317" s="77" t="n">
        <v>70</v>
      </c>
      <c r="E6317" s="77" t="n">
        <v>84</v>
      </c>
      <c r="F6317" s="77" t="inlineStr">
        <is>
          <t>Differs from upstream baseline</t>
        </is>
      </c>
      <c r="G6317" s="77" t="inlineStr">
        <is>
          <t>species_info/gen_*_families.h</t>
        </is>
      </c>
    </row>
    <row r="6318">
      <c r="A6318" s="32" t="inlineStr">
        <is>
          <t>2026-10-05</t>
        </is>
      </c>
      <c r="B6318" s="32" t="inlineStr">
        <is>
          <t>Pokemon Stats</t>
        </is>
      </c>
      <c r="C6318" s="32" t="inlineStr">
        <is>
          <t>Blastoise baseAttack</t>
        </is>
      </c>
      <c r="D6318" s="32" t="n">
        <v>83</v>
      </c>
      <c r="E6318" s="32" t="n">
        <v>81</v>
      </c>
      <c r="F6318" s="32" t="inlineStr">
        <is>
          <t>Differs from upstream baseline</t>
        </is>
      </c>
      <c r="G6318" s="32" t="inlineStr">
        <is>
          <t>species_info/gen_*_families.h</t>
        </is>
      </c>
    </row>
    <row r="6319">
      <c r="A6319" s="77" t="inlineStr">
        <is>
          <t>2026-10-05</t>
        </is>
      </c>
      <c r="B6319" s="77" t="inlineStr">
        <is>
          <t>Pokemon Stats</t>
        </is>
      </c>
      <c r="C6319" s="77" t="inlineStr">
        <is>
          <t>Blastoise baseSpAttack</t>
        </is>
      </c>
      <c r="D6319" s="77" t="n">
        <v>85</v>
      </c>
      <c r="E6319" s="77" t="n">
        <v>110</v>
      </c>
      <c r="F6319" s="77" t="inlineStr">
        <is>
          <t>Differs from upstream baseline</t>
        </is>
      </c>
      <c r="G6319" s="77" t="inlineStr">
        <is>
          <t>species_info/gen_*_families.h</t>
        </is>
      </c>
    </row>
    <row r="6320">
      <c r="A6320" s="32" t="inlineStr">
        <is>
          <t>2026-10-05</t>
        </is>
      </c>
      <c r="B6320" s="32" t="inlineStr">
        <is>
          <t>Pokemon Stats</t>
        </is>
      </c>
      <c r="C6320" s="32" t="inlineStr">
        <is>
          <t>Blastoise baseSpeed</t>
        </is>
      </c>
      <c r="D6320" s="32" t="n">
        <v>78</v>
      </c>
      <c r="E6320" s="32" t="n">
        <v>60</v>
      </c>
      <c r="F6320" s="32" t="inlineStr">
        <is>
          <t>Differs from upstream baseline</t>
        </is>
      </c>
      <c r="G6320" s="32" t="inlineStr">
        <is>
          <t>species_info/gen_*_families.h</t>
        </is>
      </c>
    </row>
    <row r="6321">
      <c r="A6321" s="77" t="inlineStr">
        <is>
          <t>2026-10-05</t>
        </is>
      </c>
      <c r="B6321" s="77" t="inlineStr">
        <is>
          <t>Abilities</t>
        </is>
      </c>
      <c r="C6321" s="77" t="inlineStr">
        <is>
          <t>Blastoise abilities</t>
        </is>
      </c>
      <c r="D6321" s="77" t="inlineStr">
        <is>
          <t>Torrent / Rain Dish</t>
        </is>
      </c>
      <c r="E6321" s="77" t="inlineStr">
        <is>
          <t>Torrent / Shell Armor / Rain Dish</t>
        </is>
      </c>
      <c r="F6321" s="77" t="inlineStr">
        <is>
          <t>Differs from upstream baseline</t>
        </is>
      </c>
      <c r="G6321" s="77" t="inlineStr">
        <is>
          <t>species_info/gen_*_families.h</t>
        </is>
      </c>
    </row>
    <row r="6322">
      <c r="A6322" s="32" t="inlineStr">
        <is>
          <t>2026-10-05</t>
        </is>
      </c>
      <c r="B6322" s="32" t="inlineStr">
        <is>
          <t>Pokemon Stats</t>
        </is>
      </c>
      <c r="C6322" s="32" t="inlineStr">
        <is>
          <t>Blastoise baseAttack</t>
        </is>
      </c>
      <c r="D6322" s="32" t="n">
        <v>103</v>
      </c>
      <c r="E6322" s="32" t="n">
        <v>101</v>
      </c>
      <c r="F6322" s="32" t="inlineStr">
        <is>
          <t>Differs from upstream baseline</t>
        </is>
      </c>
      <c r="G6322" s="32" t="inlineStr">
        <is>
          <t>species_info/gen_*_families.h</t>
        </is>
      </c>
    </row>
    <row r="6323">
      <c r="A6323" s="77" t="inlineStr">
        <is>
          <t>2026-10-05</t>
        </is>
      </c>
      <c r="B6323" s="77" t="inlineStr">
        <is>
          <t>Pokemon Stats</t>
        </is>
      </c>
      <c r="C6323" s="77" t="inlineStr">
        <is>
          <t>Blastoise baseSpAttack</t>
        </is>
      </c>
      <c r="D6323" s="77" t="n">
        <v>135</v>
      </c>
      <c r="E6323" s="77" t="n">
        <v>160</v>
      </c>
      <c r="F6323" s="77" t="inlineStr">
        <is>
          <t>Differs from upstream baseline</t>
        </is>
      </c>
      <c r="G6323" s="77" t="inlineStr">
        <is>
          <t>species_info/gen_*_families.h</t>
        </is>
      </c>
    </row>
    <row r="6324">
      <c r="A6324" s="32" t="inlineStr">
        <is>
          <t>2026-10-05</t>
        </is>
      </c>
      <c r="B6324" s="32" t="inlineStr">
        <is>
          <t>Pokemon Stats</t>
        </is>
      </c>
      <c r="C6324" s="32" t="inlineStr">
        <is>
          <t>Blaziken baseSpAttack</t>
        </is>
      </c>
      <c r="D6324" s="32" t="n">
        <v>110</v>
      </c>
      <c r="E6324" s="32" t="n">
        <v>115</v>
      </c>
      <c r="F6324" s="32" t="inlineStr">
        <is>
          <t>Differs from upstream baseline</t>
        </is>
      </c>
      <c r="G6324" s="32" t="inlineStr">
        <is>
          <t>species_info/gen_*_families.h</t>
        </is>
      </c>
    </row>
    <row r="6325">
      <c r="A6325" s="77" t="inlineStr">
        <is>
          <t>2026-10-05</t>
        </is>
      </c>
      <c r="B6325" s="77" t="inlineStr">
        <is>
          <t>Pokemon Stats</t>
        </is>
      </c>
      <c r="C6325" s="77" t="inlineStr">
        <is>
          <t>Blaziken baseSpAttack</t>
        </is>
      </c>
      <c r="D6325" s="77" t="n">
        <v>130</v>
      </c>
      <c r="E6325" s="77" t="n">
        <v>135</v>
      </c>
      <c r="F6325" s="77" t="inlineStr">
        <is>
          <t>Differs from upstream baseline</t>
        </is>
      </c>
      <c r="G6325" s="77" t="inlineStr">
        <is>
          <t>species_info/gen_*_families.h</t>
        </is>
      </c>
    </row>
    <row r="6326">
      <c r="A6326" s="32" t="inlineStr">
        <is>
          <t>2026-10-05</t>
        </is>
      </c>
      <c r="B6326" s="32" t="inlineStr">
        <is>
          <t>Pokemon Stats</t>
        </is>
      </c>
      <c r="C6326" s="32" t="inlineStr">
        <is>
          <t>Blissey baseAttack</t>
        </is>
      </c>
      <c r="D6326" s="32" t="n">
        <v>10</v>
      </c>
      <c r="E6326" s="32" t="n">
        <v>5</v>
      </c>
      <c r="F6326" s="32" t="inlineStr">
        <is>
          <t>Differs from upstream baseline</t>
        </is>
      </c>
      <c r="G6326" s="32" t="inlineStr">
        <is>
          <t>species_info/gen_*_families.h</t>
        </is>
      </c>
    </row>
    <row r="6327">
      <c r="A6327" s="77" t="inlineStr">
        <is>
          <t>2026-10-05</t>
        </is>
      </c>
      <c r="B6327" s="77" t="inlineStr">
        <is>
          <t>Pokemon Stats</t>
        </is>
      </c>
      <c r="C6327" s="77" t="inlineStr">
        <is>
          <t>Blissey baseDefense</t>
        </is>
      </c>
      <c r="D6327" s="77" t="n">
        <v>10</v>
      </c>
      <c r="E6327" s="77" t="n">
        <v>30</v>
      </c>
      <c r="F6327" s="77" t="inlineStr">
        <is>
          <t>Differs from upstream baseline</t>
        </is>
      </c>
      <c r="G6327" s="77" t="inlineStr">
        <is>
          <t>species_info/gen_*_families.h</t>
        </is>
      </c>
    </row>
    <row r="6328">
      <c r="A6328" s="32" t="inlineStr">
        <is>
          <t>2026-10-05</t>
        </is>
      </c>
      <c r="B6328" s="32" t="inlineStr">
        <is>
          <t>Abilities</t>
        </is>
      </c>
      <c r="C6328" s="32" t="inlineStr">
        <is>
          <t>Blissey abilities</t>
        </is>
      </c>
      <c r="D6328" s="32" t="inlineStr">
        <is>
          <t>Natural Cure / Serene Grace / Healer</t>
        </is>
      </c>
      <c r="E6328" s="32" t="inlineStr">
        <is>
          <t>Serene Grace / Serene Grace / Healer</t>
        </is>
      </c>
      <c r="F6328" s="32" t="inlineStr">
        <is>
          <t>Differs from upstream baseline</t>
        </is>
      </c>
      <c r="G6328" s="32" t="inlineStr">
        <is>
          <t>species_info/gen_*_families.h</t>
        </is>
      </c>
    </row>
    <row r="6329">
      <c r="A6329" s="77" t="inlineStr">
        <is>
          <t>2026-10-05</t>
        </is>
      </c>
      <c r="B6329" s="77" t="inlineStr">
        <is>
          <t>Pokemon Stats</t>
        </is>
      </c>
      <c r="C6329" s="77" t="inlineStr">
        <is>
          <t>Blitzle baseHP</t>
        </is>
      </c>
      <c r="D6329" s="77" t="n">
        <v>45</v>
      </c>
      <c r="E6329" s="77" t="n">
        <v>46</v>
      </c>
      <c r="F6329" s="77" t="inlineStr">
        <is>
          <t>Differs from upstream baseline</t>
        </is>
      </c>
      <c r="G6329" s="77" t="inlineStr">
        <is>
          <t>species_info/gen_*_families.h</t>
        </is>
      </c>
    </row>
    <row r="6330">
      <c r="A6330" s="32" t="inlineStr">
        <is>
          <t>2026-10-05</t>
        </is>
      </c>
      <c r="B6330" s="32" t="inlineStr">
        <is>
          <t>Pokemon Stats</t>
        </is>
      </c>
      <c r="C6330" s="32" t="inlineStr">
        <is>
          <t>Blitzle baseDefense</t>
        </is>
      </c>
      <c r="D6330" s="32" t="n">
        <v>32</v>
      </c>
      <c r="E6330" s="32" t="n">
        <v>37</v>
      </c>
      <c r="F6330" s="32" t="inlineStr">
        <is>
          <t>Differs from upstream baseline</t>
        </is>
      </c>
      <c r="G6330" s="32" t="inlineStr">
        <is>
          <t>species_info/gen_*_families.h</t>
        </is>
      </c>
    </row>
    <row r="6331">
      <c r="A6331" s="77" t="inlineStr">
        <is>
          <t>2026-10-05</t>
        </is>
      </c>
      <c r="B6331" s="77" t="inlineStr">
        <is>
          <t>Pokemon Stats</t>
        </is>
      </c>
      <c r="C6331" s="77" t="inlineStr">
        <is>
          <t>Blitzle baseSpDefense</t>
        </is>
      </c>
      <c r="D6331" s="77" t="n">
        <v>32</v>
      </c>
      <c r="E6331" s="77" t="n">
        <v>36</v>
      </c>
      <c r="F6331" s="77" t="inlineStr">
        <is>
          <t>Differs from upstream baseline</t>
        </is>
      </c>
      <c r="G6331" s="77" t="inlineStr">
        <is>
          <t>species_info/gen_*_families.h</t>
        </is>
      </c>
    </row>
    <row r="6332">
      <c r="A6332" s="32" t="inlineStr">
        <is>
          <t>2026-10-05</t>
        </is>
      </c>
      <c r="B6332" s="32" t="inlineStr">
        <is>
          <t>Pokemon Stats</t>
        </is>
      </c>
      <c r="C6332" s="32" t="inlineStr">
        <is>
          <t>Boldore baseAttack</t>
        </is>
      </c>
      <c r="D6332" s="32" t="n">
        <v>105</v>
      </c>
      <c r="E6332" s="32" t="n">
        <v>125</v>
      </c>
      <c r="F6332" s="32" t="inlineStr">
        <is>
          <t>Differs from upstream baseline</t>
        </is>
      </c>
      <c r="G6332" s="32" t="inlineStr">
        <is>
          <t>species_info/gen_*_families.h</t>
        </is>
      </c>
    </row>
    <row r="6333">
      <c r="A6333" s="77" t="inlineStr">
        <is>
          <t>2026-10-05</t>
        </is>
      </c>
      <c r="B6333" s="77" t="inlineStr">
        <is>
          <t>Pokemon Stats</t>
        </is>
      </c>
      <c r="C6333" s="77" t="inlineStr">
        <is>
          <t>Boldore baseSpAttack</t>
        </is>
      </c>
      <c r="D6333" s="77" t="n">
        <v>50</v>
      </c>
      <c r="E6333" s="77" t="n">
        <v>30</v>
      </c>
      <c r="F6333" s="77" t="inlineStr">
        <is>
          <t>Differs from upstream baseline</t>
        </is>
      </c>
      <c r="G6333" s="77" t="inlineStr">
        <is>
          <t>species_info/gen_*_families.h</t>
        </is>
      </c>
    </row>
    <row r="6334">
      <c r="A6334" s="32" t="inlineStr">
        <is>
          <t>2026-10-05</t>
        </is>
      </c>
      <c r="B6334" s="32" t="inlineStr">
        <is>
          <t>Abilities</t>
        </is>
      </c>
      <c r="C6334" s="32" t="inlineStr">
        <is>
          <t>Bonsly abilities</t>
        </is>
      </c>
      <c r="D6334" s="32" t="inlineStr">
        <is>
          <t>Sturdy / Rock Head / Rattled</t>
        </is>
      </c>
      <c r="E6334" s="32" t="inlineStr">
        <is>
          <t>Rock Head / Rock Head / Rattled</t>
        </is>
      </c>
      <c r="F6334" s="32" t="inlineStr">
        <is>
          <t>Differs from upstream baseline</t>
        </is>
      </c>
      <c r="G6334" s="32" t="inlineStr">
        <is>
          <t>species_info/gen_*_families.h</t>
        </is>
      </c>
    </row>
    <row r="6335">
      <c r="A6335" s="77" t="inlineStr">
        <is>
          <t>2026-10-05</t>
        </is>
      </c>
      <c r="B6335" s="77" t="inlineStr">
        <is>
          <t>Pokemon Stats</t>
        </is>
      </c>
      <c r="C6335" s="77" t="inlineStr">
        <is>
          <t>Bouffalant baseHP</t>
        </is>
      </c>
      <c r="D6335" s="77" t="n">
        <v>95</v>
      </c>
      <c r="E6335" s="77" t="n">
        <v>105</v>
      </c>
      <c r="F6335" s="77" t="inlineStr">
        <is>
          <t>Differs from upstream baseline</t>
        </is>
      </c>
      <c r="G6335" s="77" t="inlineStr">
        <is>
          <t>species_info/gen_*_families.h</t>
        </is>
      </c>
    </row>
    <row r="6336">
      <c r="A6336" s="32" t="inlineStr">
        <is>
          <t>2026-10-05</t>
        </is>
      </c>
      <c r="B6336" s="32" t="inlineStr">
        <is>
          <t>Pokemon Stats</t>
        </is>
      </c>
      <c r="C6336" s="32" t="inlineStr">
        <is>
          <t>Bouffalant baseAttack</t>
        </is>
      </c>
      <c r="D6336" s="32" t="n">
        <v>110</v>
      </c>
      <c r="E6336" s="32" t="n">
        <v>116</v>
      </c>
      <c r="F6336" s="32" t="inlineStr">
        <is>
          <t>Differs from upstream baseline</t>
        </is>
      </c>
      <c r="G6336" s="32" t="inlineStr">
        <is>
          <t>species_info/gen_*_families.h</t>
        </is>
      </c>
    </row>
    <row r="6337">
      <c r="A6337" s="77" t="inlineStr">
        <is>
          <t>2026-10-05</t>
        </is>
      </c>
      <c r="B6337" s="77" t="inlineStr">
        <is>
          <t>Pokemon Stats</t>
        </is>
      </c>
      <c r="C6337" s="77" t="inlineStr">
        <is>
          <t>Bouffalant baseSpAttack</t>
        </is>
      </c>
      <c r="D6337" s="77" t="n">
        <v>40</v>
      </c>
      <c r="E6337" s="77" t="n">
        <v>30</v>
      </c>
      <c r="F6337" s="77" t="inlineStr">
        <is>
          <t>Differs from upstream baseline</t>
        </is>
      </c>
      <c r="G6337" s="77" t="inlineStr">
        <is>
          <t>species_info/gen_*_families.h</t>
        </is>
      </c>
    </row>
    <row r="6338">
      <c r="A6338" s="32" t="inlineStr">
        <is>
          <t>2026-10-05</t>
        </is>
      </c>
      <c r="B6338" s="32" t="inlineStr">
        <is>
          <t>Pokemon Stats</t>
        </is>
      </c>
      <c r="C6338" s="32" t="inlineStr">
        <is>
          <t>Bouffalant baseSpDefense</t>
        </is>
      </c>
      <c r="D6338" s="32" t="n">
        <v>95</v>
      </c>
      <c r="E6338" s="32" t="n">
        <v>100</v>
      </c>
      <c r="F6338" s="32" t="inlineStr">
        <is>
          <t>Differs from upstream baseline</t>
        </is>
      </c>
      <c r="G6338" s="32" t="inlineStr">
        <is>
          <t>species_info/gen_*_families.h</t>
        </is>
      </c>
    </row>
    <row r="6339">
      <c r="A6339" s="77" t="inlineStr">
        <is>
          <t>2026-10-05</t>
        </is>
      </c>
      <c r="B6339" s="77" t="inlineStr">
        <is>
          <t>Pokemon Stats</t>
        </is>
      </c>
      <c r="C6339" s="77" t="inlineStr">
        <is>
          <t>Bouffalant baseSpeed</t>
        </is>
      </c>
      <c r="D6339" s="77" t="n">
        <v>55</v>
      </c>
      <c r="E6339" s="77" t="n">
        <v>64</v>
      </c>
      <c r="F6339" s="77" t="inlineStr">
        <is>
          <t>Differs from upstream baseline</t>
        </is>
      </c>
      <c r="G6339" s="77" t="inlineStr">
        <is>
          <t>species_info/gen_*_families.h</t>
        </is>
      </c>
    </row>
    <row r="6340">
      <c r="A6340" s="32" t="inlineStr">
        <is>
          <t>2026-10-05</t>
        </is>
      </c>
      <c r="B6340" s="32" t="inlineStr">
        <is>
          <t>Pokemon Stats</t>
        </is>
      </c>
      <c r="C6340" s="32" t="inlineStr">
        <is>
          <t>Braviary baseAttack</t>
        </is>
      </c>
      <c r="D6340" s="32" t="n">
        <v>123</v>
      </c>
      <c r="E6340" s="32" t="n">
        <v>138</v>
      </c>
      <c r="F6340" s="32" t="inlineStr">
        <is>
          <t>Differs from upstream baseline</t>
        </is>
      </c>
      <c r="G6340" s="32" t="inlineStr">
        <is>
          <t>species_info/gen_*_families.h</t>
        </is>
      </c>
    </row>
    <row r="6341">
      <c r="A6341" s="77" t="inlineStr">
        <is>
          <t>2026-10-05</t>
        </is>
      </c>
      <c r="B6341" s="77" t="inlineStr">
        <is>
          <t>Pokemon Stats</t>
        </is>
      </c>
      <c r="C6341" s="77" t="inlineStr">
        <is>
          <t>Braviary baseSpAttack</t>
        </is>
      </c>
      <c r="D6341" s="77" t="n">
        <v>57</v>
      </c>
      <c r="E6341" s="77" t="n">
        <v>30</v>
      </c>
      <c r="F6341" s="77" t="inlineStr">
        <is>
          <t>Differs from upstream baseline</t>
        </is>
      </c>
      <c r="G6341" s="77" t="inlineStr">
        <is>
          <t>species_info/gen_*_families.h</t>
        </is>
      </c>
    </row>
    <row r="6342">
      <c r="A6342" s="32" t="inlineStr">
        <is>
          <t>2026-10-05</t>
        </is>
      </c>
      <c r="B6342" s="32" t="inlineStr">
        <is>
          <t>Pokemon Stats</t>
        </is>
      </c>
      <c r="C6342" s="32" t="inlineStr">
        <is>
          <t>Braviary baseSpeed</t>
        </is>
      </c>
      <c r="D6342" s="32" t="n">
        <v>80</v>
      </c>
      <c r="E6342" s="32" t="n">
        <v>102</v>
      </c>
      <c r="F6342" s="32" t="inlineStr">
        <is>
          <t>Differs from upstream baseline</t>
        </is>
      </c>
      <c r="G6342" s="32" t="inlineStr">
        <is>
          <t>species_info/gen_*_families.h</t>
        </is>
      </c>
    </row>
    <row r="6343">
      <c r="A6343" s="77" t="inlineStr">
        <is>
          <t>2026-10-05</t>
        </is>
      </c>
      <c r="B6343" s="77" t="inlineStr">
        <is>
          <t>Abilities</t>
        </is>
      </c>
      <c r="C6343" s="77" t="inlineStr">
        <is>
          <t>Breloom abilities</t>
        </is>
      </c>
      <c r="D6343" s="77" t="inlineStr">
        <is>
          <t>Effect Spore / Poison Heal / Technician</t>
        </is>
      </c>
      <c r="E6343" s="77" t="inlineStr">
        <is>
          <t>Technician / Technician / Technician</t>
        </is>
      </c>
      <c r="F6343" s="77" t="inlineStr">
        <is>
          <t>Differs from upstream baseline</t>
        </is>
      </c>
      <c r="G6343" s="77" t="inlineStr">
        <is>
          <t>species_info/gen_*_families.h</t>
        </is>
      </c>
    </row>
    <row r="6344">
      <c r="A6344" s="32" t="inlineStr">
        <is>
          <t>2026-10-05</t>
        </is>
      </c>
      <c r="B6344" s="32" t="inlineStr">
        <is>
          <t>Pokemon Stats</t>
        </is>
      </c>
      <c r="C6344" s="32" t="inlineStr">
        <is>
          <t>Bronzong baseHP</t>
        </is>
      </c>
      <c r="D6344" s="32" t="n">
        <v>67</v>
      </c>
      <c r="E6344" s="32" t="n">
        <v>77</v>
      </c>
      <c r="F6344" s="32" t="inlineStr">
        <is>
          <t>Differs from upstream baseline</t>
        </is>
      </c>
      <c r="G6344" s="32" t="inlineStr">
        <is>
          <t>species_info/gen_*_families.h</t>
        </is>
      </c>
    </row>
    <row r="6345">
      <c r="A6345" s="77" t="inlineStr">
        <is>
          <t>2026-10-05</t>
        </is>
      </c>
      <c r="B6345" s="77" t="inlineStr">
        <is>
          <t>Pokemon Stats</t>
        </is>
      </c>
      <c r="C6345" s="77" t="inlineStr">
        <is>
          <t>Bronzong baseAttack</t>
        </is>
      </c>
      <c r="D6345" s="77" t="n">
        <v>89</v>
      </c>
      <c r="E6345" s="77" t="n">
        <v>99</v>
      </c>
      <c r="F6345" s="77" t="inlineStr">
        <is>
          <t>Differs from upstream baseline</t>
        </is>
      </c>
      <c r="G6345" s="77" t="inlineStr">
        <is>
          <t>species_info/gen_*_families.h</t>
        </is>
      </c>
    </row>
    <row r="6346">
      <c r="A6346" s="32" t="inlineStr">
        <is>
          <t>2026-10-05</t>
        </is>
      </c>
      <c r="B6346" s="32" t="inlineStr">
        <is>
          <t>Pokemon Stats</t>
        </is>
      </c>
      <c r="C6346" s="32" t="inlineStr">
        <is>
          <t>Bronzong baseSpAttack</t>
        </is>
      </c>
      <c r="D6346" s="32" t="n">
        <v>79</v>
      </c>
      <c r="E6346" s="32" t="n">
        <v>89</v>
      </c>
      <c r="F6346" s="32" t="inlineStr">
        <is>
          <t>Differs from upstream baseline</t>
        </is>
      </c>
      <c r="G6346" s="32" t="inlineStr">
        <is>
          <t>species_info/gen_*_families.h</t>
        </is>
      </c>
    </row>
    <row r="6347">
      <c r="A6347" s="77" t="inlineStr">
        <is>
          <t>2026-10-05</t>
        </is>
      </c>
      <c r="B6347" s="77" t="inlineStr">
        <is>
          <t>Abilities</t>
        </is>
      </c>
      <c r="C6347" s="77" t="inlineStr">
        <is>
          <t>Bronzong abilities</t>
        </is>
      </c>
      <c r="D6347" s="77" t="inlineStr">
        <is>
          <t>Levitate / Heatproof / Heavy Metal</t>
        </is>
      </c>
      <c r="E6347" s="77" t="inlineStr">
        <is>
          <t>Levitate / Levitate / Heavy Metal</t>
        </is>
      </c>
      <c r="F6347" s="77" t="inlineStr">
        <is>
          <t>Differs from upstream baseline</t>
        </is>
      </c>
      <c r="G6347" s="77" t="inlineStr">
        <is>
          <t>species_info/gen_*_families.h</t>
        </is>
      </c>
    </row>
    <row r="6348">
      <c r="A6348" s="32" t="inlineStr">
        <is>
          <t>2026-10-05</t>
        </is>
      </c>
      <c r="B6348" s="32" t="inlineStr">
        <is>
          <t>Pokemon Stats</t>
        </is>
      </c>
      <c r="C6348" s="32" t="inlineStr">
        <is>
          <t>Bronzor baseHP</t>
        </is>
      </c>
      <c r="D6348" s="32" t="n">
        <v>57</v>
      </c>
      <c r="E6348" s="32" t="n">
        <v>77</v>
      </c>
      <c r="F6348" s="32" t="inlineStr">
        <is>
          <t>Differs from upstream baseline</t>
        </is>
      </c>
      <c r="G6348" s="32" t="inlineStr">
        <is>
          <t>species_info/gen_*_families.h</t>
        </is>
      </c>
    </row>
    <row r="6349">
      <c r="A6349" s="77" t="inlineStr">
        <is>
          <t>2026-10-05</t>
        </is>
      </c>
      <c r="B6349" s="77" t="inlineStr">
        <is>
          <t>Pokemon Stats</t>
        </is>
      </c>
      <c r="C6349" s="77" t="inlineStr">
        <is>
          <t>Bronzor baseAttack</t>
        </is>
      </c>
      <c r="D6349" s="77" t="n">
        <v>24</v>
      </c>
      <c r="E6349" s="77" t="n">
        <v>99</v>
      </c>
      <c r="F6349" s="77" t="inlineStr">
        <is>
          <t>Differs from upstream baseline</t>
        </is>
      </c>
      <c r="G6349" s="77" t="inlineStr">
        <is>
          <t>species_info/gen_*_families.h</t>
        </is>
      </c>
    </row>
    <row r="6350">
      <c r="A6350" s="32" t="inlineStr">
        <is>
          <t>2026-10-05</t>
        </is>
      </c>
      <c r="B6350" s="32" t="inlineStr">
        <is>
          <t>Pokemon Stats</t>
        </is>
      </c>
      <c r="C6350" s="32" t="inlineStr">
        <is>
          <t>Bronzor baseDefense</t>
        </is>
      </c>
      <c r="D6350" s="32" t="n">
        <v>86</v>
      </c>
      <c r="E6350" s="32" t="n">
        <v>116</v>
      </c>
      <c r="F6350" s="32" t="inlineStr">
        <is>
          <t>Differs from upstream baseline</t>
        </is>
      </c>
      <c r="G6350" s="32" t="inlineStr">
        <is>
          <t>species_info/gen_*_families.h</t>
        </is>
      </c>
    </row>
    <row r="6351">
      <c r="A6351" s="77" t="inlineStr">
        <is>
          <t>2026-10-05</t>
        </is>
      </c>
      <c r="B6351" s="77" t="inlineStr">
        <is>
          <t>Pokemon Stats</t>
        </is>
      </c>
      <c r="C6351" s="77" t="inlineStr">
        <is>
          <t>Bronzor baseSpAttack</t>
        </is>
      </c>
      <c r="D6351" s="77" t="n">
        <v>24</v>
      </c>
      <c r="E6351" s="77" t="n">
        <v>89</v>
      </c>
      <c r="F6351" s="77" t="inlineStr">
        <is>
          <t>Differs from upstream baseline</t>
        </is>
      </c>
      <c r="G6351" s="77" t="inlineStr">
        <is>
          <t>species_info/gen_*_families.h</t>
        </is>
      </c>
    </row>
    <row r="6352">
      <c r="A6352" s="32" t="inlineStr">
        <is>
          <t>2026-10-05</t>
        </is>
      </c>
      <c r="B6352" s="32" t="inlineStr">
        <is>
          <t>Pokemon Stats</t>
        </is>
      </c>
      <c r="C6352" s="32" t="inlineStr">
        <is>
          <t>Bronzor baseSpDefense</t>
        </is>
      </c>
      <c r="D6352" s="32" t="n">
        <v>86</v>
      </c>
      <c r="E6352" s="32" t="n">
        <v>116</v>
      </c>
      <c r="F6352" s="32" t="inlineStr">
        <is>
          <t>Differs from upstream baseline</t>
        </is>
      </c>
      <c r="G6352" s="32" t="inlineStr">
        <is>
          <t>species_info/gen_*_families.h</t>
        </is>
      </c>
    </row>
    <row r="6353">
      <c r="A6353" s="77" t="inlineStr">
        <is>
          <t>2026-10-05</t>
        </is>
      </c>
      <c r="B6353" s="77" t="inlineStr">
        <is>
          <t>Pokemon Stats</t>
        </is>
      </c>
      <c r="C6353" s="77" t="inlineStr">
        <is>
          <t>Bronzor baseSpeed</t>
        </is>
      </c>
      <c r="D6353" s="77" t="n">
        <v>23</v>
      </c>
      <c r="E6353" s="77" t="n">
        <v>33</v>
      </c>
      <c r="F6353" s="77" t="inlineStr">
        <is>
          <t>Differs from upstream baseline</t>
        </is>
      </c>
      <c r="G6353" s="77" t="inlineStr">
        <is>
          <t>species_info/gen_*_families.h</t>
        </is>
      </c>
    </row>
    <row r="6354">
      <c r="A6354" s="32" t="inlineStr">
        <is>
          <t>2026-10-05</t>
        </is>
      </c>
      <c r="B6354" s="32" t="inlineStr">
        <is>
          <t>Abilities</t>
        </is>
      </c>
      <c r="C6354" s="32" t="inlineStr">
        <is>
          <t>Bronzor abilities</t>
        </is>
      </c>
      <c r="D6354" s="32" t="inlineStr">
        <is>
          <t>Levitate / Heatproof / Heavy Metal</t>
        </is>
      </c>
      <c r="E6354" s="32" t="inlineStr">
        <is>
          <t>Levitate / Levitate / Heavy Metal</t>
        </is>
      </c>
      <c r="F6354" s="32" t="inlineStr">
        <is>
          <t>Differs from upstream baseline</t>
        </is>
      </c>
      <c r="G6354" s="32" t="inlineStr">
        <is>
          <t>species_info/gen_*_families.h</t>
        </is>
      </c>
    </row>
    <row r="6355">
      <c r="A6355" s="77" t="inlineStr">
        <is>
          <t>2026-10-05</t>
        </is>
      </c>
      <c r="B6355" s="77" t="inlineStr">
        <is>
          <t>Abilities</t>
        </is>
      </c>
      <c r="C6355" s="77" t="inlineStr">
        <is>
          <t>Budew abilities</t>
        </is>
      </c>
      <c r="D6355" s="77" t="inlineStr">
        <is>
          <t>Natural Cure / Poison Point / Leaf Guard</t>
        </is>
      </c>
      <c r="E6355" s="77" t="inlineStr">
        <is>
          <t>Natural Cure / Natural Cure / Leaf Guard</t>
        </is>
      </c>
      <c r="F6355" s="77" t="inlineStr">
        <is>
          <t>Differs from upstream baseline</t>
        </is>
      </c>
      <c r="G6355" s="77" t="inlineStr">
        <is>
          <t>species_info/gen_*_families.h</t>
        </is>
      </c>
    </row>
    <row r="6356">
      <c r="A6356" s="32" t="inlineStr">
        <is>
          <t>2026-10-05</t>
        </is>
      </c>
      <c r="B6356" s="32" t="inlineStr">
        <is>
          <t>Evolutions</t>
        </is>
      </c>
      <c r="C6356" s="32" t="inlineStr">
        <is>
          <t>Budew evolution</t>
        </is>
      </c>
      <c r="D6356" s="32" t="inlineStr">
        <is>
          <t>Friendship Day -&gt; Roselia</t>
        </is>
      </c>
      <c r="E6356" s="32" t="inlineStr">
        <is>
          <t>Lv 16 -&gt; Roselia</t>
        </is>
      </c>
      <c r="F6356" s="32" t="inlineStr">
        <is>
          <t>Differs from upstream baseline</t>
        </is>
      </c>
      <c r="G6356" s="32" t="inlineStr">
        <is>
          <t>species_info/gen_*_families.h</t>
        </is>
      </c>
    </row>
    <row r="6357">
      <c r="A6357" s="77" t="inlineStr">
        <is>
          <t>2026-10-05</t>
        </is>
      </c>
      <c r="B6357" s="77" t="inlineStr">
        <is>
          <t>Abilities</t>
        </is>
      </c>
      <c r="C6357" s="77" t="inlineStr">
        <is>
          <t>Bulbasaur abilities</t>
        </is>
      </c>
      <c r="D6357" s="77" t="inlineStr">
        <is>
          <t>Overgrow / Chlorophyll</t>
        </is>
      </c>
      <c r="E6357" s="77" t="inlineStr">
        <is>
          <t>Overgrow / Overgrow / Chlorophyll</t>
        </is>
      </c>
      <c r="F6357" s="77" t="inlineStr">
        <is>
          <t>Differs from upstream baseline</t>
        </is>
      </c>
      <c r="G6357" s="77" t="inlineStr">
        <is>
          <t>species_info/gen_*_families.h</t>
        </is>
      </c>
    </row>
    <row r="6358">
      <c r="A6358" s="32" t="inlineStr">
        <is>
          <t>2026-10-05</t>
        </is>
      </c>
      <c r="B6358" s="32" t="inlineStr">
        <is>
          <t>Abilities</t>
        </is>
      </c>
      <c r="C6358" s="32" t="inlineStr">
        <is>
          <t>Buneary abilities</t>
        </is>
      </c>
      <c r="D6358" s="32" t="inlineStr">
        <is>
          <t>Run Away / Klutz / Limber</t>
        </is>
      </c>
      <c r="E6358" s="32" t="inlineStr">
        <is>
          <t>Scrappy / Scrappy / Limber</t>
        </is>
      </c>
      <c r="F6358" s="32" t="inlineStr">
        <is>
          <t>Differs from upstream baseline</t>
        </is>
      </c>
      <c r="G6358" s="32" t="inlineStr">
        <is>
          <t>species_info/gen_*_families.h</t>
        </is>
      </c>
    </row>
    <row r="6359">
      <c r="A6359" s="77" t="inlineStr">
        <is>
          <t>2026-10-05</t>
        </is>
      </c>
      <c r="B6359" s="77" t="inlineStr">
        <is>
          <t>Evolutions</t>
        </is>
      </c>
      <c r="C6359" s="77" t="inlineStr">
        <is>
          <t>Buneary evolution</t>
        </is>
      </c>
      <c r="D6359" s="77" t="inlineStr">
        <is>
          <t>Friendship -&gt; Lopunny</t>
        </is>
      </c>
      <c r="E6359" s="77" t="inlineStr">
        <is>
          <t>Lv 28 -&gt; Lopunny</t>
        </is>
      </c>
      <c r="F6359" s="77" t="inlineStr">
        <is>
          <t>Differs from upstream baseline</t>
        </is>
      </c>
      <c r="G6359" s="77" t="inlineStr">
        <is>
          <t>species_info/gen_*_families.h</t>
        </is>
      </c>
    </row>
    <row r="6360">
      <c r="A6360" s="32" t="inlineStr">
        <is>
          <t>2026-10-05</t>
        </is>
      </c>
      <c r="B6360" s="32" t="inlineStr">
        <is>
          <t>Pokemon Stats</t>
        </is>
      </c>
      <c r="C6360" s="32" t="inlineStr">
        <is>
          <t>Bunnelby baseHP</t>
        </is>
      </c>
      <c r="D6360" s="32" t="n">
        <v>38</v>
      </c>
      <c r="E6360" s="32" t="n">
        <v>52</v>
      </c>
      <c r="F6360" s="32" t="inlineStr">
        <is>
          <t>Differs from upstream baseline</t>
        </is>
      </c>
      <c r="G6360" s="32" t="inlineStr">
        <is>
          <t>species_info/gen_*_families.h</t>
        </is>
      </c>
    </row>
    <row r="6361">
      <c r="A6361" s="77" t="inlineStr">
        <is>
          <t>2026-10-05</t>
        </is>
      </c>
      <c r="B6361" s="77" t="inlineStr">
        <is>
          <t>Pokemon Stats</t>
        </is>
      </c>
      <c r="C6361" s="77" t="inlineStr">
        <is>
          <t>Bunnelby baseAttack</t>
        </is>
      </c>
      <c r="D6361" s="77" t="n">
        <v>36</v>
      </c>
      <c r="E6361" s="77" t="n">
        <v>57</v>
      </c>
      <c r="F6361" s="77" t="inlineStr">
        <is>
          <t>Differs from upstream baseline</t>
        </is>
      </c>
      <c r="G6361" s="77" t="inlineStr">
        <is>
          <t>species_info/gen_*_families.h</t>
        </is>
      </c>
    </row>
    <row r="6362">
      <c r="A6362" s="32" t="inlineStr">
        <is>
          <t>2026-10-05</t>
        </is>
      </c>
      <c r="B6362" s="32" t="inlineStr">
        <is>
          <t>Pokemon Stats</t>
        </is>
      </c>
      <c r="C6362" s="32" t="inlineStr">
        <is>
          <t>Bunnelby baseDefense</t>
        </is>
      </c>
      <c r="D6362" s="32" t="n">
        <v>38</v>
      </c>
      <c r="E6362" s="32" t="n">
        <v>51</v>
      </c>
      <c r="F6362" s="32" t="inlineStr">
        <is>
          <t>Differs from upstream baseline</t>
        </is>
      </c>
      <c r="G6362" s="32" t="inlineStr">
        <is>
          <t>species_info/gen_*_families.h</t>
        </is>
      </c>
    </row>
    <row r="6363">
      <c r="A6363" s="77" t="inlineStr">
        <is>
          <t>2026-10-05</t>
        </is>
      </c>
      <c r="B6363" s="77" t="inlineStr">
        <is>
          <t>Pokemon Stats</t>
        </is>
      </c>
      <c r="C6363" s="77" t="inlineStr">
        <is>
          <t>Bunnelby baseSpAttack</t>
        </is>
      </c>
      <c r="D6363" s="77" t="n">
        <v>32</v>
      </c>
      <c r="E6363" s="77" t="n">
        <v>36</v>
      </c>
      <c r="F6363" s="77" t="inlineStr">
        <is>
          <t>Differs from upstream baseline</t>
        </is>
      </c>
      <c r="G6363" s="77" t="inlineStr">
        <is>
          <t>species_info/gen_*_families.h</t>
        </is>
      </c>
    </row>
    <row r="6364">
      <c r="A6364" s="32" t="inlineStr">
        <is>
          <t>2026-10-05</t>
        </is>
      </c>
      <c r="B6364" s="32" t="inlineStr">
        <is>
          <t>Pokemon Stats</t>
        </is>
      </c>
      <c r="C6364" s="32" t="inlineStr">
        <is>
          <t>Bunnelby baseSpDefense</t>
        </is>
      </c>
      <c r="D6364" s="32" t="n">
        <v>36</v>
      </c>
      <c r="E6364" s="32" t="n">
        <v>52</v>
      </c>
      <c r="F6364" s="32" t="inlineStr">
        <is>
          <t>Differs from upstream baseline</t>
        </is>
      </c>
      <c r="G6364" s="32" t="inlineStr">
        <is>
          <t>species_info/gen_*_families.h</t>
        </is>
      </c>
    </row>
    <row r="6365">
      <c r="A6365" s="77" t="inlineStr">
        <is>
          <t>2026-10-05</t>
        </is>
      </c>
      <c r="B6365" s="77" t="inlineStr">
        <is>
          <t>Abilities</t>
        </is>
      </c>
      <c r="C6365" s="77" t="inlineStr">
        <is>
          <t>Burmy abilities</t>
        </is>
      </c>
      <c r="D6365" s="77" t="inlineStr">
        <is>
          <t>Shed Skin / Overcoat</t>
        </is>
      </c>
      <c r="E6365" s="77" t="inlineStr">
        <is>
          <t>Snow Cloak / Overcoat</t>
        </is>
      </c>
      <c r="F6365" s="77" t="inlineStr">
        <is>
          <t>Differs from upstream baseline</t>
        </is>
      </c>
      <c r="G6365" s="77" t="inlineStr">
        <is>
          <t>species_info/gen_*_families.h</t>
        </is>
      </c>
    </row>
    <row r="6366">
      <c r="A6366" s="32" t="inlineStr">
        <is>
          <t>2026-10-05</t>
        </is>
      </c>
      <c r="B6366" s="32" t="inlineStr">
        <is>
          <t>Pokemon Stats</t>
        </is>
      </c>
      <c r="C6366" s="32" t="inlineStr">
        <is>
          <t>Cacnea baseDefense</t>
        </is>
      </c>
      <c r="D6366" s="32" t="n">
        <v>40</v>
      </c>
      <c r="E6366" s="32" t="n">
        <v>60</v>
      </c>
      <c r="F6366" s="32" t="inlineStr">
        <is>
          <t>Differs from upstream baseline</t>
        </is>
      </c>
      <c r="G6366" s="32" t="inlineStr">
        <is>
          <t>species_info/gen_*_families.h</t>
        </is>
      </c>
    </row>
    <row r="6367">
      <c r="A6367" s="77" t="inlineStr">
        <is>
          <t>2026-10-05</t>
        </is>
      </c>
      <c r="B6367" s="77" t="inlineStr">
        <is>
          <t>Pokemon Stats</t>
        </is>
      </c>
      <c r="C6367" s="77" t="inlineStr">
        <is>
          <t>Cacnea baseSpDefense</t>
        </is>
      </c>
      <c r="D6367" s="77" t="n">
        <v>40</v>
      </c>
      <c r="E6367" s="77" t="n">
        <v>60</v>
      </c>
      <c r="F6367" s="77" t="inlineStr">
        <is>
          <t>Differs from upstream baseline</t>
        </is>
      </c>
      <c r="G6367" s="77" t="inlineStr">
        <is>
          <t>species_info/gen_*_families.h</t>
        </is>
      </c>
    </row>
    <row r="6368">
      <c r="A6368" s="32" t="inlineStr">
        <is>
          <t>2026-10-05</t>
        </is>
      </c>
      <c r="B6368" s="32" t="inlineStr">
        <is>
          <t>Pokemon Stats</t>
        </is>
      </c>
      <c r="C6368" s="32" t="inlineStr">
        <is>
          <t>Cacturne baseDefense</t>
        </is>
      </c>
      <c r="D6368" s="32" t="n">
        <v>60</v>
      </c>
      <c r="E6368" s="32" t="n">
        <v>85</v>
      </c>
      <c r="F6368" s="32" t="inlineStr">
        <is>
          <t>Differs from upstream baseline</t>
        </is>
      </c>
      <c r="G6368" s="32" t="inlineStr">
        <is>
          <t>species_info/gen_*_families.h</t>
        </is>
      </c>
    </row>
    <row r="6369">
      <c r="A6369" s="77" t="inlineStr">
        <is>
          <t>2026-10-05</t>
        </is>
      </c>
      <c r="B6369" s="77" t="inlineStr">
        <is>
          <t>Pokemon Stats</t>
        </is>
      </c>
      <c r="C6369" s="77" t="inlineStr">
        <is>
          <t>Cacturne baseSpDefense</t>
        </is>
      </c>
      <c r="D6369" s="77" t="n">
        <v>60</v>
      </c>
      <c r="E6369" s="77" t="n">
        <v>85</v>
      </c>
      <c r="F6369" s="77" t="inlineStr">
        <is>
          <t>Differs from upstream baseline</t>
        </is>
      </c>
      <c r="G6369" s="77" t="inlineStr">
        <is>
          <t>species_info/gen_*_families.h</t>
        </is>
      </c>
    </row>
    <row r="6370">
      <c r="A6370" s="32" t="inlineStr">
        <is>
          <t>2026-10-05</t>
        </is>
      </c>
      <c r="B6370" s="32" t="inlineStr">
        <is>
          <t>Pokemon Stats</t>
        </is>
      </c>
      <c r="C6370" s="32" t="inlineStr">
        <is>
          <t>Camerupt baseHP</t>
        </is>
      </c>
      <c r="D6370" s="32" t="n">
        <v>70</v>
      </c>
      <c r="E6370" s="32" t="n">
        <v>90</v>
      </c>
      <c r="F6370" s="32" t="inlineStr">
        <is>
          <t>Differs from upstream baseline</t>
        </is>
      </c>
      <c r="G6370" s="32" t="inlineStr">
        <is>
          <t>species_info/gen_*_families.h</t>
        </is>
      </c>
    </row>
    <row r="6371">
      <c r="A6371" s="77" t="inlineStr">
        <is>
          <t>2026-10-05</t>
        </is>
      </c>
      <c r="B6371" s="77" t="inlineStr">
        <is>
          <t>Pokemon Stats</t>
        </is>
      </c>
      <c r="C6371" s="77" t="inlineStr">
        <is>
          <t>Camerupt baseDefense</t>
        </is>
      </c>
      <c r="D6371" s="77" t="n">
        <v>70</v>
      </c>
      <c r="E6371" s="77" t="n">
        <v>80</v>
      </c>
      <c r="F6371" s="77" t="inlineStr">
        <is>
          <t>Differs from upstream baseline</t>
        </is>
      </c>
      <c r="G6371" s="77" t="inlineStr">
        <is>
          <t>species_info/gen_*_families.h</t>
        </is>
      </c>
    </row>
    <row r="6372">
      <c r="A6372" s="32" t="inlineStr">
        <is>
          <t>2026-10-05</t>
        </is>
      </c>
      <c r="B6372" s="32" t="inlineStr">
        <is>
          <t>Pokemon Stats</t>
        </is>
      </c>
      <c r="C6372" s="32" t="inlineStr">
        <is>
          <t>Camerupt baseSpDefense</t>
        </is>
      </c>
      <c r="D6372" s="32" t="n">
        <v>75</v>
      </c>
      <c r="E6372" s="32" t="n">
        <v>85</v>
      </c>
      <c r="F6372" s="32" t="inlineStr">
        <is>
          <t>Differs from upstream baseline</t>
        </is>
      </c>
      <c r="G6372" s="32" t="inlineStr">
        <is>
          <t>species_info/gen_*_families.h</t>
        </is>
      </c>
    </row>
    <row r="6373">
      <c r="A6373" s="77" t="inlineStr">
        <is>
          <t>2026-10-05</t>
        </is>
      </c>
      <c r="B6373" s="77" t="inlineStr">
        <is>
          <t>Pokemon Stats</t>
        </is>
      </c>
      <c r="C6373" s="77" t="inlineStr">
        <is>
          <t>Camerupt baseDefense</t>
        </is>
      </c>
      <c r="D6373" s="77" t="n">
        <v>100</v>
      </c>
      <c r="E6373" s="77" t="n">
        <v>110</v>
      </c>
      <c r="F6373" s="77" t="inlineStr">
        <is>
          <t>Differs from upstream baseline</t>
        </is>
      </c>
      <c r="G6373" s="77" t="inlineStr">
        <is>
          <t>species_info/gen_*_families.h</t>
        </is>
      </c>
    </row>
    <row r="6374">
      <c r="A6374" s="32" t="inlineStr">
        <is>
          <t>2026-10-05</t>
        </is>
      </c>
      <c r="B6374" s="32" t="inlineStr">
        <is>
          <t>Pokemon Stats</t>
        </is>
      </c>
      <c r="C6374" s="32" t="inlineStr">
        <is>
          <t>Camerupt baseSpDefense</t>
        </is>
      </c>
      <c r="D6374" s="32" t="n">
        <v>105</v>
      </c>
      <c r="E6374" s="32" t="n">
        <v>115</v>
      </c>
      <c r="F6374" s="32" t="inlineStr">
        <is>
          <t>Differs from upstream baseline</t>
        </is>
      </c>
      <c r="G6374" s="32" t="inlineStr">
        <is>
          <t>species_info/gen_*_families.h</t>
        </is>
      </c>
    </row>
    <row r="6375">
      <c r="A6375" s="77" t="inlineStr">
        <is>
          <t>2026-10-05</t>
        </is>
      </c>
      <c r="B6375" s="77" t="inlineStr">
        <is>
          <t>Pokemon Stats</t>
        </is>
      </c>
      <c r="C6375" s="77" t="inlineStr">
        <is>
          <t>Carbink baseHP</t>
        </is>
      </c>
      <c r="D6375" s="77" t="n">
        <v>50</v>
      </c>
      <c r="E6375" s="77" t="n">
        <v>60</v>
      </c>
      <c r="F6375" s="77" t="inlineStr">
        <is>
          <t>Differs from upstream baseline</t>
        </is>
      </c>
      <c r="G6375" s="77" t="inlineStr">
        <is>
          <t>species_info/gen_*_families.h</t>
        </is>
      </c>
    </row>
    <row r="6376">
      <c r="A6376" s="32" t="inlineStr">
        <is>
          <t>2026-10-05</t>
        </is>
      </c>
      <c r="B6376" s="32" t="inlineStr">
        <is>
          <t>Pokemon Stats</t>
        </is>
      </c>
      <c r="C6376" s="32" t="inlineStr">
        <is>
          <t>Carbink baseSpAttack</t>
        </is>
      </c>
      <c r="D6376" s="32" t="n">
        <v>50</v>
      </c>
      <c r="E6376" s="32" t="n">
        <v>60</v>
      </c>
      <c r="F6376" s="32" t="inlineStr">
        <is>
          <t>Differs from upstream baseline</t>
        </is>
      </c>
      <c r="G6376" s="32" t="inlineStr">
        <is>
          <t>species_info/gen_*_families.h</t>
        </is>
      </c>
    </row>
    <row r="6377">
      <c r="A6377" s="77" t="inlineStr">
        <is>
          <t>2026-10-05</t>
        </is>
      </c>
      <c r="B6377" s="77" t="inlineStr">
        <is>
          <t>Abilities</t>
        </is>
      </c>
      <c r="C6377" s="77" t="inlineStr">
        <is>
          <t>Carbink abilities</t>
        </is>
      </c>
      <c r="D6377" s="77" t="inlineStr">
        <is>
          <t>Clear Body / Sturdy</t>
        </is>
      </c>
      <c r="E6377" s="77" t="inlineStr">
        <is>
          <t>Clear Body / Sturdy / Magic Bounce</t>
        </is>
      </c>
      <c r="F6377" s="77" t="inlineStr">
        <is>
          <t>Differs from upstream baseline</t>
        </is>
      </c>
      <c r="G6377" s="77" t="inlineStr">
        <is>
          <t>species_info/gen_*_families.h</t>
        </is>
      </c>
    </row>
    <row r="6378">
      <c r="A6378" s="32" t="inlineStr">
        <is>
          <t>2026-10-05</t>
        </is>
      </c>
      <c r="B6378" s="32" t="inlineStr">
        <is>
          <t>Pokemon Stats</t>
        </is>
      </c>
      <c r="C6378" s="32" t="inlineStr">
        <is>
          <t>Carnivine baseAttack</t>
        </is>
      </c>
      <c r="D6378" s="32" t="n">
        <v>100</v>
      </c>
      <c r="E6378" s="32" t="n">
        <v>105</v>
      </c>
      <c r="F6378" s="32" t="inlineStr">
        <is>
          <t>Differs from upstream baseline</t>
        </is>
      </c>
      <c r="G6378" s="32" t="inlineStr">
        <is>
          <t>species_info/gen_*_families.h</t>
        </is>
      </c>
    </row>
    <row r="6379">
      <c r="A6379" s="77" t="inlineStr">
        <is>
          <t>2026-10-05</t>
        </is>
      </c>
      <c r="B6379" s="77" t="inlineStr">
        <is>
          <t>Pokemon Stats</t>
        </is>
      </c>
      <c r="C6379" s="77" t="inlineStr">
        <is>
          <t>Carnivine baseSpAttack</t>
        </is>
      </c>
      <c r="D6379" s="77" t="n">
        <v>90</v>
      </c>
      <c r="E6379" s="77" t="n">
        <v>100</v>
      </c>
      <c r="F6379" s="77" t="inlineStr">
        <is>
          <t>Differs from upstream baseline</t>
        </is>
      </c>
      <c r="G6379" s="77" t="inlineStr">
        <is>
          <t>species_info/gen_*_families.h</t>
        </is>
      </c>
    </row>
    <row r="6380">
      <c r="A6380" s="32" t="inlineStr">
        <is>
          <t>2026-10-05</t>
        </is>
      </c>
      <c r="B6380" s="32" t="inlineStr">
        <is>
          <t>Pokemon Stats</t>
        </is>
      </c>
      <c r="C6380" s="32" t="inlineStr">
        <is>
          <t>Carnivine baseSpeed</t>
        </is>
      </c>
      <c r="D6380" s="32" t="n">
        <v>46</v>
      </c>
      <c r="E6380" s="32" t="n">
        <v>70</v>
      </c>
      <c r="F6380" s="32" t="inlineStr">
        <is>
          <t>Differs from upstream baseline</t>
        </is>
      </c>
      <c r="G6380" s="32" t="inlineStr">
        <is>
          <t>species_info/gen_*_families.h</t>
        </is>
      </c>
    </row>
    <row r="6381">
      <c r="A6381" s="77" t="inlineStr">
        <is>
          <t>2026-10-05</t>
        </is>
      </c>
      <c r="B6381" s="77" t="inlineStr">
        <is>
          <t>Abilities</t>
        </is>
      </c>
      <c r="C6381" s="77" t="inlineStr">
        <is>
          <t>Carnivine abilities</t>
        </is>
      </c>
      <c r="D6381" s="77" t="inlineStr">
        <is>
          <t>Levitate</t>
        </is>
      </c>
      <c r="E6381" s="77" t="inlineStr">
        <is>
          <t>Chlorophyll / Levitate</t>
        </is>
      </c>
      <c r="F6381" s="77" t="inlineStr">
        <is>
          <t>Differs from upstream baseline</t>
        </is>
      </c>
      <c r="G6381" s="77" t="inlineStr">
        <is>
          <t>species_info/gen_*_families.h</t>
        </is>
      </c>
    </row>
    <row r="6382">
      <c r="A6382" s="32" t="inlineStr">
        <is>
          <t>2026-10-05</t>
        </is>
      </c>
      <c r="B6382" s="32" t="inlineStr">
        <is>
          <t>Pokemon Stats</t>
        </is>
      </c>
      <c r="C6382" s="32" t="inlineStr">
        <is>
          <t>Carracosta baseSpDefense</t>
        </is>
      </c>
      <c r="D6382" s="32" t="n">
        <v>65</v>
      </c>
      <c r="E6382" s="32" t="n">
        <v>75</v>
      </c>
      <c r="F6382" s="32" t="inlineStr">
        <is>
          <t>Differs from upstream baseline</t>
        </is>
      </c>
      <c r="G6382" s="32" t="inlineStr">
        <is>
          <t>species_info/gen_*_families.h</t>
        </is>
      </c>
    </row>
    <row r="6383">
      <c r="A6383" s="77" t="inlineStr">
        <is>
          <t>2026-10-05</t>
        </is>
      </c>
      <c r="B6383" s="77" t="inlineStr">
        <is>
          <t>Pokemon Stats</t>
        </is>
      </c>
      <c r="C6383" s="77" t="inlineStr">
        <is>
          <t>Carracosta baseSpeed</t>
        </is>
      </c>
      <c r="D6383" s="77" t="n">
        <v>32</v>
      </c>
      <c r="E6383" s="77" t="n">
        <v>37</v>
      </c>
      <c r="F6383" s="77" t="inlineStr">
        <is>
          <t>Differs from upstream baseline</t>
        </is>
      </c>
      <c r="G6383" s="77" t="inlineStr">
        <is>
          <t>species_info/gen_*_families.h</t>
        </is>
      </c>
    </row>
    <row r="6384">
      <c r="A6384" s="32" t="inlineStr">
        <is>
          <t>2026-10-05</t>
        </is>
      </c>
      <c r="B6384" s="32" t="inlineStr">
        <is>
          <t>Pokemon Stats</t>
        </is>
      </c>
      <c r="C6384" s="32" t="inlineStr">
        <is>
          <t>Cascoon baseSpDefense</t>
        </is>
      </c>
      <c r="D6384" s="32" t="n">
        <v>25</v>
      </c>
      <c r="E6384" s="32" t="n">
        <v>55</v>
      </c>
      <c r="F6384" s="32" t="inlineStr">
        <is>
          <t>Differs from upstream baseline</t>
        </is>
      </c>
      <c r="G6384" s="32" t="inlineStr">
        <is>
          <t>species_info/gen_*_families.h</t>
        </is>
      </c>
    </row>
    <row r="6385">
      <c r="A6385" s="77" t="inlineStr">
        <is>
          <t>2026-10-05</t>
        </is>
      </c>
      <c r="B6385" s="77" t="inlineStr">
        <is>
          <t>Abilities</t>
        </is>
      </c>
      <c r="C6385" s="77" t="inlineStr">
        <is>
          <t>Cascoon abilities</t>
        </is>
      </c>
      <c r="D6385" s="77" t="inlineStr">
        <is>
          <t>Shed Skin</t>
        </is>
      </c>
      <c r="E6385" s="77" t="inlineStr">
        <is>
          <t>Shed Skin / Shed Skin</t>
        </is>
      </c>
      <c r="F6385" s="77" t="inlineStr">
        <is>
          <t>Differs from upstream baseline</t>
        </is>
      </c>
      <c r="G6385" s="77" t="inlineStr">
        <is>
          <t>species_info/gen_*_families.h</t>
        </is>
      </c>
    </row>
    <row r="6386">
      <c r="A6386" s="32" t="inlineStr">
        <is>
          <t>2026-10-05</t>
        </is>
      </c>
      <c r="B6386" s="32" t="inlineStr">
        <is>
          <t>Pokemon Stats</t>
        </is>
      </c>
      <c r="C6386" s="32" t="inlineStr">
        <is>
          <t>Castform baseDefense</t>
        </is>
      </c>
      <c r="D6386" s="32" t="n">
        <v>70</v>
      </c>
      <c r="E6386" s="32" t="n">
        <v>75</v>
      </c>
      <c r="F6386" s="32" t="inlineStr">
        <is>
          <t>Differs from upstream baseline</t>
        </is>
      </c>
      <c r="G6386" s="32" t="inlineStr">
        <is>
          <t>species_info/gen_*_families.h</t>
        </is>
      </c>
    </row>
    <row r="6387">
      <c r="A6387" s="77" t="inlineStr">
        <is>
          <t>2026-10-05</t>
        </is>
      </c>
      <c r="B6387" s="77" t="inlineStr">
        <is>
          <t>Pokemon Stats</t>
        </is>
      </c>
      <c r="C6387" s="77" t="inlineStr">
        <is>
          <t>Castform baseSpAttack</t>
        </is>
      </c>
      <c r="D6387" s="77" t="n">
        <v>70</v>
      </c>
      <c r="E6387" s="77" t="n">
        <v>110</v>
      </c>
      <c r="F6387" s="77" t="inlineStr">
        <is>
          <t>Differs from upstream baseline</t>
        </is>
      </c>
      <c r="G6387" s="77" t="inlineStr">
        <is>
          <t>species_info/gen_*_families.h</t>
        </is>
      </c>
    </row>
    <row r="6388">
      <c r="A6388" s="32" t="inlineStr">
        <is>
          <t>2026-10-05</t>
        </is>
      </c>
      <c r="B6388" s="32" t="inlineStr">
        <is>
          <t>Pokemon Stats</t>
        </is>
      </c>
      <c r="C6388" s="32" t="inlineStr">
        <is>
          <t>Castform baseSpDefense</t>
        </is>
      </c>
      <c r="D6388" s="32" t="n">
        <v>70</v>
      </c>
      <c r="E6388" s="32" t="n">
        <v>75</v>
      </c>
      <c r="F6388" s="32" t="inlineStr">
        <is>
          <t>Differs from upstream baseline</t>
        </is>
      </c>
      <c r="G6388" s="32" t="inlineStr">
        <is>
          <t>species_info/gen_*_families.h</t>
        </is>
      </c>
    </row>
    <row r="6389">
      <c r="A6389" s="77" t="inlineStr">
        <is>
          <t>2026-10-05</t>
        </is>
      </c>
      <c r="B6389" s="77" t="inlineStr">
        <is>
          <t>Pokemon Stats</t>
        </is>
      </c>
      <c r="C6389" s="77" t="inlineStr">
        <is>
          <t>Castform baseSpeed</t>
        </is>
      </c>
      <c r="D6389" s="77" t="n">
        <v>70</v>
      </c>
      <c r="E6389" s="77" t="n">
        <v>100</v>
      </c>
      <c r="F6389" s="77" t="inlineStr">
        <is>
          <t>Differs from upstream baseline</t>
        </is>
      </c>
      <c r="G6389" s="77" t="inlineStr">
        <is>
          <t>species_info/gen_*_families.h</t>
        </is>
      </c>
    </row>
    <row r="6390">
      <c r="A6390" s="32" t="inlineStr">
        <is>
          <t>2026-10-05</t>
        </is>
      </c>
      <c r="B6390" s="32" t="inlineStr">
        <is>
          <t>Abilities</t>
        </is>
      </c>
      <c r="C6390" s="32" t="inlineStr">
        <is>
          <t>Caterpie abilities</t>
        </is>
      </c>
      <c r="D6390" s="32" t="inlineStr">
        <is>
          <t>Shield Dust / Run Away</t>
        </is>
      </c>
      <c r="E6390" s="32" t="inlineStr">
        <is>
          <t>Tinted Lens / Run Away</t>
        </is>
      </c>
      <c r="F6390" s="32" t="inlineStr">
        <is>
          <t>Differs from upstream baseline</t>
        </is>
      </c>
      <c r="G6390" s="32" t="inlineStr">
        <is>
          <t>species_info/gen_*_families.h</t>
        </is>
      </c>
    </row>
    <row r="6391">
      <c r="A6391" s="77" t="inlineStr">
        <is>
          <t>2026-10-05</t>
        </is>
      </c>
      <c r="B6391" s="77" t="inlineStr">
        <is>
          <t>Pokemon Stats</t>
        </is>
      </c>
      <c r="C6391" s="77" t="inlineStr">
        <is>
          <t>Chandelure baseAttack</t>
        </is>
      </c>
      <c r="D6391" s="77" t="n">
        <v>55</v>
      </c>
      <c r="E6391" s="77" t="n">
        <v>30</v>
      </c>
      <c r="F6391" s="77" t="inlineStr">
        <is>
          <t>Differs from upstream baseline</t>
        </is>
      </c>
      <c r="G6391" s="77" t="inlineStr">
        <is>
          <t>species_info/gen_*_families.h</t>
        </is>
      </c>
    </row>
    <row r="6392">
      <c r="A6392" s="32" t="inlineStr">
        <is>
          <t>2026-10-05</t>
        </is>
      </c>
      <c r="B6392" s="32" t="inlineStr">
        <is>
          <t>Pokemon Stats</t>
        </is>
      </c>
      <c r="C6392" s="32" t="inlineStr">
        <is>
          <t>Chandelure baseSpAttack</t>
        </is>
      </c>
      <c r="D6392" s="32" t="n">
        <v>145</v>
      </c>
      <c r="E6392" s="32" t="n">
        <v>159</v>
      </c>
      <c r="F6392" s="32" t="inlineStr">
        <is>
          <t>Differs from upstream baseline</t>
        </is>
      </c>
      <c r="G6392" s="32" t="inlineStr">
        <is>
          <t>species_info/gen_*_families.h</t>
        </is>
      </c>
    </row>
    <row r="6393">
      <c r="A6393" s="77" t="inlineStr">
        <is>
          <t>2026-10-05</t>
        </is>
      </c>
      <c r="B6393" s="77" t="inlineStr">
        <is>
          <t>Pokemon Stats</t>
        </is>
      </c>
      <c r="C6393" s="77" t="inlineStr">
        <is>
          <t>Chandelure baseSpeed</t>
        </is>
      </c>
      <c r="D6393" s="77" t="n">
        <v>80</v>
      </c>
      <c r="E6393" s="77" t="n">
        <v>91</v>
      </c>
      <c r="F6393" s="77" t="inlineStr">
        <is>
          <t>Differs from upstream baseline</t>
        </is>
      </c>
      <c r="G6393" s="77" t="inlineStr">
        <is>
          <t>species_info/gen_*_families.h</t>
        </is>
      </c>
    </row>
    <row r="6394">
      <c r="A6394" s="32" t="inlineStr">
        <is>
          <t>2026-10-05</t>
        </is>
      </c>
      <c r="B6394" s="32" t="inlineStr">
        <is>
          <t>Pokemon Stats</t>
        </is>
      </c>
      <c r="C6394" s="32" t="inlineStr">
        <is>
          <t>Chansey baseDefense</t>
        </is>
      </c>
      <c r="D6394" s="32" t="n">
        <v>5</v>
      </c>
      <c r="E6394" s="32" t="n">
        <v>25</v>
      </c>
      <c r="F6394" s="32" t="inlineStr">
        <is>
          <t>Differs from upstream baseline</t>
        </is>
      </c>
      <c r="G6394" s="32" t="inlineStr">
        <is>
          <t>species_info/gen_*_families.h</t>
        </is>
      </c>
    </row>
    <row r="6395">
      <c r="A6395" s="77" t="inlineStr">
        <is>
          <t>2026-10-05</t>
        </is>
      </c>
      <c r="B6395" s="77" t="inlineStr">
        <is>
          <t>Abilities</t>
        </is>
      </c>
      <c r="C6395" s="77" t="inlineStr">
        <is>
          <t>Chansey abilities</t>
        </is>
      </c>
      <c r="D6395" s="77" t="inlineStr">
        <is>
          <t>Natural Cure / Serene Grace / Healer</t>
        </is>
      </c>
      <c r="E6395" s="77" t="inlineStr">
        <is>
          <t>Natural Cure / Natural Cure / Healer</t>
        </is>
      </c>
      <c r="F6395" s="77" t="inlineStr">
        <is>
          <t>Differs from upstream baseline</t>
        </is>
      </c>
      <c r="G6395" s="77" t="inlineStr">
        <is>
          <t>species_info/gen_*_families.h</t>
        </is>
      </c>
    </row>
    <row r="6396">
      <c r="A6396" s="32" t="inlineStr">
        <is>
          <t>2026-10-05</t>
        </is>
      </c>
      <c r="B6396" s="32" t="inlineStr">
        <is>
          <t>Pokemon Stats</t>
        </is>
      </c>
      <c r="C6396" s="32" t="inlineStr">
        <is>
          <t>Charizard baseSpAttack</t>
        </is>
      </c>
      <c r="D6396" s="32" t="n">
        <v>109</v>
      </c>
      <c r="E6396" s="32" t="n">
        <v>110</v>
      </c>
      <c r="F6396" s="32" t="inlineStr">
        <is>
          <t>Differs from upstream baseline</t>
        </is>
      </c>
      <c r="G6396" s="32" t="inlineStr">
        <is>
          <t>species_info/gen_*_families.h</t>
        </is>
      </c>
    </row>
    <row r="6397">
      <c r="A6397" s="77" t="inlineStr">
        <is>
          <t>2026-10-05</t>
        </is>
      </c>
      <c r="B6397" s="77" t="inlineStr">
        <is>
          <t>Abilities</t>
        </is>
      </c>
      <c r="C6397" s="77" t="inlineStr">
        <is>
          <t>Charizard abilities</t>
        </is>
      </c>
      <c r="D6397" s="77" t="inlineStr">
        <is>
          <t>Blaze / Solar Power</t>
        </is>
      </c>
      <c r="E6397" s="77" t="inlineStr">
        <is>
          <t>Solar Power / Blaze / Solar Power</t>
        </is>
      </c>
      <c r="F6397" s="77" t="inlineStr">
        <is>
          <t>Differs from upstream baseline</t>
        </is>
      </c>
      <c r="G6397" s="77" t="inlineStr">
        <is>
          <t>species_info/gen_*_families.h</t>
        </is>
      </c>
    </row>
    <row r="6398">
      <c r="A6398" s="32" t="inlineStr">
        <is>
          <t>2026-10-05</t>
        </is>
      </c>
      <c r="B6398" s="32" t="inlineStr">
        <is>
          <t>Pokemon Stats</t>
        </is>
      </c>
      <c r="C6398" s="32" t="inlineStr">
        <is>
          <t>Charizard baseSpAttack</t>
        </is>
      </c>
      <c r="D6398" s="32" t="n">
        <v>130</v>
      </c>
      <c r="E6398" s="32" t="n">
        <v>131</v>
      </c>
      <c r="F6398" s="32" t="inlineStr">
        <is>
          <t>Differs from upstream baseline</t>
        </is>
      </c>
      <c r="G6398" s="32" t="inlineStr">
        <is>
          <t>species_info/gen_*_families.h</t>
        </is>
      </c>
    </row>
    <row r="6399">
      <c r="A6399" s="77" t="inlineStr">
        <is>
          <t>2026-10-05</t>
        </is>
      </c>
      <c r="B6399" s="77" t="inlineStr">
        <is>
          <t>Pokemon Stats</t>
        </is>
      </c>
      <c r="C6399" s="77" t="inlineStr">
        <is>
          <t>Charizard baseSpAttack</t>
        </is>
      </c>
      <c r="D6399" s="77" t="n">
        <v>159</v>
      </c>
      <c r="E6399" s="77" t="n">
        <v>160</v>
      </c>
      <c r="F6399" s="77" t="inlineStr">
        <is>
          <t>Differs from upstream baseline</t>
        </is>
      </c>
      <c r="G6399" s="77" t="inlineStr">
        <is>
          <t>species_info/gen_*_families.h</t>
        </is>
      </c>
    </row>
    <row r="6400">
      <c r="A6400" s="32" t="inlineStr">
        <is>
          <t>2026-10-05</t>
        </is>
      </c>
      <c r="B6400" s="32" t="inlineStr">
        <is>
          <t>Abilities</t>
        </is>
      </c>
      <c r="C6400" s="32" t="inlineStr">
        <is>
          <t>Charizard abilities</t>
        </is>
      </c>
      <c r="D6400" s="32" t="inlineStr">
        <is>
          <t>Drought / Drought / Drought</t>
        </is>
      </c>
      <c r="E6400" s="32" t="inlineStr">
        <is>
          <t>Sheer Force / Sheer Force / Sheer Force</t>
        </is>
      </c>
      <c r="F6400" s="32" t="inlineStr">
        <is>
          <t>Differs from upstream baseline</t>
        </is>
      </c>
      <c r="G6400" s="32" t="inlineStr">
        <is>
          <t>species_info/gen_*_families.h</t>
        </is>
      </c>
    </row>
    <row r="6401">
      <c r="A6401" s="77" t="inlineStr">
        <is>
          <t>2026-10-05</t>
        </is>
      </c>
      <c r="B6401" s="77" t="inlineStr">
        <is>
          <t>Abilities</t>
        </is>
      </c>
      <c r="C6401" s="77" t="inlineStr">
        <is>
          <t>Charmander abilities</t>
        </is>
      </c>
      <c r="D6401" s="77" t="inlineStr">
        <is>
          <t>Blaze / Solar Power</t>
        </is>
      </c>
      <c r="E6401" s="77" t="inlineStr">
        <is>
          <t>Blaze / Blaze / Solar Power</t>
        </is>
      </c>
      <c r="F6401" s="77" t="inlineStr">
        <is>
          <t>Differs from upstream baseline</t>
        </is>
      </c>
      <c r="G6401" s="77" t="inlineStr">
        <is>
          <t>species_info/gen_*_families.h</t>
        </is>
      </c>
    </row>
    <row r="6402">
      <c r="A6402" s="32" t="inlineStr">
        <is>
          <t>2026-10-05</t>
        </is>
      </c>
      <c r="B6402" s="32" t="inlineStr">
        <is>
          <t>Abilities</t>
        </is>
      </c>
      <c r="C6402" s="32" t="inlineStr">
        <is>
          <t>Charmeleon abilities</t>
        </is>
      </c>
      <c r="D6402" s="32" t="inlineStr">
        <is>
          <t>Blaze / Solar Power</t>
        </is>
      </c>
      <c r="E6402" s="32" t="inlineStr">
        <is>
          <t>Blaze / Blaze / Solar Power</t>
        </is>
      </c>
      <c r="F6402" s="32" t="inlineStr">
        <is>
          <t>Differs from upstream baseline</t>
        </is>
      </c>
      <c r="G6402" s="32" t="inlineStr">
        <is>
          <t>species_info/gen_*_families.h</t>
        </is>
      </c>
    </row>
    <row r="6403">
      <c r="A6403" s="77" t="inlineStr">
        <is>
          <t>2026-10-05</t>
        </is>
      </c>
      <c r="B6403" s="77" t="inlineStr">
        <is>
          <t>Pokemon Stats</t>
        </is>
      </c>
      <c r="C6403" s="77" t="inlineStr">
        <is>
          <t>Chatot baseAttack</t>
        </is>
      </c>
      <c r="D6403" s="77" t="n">
        <v>65</v>
      </c>
      <c r="E6403" s="77" t="n">
        <v>91</v>
      </c>
      <c r="F6403" s="77" t="inlineStr">
        <is>
          <t>Differs from upstream baseline</t>
        </is>
      </c>
      <c r="G6403" s="77" t="inlineStr">
        <is>
          <t>species_info/gen_*_families.h</t>
        </is>
      </c>
    </row>
    <row r="6404">
      <c r="A6404" s="32" t="inlineStr">
        <is>
          <t>2026-10-05</t>
        </is>
      </c>
      <c r="B6404" s="32" t="inlineStr">
        <is>
          <t>Pokemon Stats</t>
        </is>
      </c>
      <c r="C6404" s="32" t="inlineStr">
        <is>
          <t>Chatot baseSpAttack</t>
        </is>
      </c>
      <c r="D6404" s="32" t="n">
        <v>92</v>
      </c>
      <c r="E6404" s="32" t="n">
        <v>102</v>
      </c>
      <c r="F6404" s="32" t="inlineStr">
        <is>
          <t>Differs from upstream baseline</t>
        </is>
      </c>
      <c r="G6404" s="32" t="inlineStr">
        <is>
          <t>species_info/gen_*_families.h</t>
        </is>
      </c>
    </row>
    <row r="6405">
      <c r="A6405" s="77" t="inlineStr">
        <is>
          <t>2026-10-05</t>
        </is>
      </c>
      <c r="B6405" s="77" t="inlineStr">
        <is>
          <t>Pokemon Stats</t>
        </is>
      </c>
      <c r="C6405" s="77" t="inlineStr">
        <is>
          <t>Chatot baseSpeed</t>
        </is>
      </c>
      <c r="D6405" s="77" t="n">
        <v>91</v>
      </c>
      <c r="E6405" s="77" t="n">
        <v>110</v>
      </c>
      <c r="F6405" s="77" t="inlineStr">
        <is>
          <t>Differs from upstream baseline</t>
        </is>
      </c>
      <c r="G6405" s="77" t="inlineStr">
        <is>
          <t>species_info/gen_*_families.h</t>
        </is>
      </c>
    </row>
    <row r="6406">
      <c r="A6406" s="32" t="inlineStr">
        <is>
          <t>2026-10-05</t>
        </is>
      </c>
      <c r="B6406" s="32" t="inlineStr">
        <is>
          <t>Abilities</t>
        </is>
      </c>
      <c r="C6406" s="32" t="inlineStr">
        <is>
          <t>Chatot abilities</t>
        </is>
      </c>
      <c r="D6406" s="32" t="inlineStr">
        <is>
          <t>Keen Eye / Tangled Feet / Big Pecks</t>
        </is>
      </c>
      <c r="E6406" s="32" t="inlineStr">
        <is>
          <t>Scrappy / Scrappy / Big Pecks</t>
        </is>
      </c>
      <c r="F6406" s="32" t="inlineStr">
        <is>
          <t>Differs from upstream baseline</t>
        </is>
      </c>
      <c r="G6406" s="32" t="inlineStr">
        <is>
          <t>species_info/gen_*_families.h</t>
        </is>
      </c>
    </row>
    <row r="6407">
      <c r="A6407" s="77" t="inlineStr">
        <is>
          <t>2026-10-05</t>
        </is>
      </c>
      <c r="B6407" s="77" t="inlineStr">
        <is>
          <t>Pokemon Stats</t>
        </is>
      </c>
      <c r="C6407" s="77" t="inlineStr">
        <is>
          <t>Cherrim baseAttack</t>
        </is>
      </c>
      <c r="D6407" s="77" t="n">
        <v>60</v>
      </c>
      <c r="E6407" s="77" t="n">
        <v>87</v>
      </c>
      <c r="F6407" s="77" t="inlineStr">
        <is>
          <t>Differs from upstream baseline</t>
        </is>
      </c>
      <c r="G6407" s="77" t="inlineStr">
        <is>
          <t>species_info/gen_*_families.h</t>
        </is>
      </c>
    </row>
    <row r="6408">
      <c r="A6408" s="32" t="inlineStr">
        <is>
          <t>2026-10-05</t>
        </is>
      </c>
      <c r="B6408" s="32" t="inlineStr">
        <is>
          <t>Pokemon Stats</t>
        </is>
      </c>
      <c r="C6408" s="32" t="inlineStr">
        <is>
          <t>Cherrim baseDefense</t>
        </is>
      </c>
      <c r="D6408" s="32" t="n">
        <v>70</v>
      </c>
      <c r="E6408" s="32" t="n">
        <v>90</v>
      </c>
      <c r="F6408" s="32" t="inlineStr">
        <is>
          <t>Differs from upstream baseline</t>
        </is>
      </c>
      <c r="G6408" s="32" t="inlineStr">
        <is>
          <t>species_info/gen_*_families.h</t>
        </is>
      </c>
    </row>
    <row r="6409">
      <c r="A6409" s="77" t="inlineStr">
        <is>
          <t>2026-10-05</t>
        </is>
      </c>
      <c r="B6409" s="77" t="inlineStr">
        <is>
          <t>Pokemon Stats</t>
        </is>
      </c>
      <c r="C6409" s="77" t="inlineStr">
        <is>
          <t>Cherrim baseSpDefense</t>
        </is>
      </c>
      <c r="D6409" s="77" t="n">
        <v>78</v>
      </c>
      <c r="E6409" s="77" t="n">
        <v>98</v>
      </c>
      <c r="F6409" s="77" t="inlineStr">
        <is>
          <t>Differs from upstream baseline</t>
        </is>
      </c>
      <c r="G6409" s="77" t="inlineStr">
        <is>
          <t>species_info/gen_*_families.h</t>
        </is>
      </c>
    </row>
    <row r="6410">
      <c r="A6410" s="32" t="inlineStr">
        <is>
          <t>2026-10-05</t>
        </is>
      </c>
      <c r="B6410" s="32" t="inlineStr">
        <is>
          <t>Pokemon Stats</t>
        </is>
      </c>
      <c r="C6410" s="32" t="inlineStr">
        <is>
          <t>Chesnaught baseSpDefense</t>
        </is>
      </c>
      <c r="D6410" s="32" t="n">
        <v>75</v>
      </c>
      <c r="E6410" s="32" t="n">
        <v>85</v>
      </c>
      <c r="F6410" s="32" t="inlineStr">
        <is>
          <t>Differs from upstream baseline</t>
        </is>
      </c>
      <c r="G6410" s="32" t="inlineStr">
        <is>
          <t>species_info/gen_*_families.h</t>
        </is>
      </c>
    </row>
    <row r="6411">
      <c r="A6411" s="77" t="inlineStr">
        <is>
          <t>2026-10-05</t>
        </is>
      </c>
      <c r="B6411" s="77" t="inlineStr">
        <is>
          <t>Abilities</t>
        </is>
      </c>
      <c r="C6411" s="77" t="inlineStr">
        <is>
          <t>Chesnaught abilities</t>
        </is>
      </c>
      <c r="D6411" s="77" t="inlineStr">
        <is>
          <t>Overgrow / Bulletproof</t>
        </is>
      </c>
      <c r="E6411" s="77" t="inlineStr">
        <is>
          <t>Overgrow / Bulletproof / Iron Barbs</t>
        </is>
      </c>
      <c r="F6411" s="77" t="inlineStr">
        <is>
          <t>Differs from upstream baseline</t>
        </is>
      </c>
      <c r="G6411" s="77" t="inlineStr">
        <is>
          <t>species_info/gen_*_families.h</t>
        </is>
      </c>
    </row>
    <row r="6412">
      <c r="A6412" s="32" t="inlineStr">
        <is>
          <t>2026-10-05</t>
        </is>
      </c>
      <c r="B6412" s="32" t="inlineStr">
        <is>
          <t>Abilities</t>
        </is>
      </c>
      <c r="C6412" s="32" t="inlineStr">
        <is>
          <t>Chimchar abilities</t>
        </is>
      </c>
      <c r="D6412" s="32" t="inlineStr">
        <is>
          <t>Blaze / Iron Fist</t>
        </is>
      </c>
      <c r="E6412" s="32" t="inlineStr">
        <is>
          <t>Blaze / Blaze / Iron Fist</t>
        </is>
      </c>
      <c r="F6412" s="32" t="inlineStr">
        <is>
          <t>Differs from upstream baseline</t>
        </is>
      </c>
      <c r="G6412" s="32" t="inlineStr">
        <is>
          <t>species_info/gen_*_families.h</t>
        </is>
      </c>
    </row>
    <row r="6413">
      <c r="A6413" s="77" t="inlineStr">
        <is>
          <t>2026-10-05</t>
        </is>
      </c>
      <c r="B6413" s="77" t="inlineStr">
        <is>
          <t>Pokemon Stats</t>
        </is>
      </c>
      <c r="C6413" s="77" t="inlineStr">
        <is>
          <t>Chimecho baseHP</t>
        </is>
      </c>
      <c r="D6413" s="77" t="n">
        <v>75</v>
      </c>
      <c r="E6413" s="77" t="n">
        <v>65</v>
      </c>
      <c r="F6413" s="77" t="inlineStr">
        <is>
          <t>Differs from upstream baseline</t>
        </is>
      </c>
      <c r="G6413" s="77" t="inlineStr">
        <is>
          <t>species_info/gen_*_families.h</t>
        </is>
      </c>
    </row>
    <row r="6414">
      <c r="A6414" s="32" t="inlineStr">
        <is>
          <t>2026-10-05</t>
        </is>
      </c>
      <c r="B6414" s="32" t="inlineStr">
        <is>
          <t>Pokemon Stats</t>
        </is>
      </c>
      <c r="C6414" s="32" t="inlineStr">
        <is>
          <t>Chimecho baseDefense</t>
        </is>
      </c>
      <c r="D6414" s="32" t="n">
        <v>80</v>
      </c>
      <c r="E6414" s="32" t="n">
        <v>70</v>
      </c>
      <c r="F6414" s="32" t="inlineStr">
        <is>
          <t>Differs from upstream baseline</t>
        </is>
      </c>
      <c r="G6414" s="32" t="inlineStr">
        <is>
          <t>species_info/gen_*_families.h</t>
        </is>
      </c>
    </row>
    <row r="6415">
      <c r="A6415" s="77" t="inlineStr">
        <is>
          <t>2026-10-05</t>
        </is>
      </c>
      <c r="B6415" s="77" t="inlineStr">
        <is>
          <t>Pokemon Stats</t>
        </is>
      </c>
      <c r="C6415" s="77" t="inlineStr">
        <is>
          <t>Chimecho baseSpAttack</t>
        </is>
      </c>
      <c r="D6415" s="77" t="n">
        <v>95</v>
      </c>
      <c r="E6415" s="77" t="n">
        <v>105</v>
      </c>
      <c r="F6415" s="77" t="inlineStr">
        <is>
          <t>Differs from upstream baseline</t>
        </is>
      </c>
      <c r="G6415" s="77" t="inlineStr">
        <is>
          <t>species_info/gen_*_families.h</t>
        </is>
      </c>
    </row>
    <row r="6416">
      <c r="A6416" s="32" t="inlineStr">
        <is>
          <t>2026-10-05</t>
        </is>
      </c>
      <c r="B6416" s="32" t="inlineStr">
        <is>
          <t>Pokemon Stats</t>
        </is>
      </c>
      <c r="C6416" s="32" t="inlineStr">
        <is>
          <t>Chimecho baseSpDefense</t>
        </is>
      </c>
      <c r="D6416" s="32" t="n">
        <v>90</v>
      </c>
      <c r="E6416" s="32" t="n">
        <v>85</v>
      </c>
      <c r="F6416" s="32" t="inlineStr">
        <is>
          <t>Differs from upstream baseline</t>
        </is>
      </c>
      <c r="G6416" s="32" t="inlineStr">
        <is>
          <t>species_info/gen_*_families.h</t>
        </is>
      </c>
    </row>
    <row r="6417">
      <c r="A6417" s="77" t="inlineStr">
        <is>
          <t>2026-10-05</t>
        </is>
      </c>
      <c r="B6417" s="77" t="inlineStr">
        <is>
          <t>Pokemon Stats</t>
        </is>
      </c>
      <c r="C6417" s="77" t="inlineStr">
        <is>
          <t>Chimecho baseSpeed</t>
        </is>
      </c>
      <c r="D6417" s="77" t="n">
        <v>65</v>
      </c>
      <c r="E6417" s="77" t="n">
        <v>75</v>
      </c>
      <c r="F6417" s="77" t="inlineStr">
        <is>
          <t>Differs from upstream baseline</t>
        </is>
      </c>
      <c r="G6417" s="77" t="inlineStr">
        <is>
          <t>species_info/gen_*_families.h</t>
        </is>
      </c>
    </row>
    <row r="6418">
      <c r="A6418" s="32" t="inlineStr">
        <is>
          <t>2026-10-05</t>
        </is>
      </c>
      <c r="B6418" s="32" t="inlineStr">
        <is>
          <t>Abilities</t>
        </is>
      </c>
      <c r="C6418" s="32" t="inlineStr">
        <is>
          <t>Chinchou abilities</t>
        </is>
      </c>
      <c r="D6418" s="32" t="inlineStr">
        <is>
          <t>Volt Absorb / Illuminate / Water Absorb</t>
        </is>
      </c>
      <c r="E6418" s="32" t="inlineStr">
        <is>
          <t>Volt Absorb / Volt Absorb / Water Absorb</t>
        </is>
      </c>
      <c r="F6418" s="32" t="inlineStr">
        <is>
          <t>Differs from upstream baseline</t>
        </is>
      </c>
      <c r="G6418" s="32" t="inlineStr">
        <is>
          <t>species_info/gen_*_families.h</t>
        </is>
      </c>
    </row>
    <row r="6419">
      <c r="A6419" s="77" t="inlineStr">
        <is>
          <t>2026-10-05</t>
        </is>
      </c>
      <c r="B6419" s="77" t="inlineStr">
        <is>
          <t>Evolutions</t>
        </is>
      </c>
      <c r="C6419" s="77" t="inlineStr">
        <is>
          <t>Chingling evolution</t>
        </is>
      </c>
      <c r="D6419" s="77" t="inlineStr">
        <is>
          <t>Friendship Night -&gt; Chimecho</t>
        </is>
      </c>
      <c r="E6419" s="77" t="inlineStr">
        <is>
          <t>Lv 18 -&gt; Chimecho</t>
        </is>
      </c>
      <c r="F6419" s="77" t="inlineStr">
        <is>
          <t>Differs from upstream baseline</t>
        </is>
      </c>
      <c r="G6419" s="77" t="inlineStr">
        <is>
          <t>species_info/gen_*_families.h</t>
        </is>
      </c>
    </row>
    <row r="6420">
      <c r="A6420" s="32" t="inlineStr">
        <is>
          <t>2026-10-05</t>
        </is>
      </c>
      <c r="B6420" s="32" t="inlineStr">
        <is>
          <t>Pokemon Stats</t>
        </is>
      </c>
      <c r="C6420" s="32" t="inlineStr">
        <is>
          <t>Cinccino baseAttack</t>
        </is>
      </c>
      <c r="D6420" s="32" t="n">
        <v>95</v>
      </c>
      <c r="E6420" s="32" t="n">
        <v>105</v>
      </c>
      <c r="F6420" s="32" t="inlineStr">
        <is>
          <t>Differs from upstream baseline</t>
        </is>
      </c>
      <c r="G6420" s="32" t="inlineStr">
        <is>
          <t>species_info/gen_*_families.h</t>
        </is>
      </c>
    </row>
    <row r="6421">
      <c r="A6421" s="77" t="inlineStr">
        <is>
          <t>2026-10-05</t>
        </is>
      </c>
      <c r="B6421" s="77" t="inlineStr">
        <is>
          <t>Abilities</t>
        </is>
      </c>
      <c r="C6421" s="77" t="inlineStr">
        <is>
          <t>Cinccino abilities</t>
        </is>
      </c>
      <c r="D6421" s="77" t="inlineStr">
        <is>
          <t>Cute Charm / Technician / Skill Link</t>
        </is>
      </c>
      <c r="E6421" s="77" t="inlineStr">
        <is>
          <t>Skill Link / Technician / Cute Charm</t>
        </is>
      </c>
      <c r="F6421" s="77" t="inlineStr">
        <is>
          <t>Differs from upstream baseline</t>
        </is>
      </c>
      <c r="G6421" s="77" t="inlineStr">
        <is>
          <t>species_info/gen_*_families.h</t>
        </is>
      </c>
    </row>
    <row r="6422">
      <c r="A6422" s="32" t="inlineStr">
        <is>
          <t>2026-10-05</t>
        </is>
      </c>
      <c r="B6422" s="32" t="inlineStr">
        <is>
          <t>Pokemon Stats</t>
        </is>
      </c>
      <c r="C6422" s="32" t="inlineStr">
        <is>
          <t>Clawitzer baseHP</t>
        </is>
      </c>
      <c r="D6422" s="32" t="n">
        <v>71</v>
      </c>
      <c r="E6422" s="32" t="n">
        <v>81</v>
      </c>
      <c r="F6422" s="32" t="inlineStr">
        <is>
          <t>Differs from upstream baseline</t>
        </is>
      </c>
      <c r="G6422" s="32" t="inlineStr">
        <is>
          <t>species_info/gen_*_families.h</t>
        </is>
      </c>
    </row>
    <row r="6423">
      <c r="A6423" s="77" t="inlineStr">
        <is>
          <t>2026-10-05</t>
        </is>
      </c>
      <c r="B6423" s="77" t="inlineStr">
        <is>
          <t>Pokemon Stats</t>
        </is>
      </c>
      <c r="C6423" s="77" t="inlineStr">
        <is>
          <t>Clawitzer baseAttack</t>
        </is>
      </c>
      <c r="D6423" s="77" t="n">
        <v>73</v>
      </c>
      <c r="E6423" s="77" t="n">
        <v>33</v>
      </c>
      <c r="F6423" s="77" t="inlineStr">
        <is>
          <t>Differs from upstream baseline</t>
        </is>
      </c>
      <c r="G6423" s="77" t="inlineStr">
        <is>
          <t>species_info/gen_*_families.h</t>
        </is>
      </c>
    </row>
    <row r="6424">
      <c r="A6424" s="32" t="inlineStr">
        <is>
          <t>2026-10-05</t>
        </is>
      </c>
      <c r="B6424" s="32" t="inlineStr">
        <is>
          <t>Pokemon Stats</t>
        </is>
      </c>
      <c r="C6424" s="32" t="inlineStr">
        <is>
          <t>Clawitzer baseSpAttack</t>
        </is>
      </c>
      <c r="D6424" s="32" t="n">
        <v>120</v>
      </c>
      <c r="E6424" s="32" t="n">
        <v>142</v>
      </c>
      <c r="F6424" s="32" t="inlineStr">
        <is>
          <t>Differs from upstream baseline</t>
        </is>
      </c>
      <c r="G6424" s="32" t="inlineStr">
        <is>
          <t>species_info/gen_*_families.h</t>
        </is>
      </c>
    </row>
    <row r="6425">
      <c r="A6425" s="77" t="inlineStr">
        <is>
          <t>2026-10-05</t>
        </is>
      </c>
      <c r="B6425" s="77" t="inlineStr">
        <is>
          <t>Pokemon Stats</t>
        </is>
      </c>
      <c r="C6425" s="77" t="inlineStr">
        <is>
          <t>Clawitzer baseSpeed</t>
        </is>
      </c>
      <c r="D6425" s="77" t="n">
        <v>59</v>
      </c>
      <c r="E6425" s="77" t="n">
        <v>87</v>
      </c>
      <c r="F6425" s="77" t="inlineStr">
        <is>
          <t>Differs from upstream baseline</t>
        </is>
      </c>
      <c r="G6425" s="77" t="inlineStr">
        <is>
          <t>species_info/gen_*_families.h</t>
        </is>
      </c>
    </row>
    <row r="6426">
      <c r="A6426" s="32" t="inlineStr">
        <is>
          <t>2026-10-05</t>
        </is>
      </c>
      <c r="B6426" s="32" t="inlineStr">
        <is>
          <t>Abilities</t>
        </is>
      </c>
      <c r="C6426" s="32" t="inlineStr">
        <is>
          <t>Clawitzer abilities</t>
        </is>
      </c>
      <c r="D6426" s="32" t="inlineStr">
        <is>
          <t>Mega Launcher</t>
        </is>
      </c>
      <c r="E6426" s="32" t="inlineStr">
        <is>
          <t>Mega Launcher / Mega Launcher / Mega Launcher</t>
        </is>
      </c>
      <c r="F6426" s="32" t="inlineStr">
        <is>
          <t>Differs from upstream baseline</t>
        </is>
      </c>
      <c r="G6426" s="32" t="inlineStr">
        <is>
          <t>species_info/gen_*_families.h</t>
        </is>
      </c>
    </row>
    <row r="6427">
      <c r="A6427" s="77" t="inlineStr">
        <is>
          <t>2026-10-05</t>
        </is>
      </c>
      <c r="B6427" s="77" t="inlineStr">
        <is>
          <t>Pokemon Stats</t>
        </is>
      </c>
      <c r="C6427" s="77" t="inlineStr">
        <is>
          <t>Claydol baseHP</t>
        </is>
      </c>
      <c r="D6427" s="77" t="n">
        <v>60</v>
      </c>
      <c r="E6427" s="77" t="n">
        <v>80</v>
      </c>
      <c r="F6427" s="77" t="inlineStr">
        <is>
          <t>Differs from upstream baseline</t>
        </is>
      </c>
      <c r="G6427" s="77" t="inlineStr">
        <is>
          <t>species_info/gen_*_families.h</t>
        </is>
      </c>
    </row>
    <row r="6428">
      <c r="A6428" s="32" t="inlineStr">
        <is>
          <t>2026-10-05</t>
        </is>
      </c>
      <c r="B6428" s="32" t="inlineStr">
        <is>
          <t>Pokemon Stats</t>
        </is>
      </c>
      <c r="C6428" s="32" t="inlineStr">
        <is>
          <t>Claydol baseAttack</t>
        </is>
      </c>
      <c r="D6428" s="32" t="n">
        <v>70</v>
      </c>
      <c r="E6428" s="32" t="n">
        <v>80</v>
      </c>
      <c r="F6428" s="32" t="inlineStr">
        <is>
          <t>Differs from upstream baseline</t>
        </is>
      </c>
      <c r="G6428" s="32" t="inlineStr">
        <is>
          <t>species_info/gen_*_families.h</t>
        </is>
      </c>
    </row>
    <row r="6429">
      <c r="A6429" s="77" t="inlineStr">
        <is>
          <t>2026-10-05</t>
        </is>
      </c>
      <c r="B6429" s="77" t="inlineStr">
        <is>
          <t>Pokemon Stats</t>
        </is>
      </c>
      <c r="C6429" s="77" t="inlineStr">
        <is>
          <t>Claydol baseSpAttack</t>
        </is>
      </c>
      <c r="D6429" s="77" t="n">
        <v>70</v>
      </c>
      <c r="E6429" s="77" t="n">
        <v>80</v>
      </c>
      <c r="F6429" s="77" t="inlineStr">
        <is>
          <t>Differs from upstream baseline</t>
        </is>
      </c>
      <c r="G6429" s="77" t="inlineStr">
        <is>
          <t>species_info/gen_*_families.h</t>
        </is>
      </c>
    </row>
    <row r="6430">
      <c r="A6430" s="32" t="inlineStr">
        <is>
          <t>2026-10-05</t>
        </is>
      </c>
      <c r="B6430" s="32" t="inlineStr">
        <is>
          <t>Pokemon Stats</t>
        </is>
      </c>
      <c r="C6430" s="32" t="inlineStr">
        <is>
          <t>Claydol baseSpeed</t>
        </is>
      </c>
      <c r="D6430" s="32" t="n">
        <v>75</v>
      </c>
      <c r="E6430" s="32" t="n">
        <v>80</v>
      </c>
      <c r="F6430" s="32" t="inlineStr">
        <is>
          <t>Differs from upstream baseline</t>
        </is>
      </c>
      <c r="G6430" s="32" t="inlineStr">
        <is>
          <t>species_info/gen_*_families.h</t>
        </is>
      </c>
    </row>
    <row r="6431">
      <c r="A6431" s="77" t="inlineStr">
        <is>
          <t>2026-10-05</t>
        </is>
      </c>
      <c r="B6431" s="77" t="inlineStr">
        <is>
          <t>Pokemon Stats</t>
        </is>
      </c>
      <c r="C6431" s="77" t="inlineStr">
        <is>
          <t>Clefable baseSpeed</t>
        </is>
      </c>
      <c r="D6431" s="77" t="n">
        <v>60</v>
      </c>
      <c r="E6431" s="77" t="n">
        <v>65</v>
      </c>
      <c r="F6431" s="77" t="inlineStr">
        <is>
          <t>Differs from upstream baseline</t>
        </is>
      </c>
      <c r="G6431" s="77" t="inlineStr">
        <is>
          <t>species_info/gen_*_families.h</t>
        </is>
      </c>
    </row>
    <row r="6432">
      <c r="A6432" s="32" t="inlineStr">
        <is>
          <t>2026-10-05</t>
        </is>
      </c>
      <c r="B6432" s="32" t="inlineStr">
        <is>
          <t>Abilities</t>
        </is>
      </c>
      <c r="C6432" s="32" t="inlineStr">
        <is>
          <t>Clefable abilities</t>
        </is>
      </c>
      <c r="D6432" s="32" t="inlineStr">
        <is>
          <t>Cute Charm / Magic Guard / Unaware</t>
        </is>
      </c>
      <c r="E6432" s="32" t="inlineStr">
        <is>
          <t>Magic Guard / Magic Guard / Unaware</t>
        </is>
      </c>
      <c r="F6432" s="32" t="inlineStr">
        <is>
          <t>Differs from upstream baseline</t>
        </is>
      </c>
      <c r="G6432" s="32" t="inlineStr">
        <is>
          <t>species_info/gen_*_families.h</t>
        </is>
      </c>
    </row>
    <row r="6433">
      <c r="A6433" s="77" t="inlineStr">
        <is>
          <t>2026-10-05</t>
        </is>
      </c>
      <c r="B6433" s="77" t="inlineStr">
        <is>
          <t>Abilities</t>
        </is>
      </c>
      <c r="C6433" s="77" t="inlineStr">
        <is>
          <t>Clefairy abilities</t>
        </is>
      </c>
      <c r="D6433" s="77" t="inlineStr">
        <is>
          <t>Cute Charm / Magic Guard / Friend Guard</t>
        </is>
      </c>
      <c r="E6433" s="77" t="inlineStr">
        <is>
          <t>Magic Guard / Magic Guard / Friend Guard</t>
        </is>
      </c>
      <c r="F6433" s="77" t="inlineStr">
        <is>
          <t>Differs from upstream baseline</t>
        </is>
      </c>
      <c r="G6433" s="77" t="inlineStr">
        <is>
          <t>species_info/gen_*_families.h</t>
        </is>
      </c>
    </row>
    <row r="6434">
      <c r="A6434" s="32" t="inlineStr">
        <is>
          <t>2026-10-05</t>
        </is>
      </c>
      <c r="B6434" s="32" t="inlineStr">
        <is>
          <t>Abilities</t>
        </is>
      </c>
      <c r="C6434" s="32" t="inlineStr">
        <is>
          <t>Cleffa abilities</t>
        </is>
      </c>
      <c r="D6434" s="32" t="inlineStr">
        <is>
          <t>Cute Charm / Magic Guard / Friend Guard</t>
        </is>
      </c>
      <c r="E6434" s="32" t="inlineStr">
        <is>
          <t>Magic Guard / Cute Charm / Friend Guard</t>
        </is>
      </c>
      <c r="F6434" s="32" t="inlineStr">
        <is>
          <t>Differs from upstream baseline</t>
        </is>
      </c>
      <c r="G6434" s="32" t="inlineStr">
        <is>
          <t>species_info/gen_*_families.h</t>
        </is>
      </c>
    </row>
    <row r="6435">
      <c r="A6435" s="77" t="inlineStr">
        <is>
          <t>2026-10-05</t>
        </is>
      </c>
      <c r="B6435" s="77" t="inlineStr">
        <is>
          <t>Evolutions</t>
        </is>
      </c>
      <c r="C6435" s="77" t="inlineStr">
        <is>
          <t>Cleffa evolution</t>
        </is>
      </c>
      <c r="D6435" s="77" t="inlineStr">
        <is>
          <t>Friendship -&gt; Clefairy</t>
        </is>
      </c>
      <c r="E6435" s="77" t="inlineStr">
        <is>
          <t>Lv 15 -&gt; Clefairy</t>
        </is>
      </c>
      <c r="F6435" s="77" t="inlineStr">
        <is>
          <t>Differs from upstream baseline</t>
        </is>
      </c>
      <c r="G6435" s="77" t="inlineStr">
        <is>
          <t>species_info/gen_*_families.h</t>
        </is>
      </c>
    </row>
    <row r="6436">
      <c r="A6436" s="32" t="inlineStr">
        <is>
          <t>2026-10-05</t>
        </is>
      </c>
      <c r="B6436" s="32" t="inlineStr">
        <is>
          <t>Pokemon Stats</t>
        </is>
      </c>
      <c r="C6436" s="32" t="inlineStr">
        <is>
          <t>Clodsire baseAttack</t>
        </is>
      </c>
      <c r="D6436" s="32" t="n">
        <v>75</v>
      </c>
      <c r="E6436" s="32" t="n">
        <v>100</v>
      </c>
      <c r="F6436" s="32" t="inlineStr">
        <is>
          <t>Differs from upstream baseline</t>
        </is>
      </c>
      <c r="G6436" s="32" t="inlineStr">
        <is>
          <t>species_info/gen_*_families.h</t>
        </is>
      </c>
    </row>
    <row r="6437">
      <c r="A6437" s="77" t="inlineStr">
        <is>
          <t>2026-10-05</t>
        </is>
      </c>
      <c r="B6437" s="77" t="inlineStr">
        <is>
          <t>Pokemon Stats</t>
        </is>
      </c>
      <c r="C6437" s="77" t="inlineStr">
        <is>
          <t>Clodsire baseDefense</t>
        </is>
      </c>
      <c r="D6437" s="77" t="n">
        <v>60</v>
      </c>
      <c r="E6437" s="77" t="n">
        <v>67</v>
      </c>
      <c r="F6437" s="77" t="inlineStr">
        <is>
          <t>Differs from upstream baseline</t>
        </is>
      </c>
      <c r="G6437" s="77" t="inlineStr">
        <is>
          <t>species_info/gen_*_families.h</t>
        </is>
      </c>
    </row>
    <row r="6438">
      <c r="A6438" s="32" t="inlineStr">
        <is>
          <t>2026-10-05</t>
        </is>
      </c>
      <c r="B6438" s="32" t="inlineStr">
        <is>
          <t>Pokemon Stats</t>
        </is>
      </c>
      <c r="C6438" s="32" t="inlineStr">
        <is>
          <t>Clodsire baseSpAttack</t>
        </is>
      </c>
      <c r="D6438" s="32" t="n">
        <v>45</v>
      </c>
      <c r="E6438" s="32" t="n">
        <v>30</v>
      </c>
      <c r="F6438" s="32" t="inlineStr">
        <is>
          <t>Differs from upstream baseline</t>
        </is>
      </c>
      <c r="G6438" s="32" t="inlineStr">
        <is>
          <t>species_info/gen_*_families.h</t>
        </is>
      </c>
    </row>
    <row r="6439">
      <c r="A6439" s="77" t="inlineStr">
        <is>
          <t>2026-10-05</t>
        </is>
      </c>
      <c r="B6439" s="77" t="inlineStr">
        <is>
          <t>Pokemon Stats</t>
        </is>
      </c>
      <c r="C6439" s="77" t="inlineStr">
        <is>
          <t>Clodsire baseSpeed</t>
        </is>
      </c>
      <c r="D6439" s="77" t="n">
        <v>20</v>
      </c>
      <c r="E6439" s="77" t="n">
        <v>40</v>
      </c>
      <c r="F6439" s="77" t="inlineStr">
        <is>
          <t>Differs from upstream baseline</t>
        </is>
      </c>
      <c r="G6439" s="77" t="inlineStr">
        <is>
          <t>species_info/gen_*_families.h</t>
        </is>
      </c>
    </row>
    <row r="6440">
      <c r="A6440" s="32" t="inlineStr">
        <is>
          <t>2026-10-05</t>
        </is>
      </c>
      <c r="B6440" s="32" t="inlineStr">
        <is>
          <t>Pokemon Stats</t>
        </is>
      </c>
      <c r="C6440" s="32" t="inlineStr">
        <is>
          <t>Cloyster baseSpDefense</t>
        </is>
      </c>
      <c r="D6440" s="32" t="n">
        <v>45</v>
      </c>
      <c r="E6440" s="32" t="n">
        <v>75</v>
      </c>
      <c r="F6440" s="32" t="inlineStr">
        <is>
          <t>Differs from upstream baseline</t>
        </is>
      </c>
      <c r="G6440" s="32" t="inlineStr">
        <is>
          <t>species_info/gen_*_families.h</t>
        </is>
      </c>
    </row>
    <row r="6441">
      <c r="A6441" s="77" t="inlineStr">
        <is>
          <t>2026-10-05</t>
        </is>
      </c>
      <c r="B6441" s="77" t="inlineStr">
        <is>
          <t>Abilities</t>
        </is>
      </c>
      <c r="C6441" s="77" t="inlineStr">
        <is>
          <t>Cloyster abilities</t>
        </is>
      </c>
      <c r="D6441" s="77" t="inlineStr">
        <is>
          <t>Shell Armor / Skill Link / Overcoat</t>
        </is>
      </c>
      <c r="E6441" s="77" t="inlineStr">
        <is>
          <t>Filter / Shell Armor / Overcoat</t>
        </is>
      </c>
      <c r="F6441" s="77" t="inlineStr">
        <is>
          <t>Differs from upstream baseline</t>
        </is>
      </c>
      <c r="G6441" s="77" t="inlineStr">
        <is>
          <t>species_info/gen_*_families.h</t>
        </is>
      </c>
    </row>
    <row r="6442">
      <c r="A6442" s="32" t="inlineStr">
        <is>
          <t>2026-10-05</t>
        </is>
      </c>
      <c r="B6442" s="32" t="inlineStr">
        <is>
          <t>Pokemon Stats</t>
        </is>
      </c>
      <c r="C6442" s="32" t="inlineStr">
        <is>
          <t>Cofagrigus baseHP</t>
        </is>
      </c>
      <c r="D6442" s="32" t="n">
        <v>58</v>
      </c>
      <c r="E6442" s="32" t="n">
        <v>68</v>
      </c>
      <c r="F6442" s="32" t="inlineStr">
        <is>
          <t>Differs from upstream baseline</t>
        </is>
      </c>
      <c r="G6442" s="32" t="inlineStr">
        <is>
          <t>species_info/gen_*_families.h</t>
        </is>
      </c>
    </row>
    <row r="6443">
      <c r="A6443" s="77" t="inlineStr">
        <is>
          <t>2026-10-05</t>
        </is>
      </c>
      <c r="B6443" s="77" t="inlineStr">
        <is>
          <t>Pokemon Stats</t>
        </is>
      </c>
      <c r="C6443" s="77" t="inlineStr">
        <is>
          <t>Cofagrigus baseAttack</t>
        </is>
      </c>
      <c r="D6443" s="77" t="n">
        <v>50</v>
      </c>
      <c r="E6443" s="77" t="n">
        <v>30</v>
      </c>
      <c r="F6443" s="77" t="inlineStr">
        <is>
          <t>Differs from upstream baseline</t>
        </is>
      </c>
      <c r="G6443" s="77" t="inlineStr">
        <is>
          <t>species_info/gen_*_families.h</t>
        </is>
      </c>
    </row>
    <row r="6444">
      <c r="A6444" s="32" t="inlineStr">
        <is>
          <t>2026-10-05</t>
        </is>
      </c>
      <c r="B6444" s="32" t="inlineStr">
        <is>
          <t>Pokemon Stats</t>
        </is>
      </c>
      <c r="C6444" s="32" t="inlineStr">
        <is>
          <t>Cofagrigus baseSpAttack</t>
        </is>
      </c>
      <c r="D6444" s="32" t="n">
        <v>95</v>
      </c>
      <c r="E6444" s="32" t="n">
        <v>125</v>
      </c>
      <c r="F6444" s="32" t="inlineStr">
        <is>
          <t>Differs from upstream baseline</t>
        </is>
      </c>
      <c r="G6444" s="32" t="inlineStr">
        <is>
          <t>species_info/gen_*_families.h</t>
        </is>
      </c>
    </row>
    <row r="6445">
      <c r="A6445" s="77" t="inlineStr">
        <is>
          <t>2026-10-05</t>
        </is>
      </c>
      <c r="B6445" s="77" t="inlineStr">
        <is>
          <t>Abilities</t>
        </is>
      </c>
      <c r="C6445" s="77" t="inlineStr">
        <is>
          <t>Cofagrigus abilities</t>
        </is>
      </c>
      <c r="D6445" s="77" t="inlineStr">
        <is>
          <t>Mummy</t>
        </is>
      </c>
      <c r="E6445" s="77" t="inlineStr">
        <is>
          <t>Mummy / Cursed Body / Shadow Shield</t>
        </is>
      </c>
      <c r="F6445" s="77" t="inlineStr">
        <is>
          <t>Differs from upstream baseline</t>
        </is>
      </c>
      <c r="G6445" s="77" t="inlineStr">
        <is>
          <t>species_info/gen_*_families.h</t>
        </is>
      </c>
    </row>
    <row r="6446">
      <c r="A6446" s="32" t="inlineStr">
        <is>
          <t>2026-10-05</t>
        </is>
      </c>
      <c r="B6446" s="32" t="inlineStr">
        <is>
          <t>Pokemon Stats</t>
        </is>
      </c>
      <c r="C6446" s="32" t="inlineStr">
        <is>
          <t>Combee baseAttack</t>
        </is>
      </c>
      <c r="D6446" s="32" t="n">
        <v>30</v>
      </c>
      <c r="E6446" s="32" t="n">
        <v>50</v>
      </c>
      <c r="F6446" s="32" t="inlineStr">
        <is>
          <t>Differs from upstream baseline</t>
        </is>
      </c>
      <c r="G6446" s="32" t="inlineStr">
        <is>
          <t>species_info/gen_*_families.h</t>
        </is>
      </c>
    </row>
    <row r="6447">
      <c r="A6447" s="77" t="inlineStr">
        <is>
          <t>2026-10-05</t>
        </is>
      </c>
      <c r="B6447" s="77" t="inlineStr">
        <is>
          <t>Pokemon Stats</t>
        </is>
      </c>
      <c r="C6447" s="77" t="inlineStr">
        <is>
          <t>Combee baseSpAttack</t>
        </is>
      </c>
      <c r="D6447" s="77" t="n">
        <v>30</v>
      </c>
      <c r="E6447" s="77" t="n">
        <v>50</v>
      </c>
      <c r="F6447" s="77" t="inlineStr">
        <is>
          <t>Differs from upstream baseline</t>
        </is>
      </c>
      <c r="G6447" s="77" t="inlineStr">
        <is>
          <t>species_info/gen_*_families.h</t>
        </is>
      </c>
    </row>
    <row r="6448">
      <c r="A6448" s="32" t="inlineStr">
        <is>
          <t>2026-10-05</t>
        </is>
      </c>
      <c r="B6448" s="32" t="inlineStr">
        <is>
          <t>Pokemon Stats</t>
        </is>
      </c>
      <c r="C6448" s="32" t="inlineStr">
        <is>
          <t>Conkeldurr baseAttack</t>
        </is>
      </c>
      <c r="D6448" s="32" t="n">
        <v>140</v>
      </c>
      <c r="E6448" s="32" t="n">
        <v>155</v>
      </c>
      <c r="F6448" s="32" t="inlineStr">
        <is>
          <t>Differs from upstream baseline</t>
        </is>
      </c>
      <c r="G6448" s="32" t="inlineStr">
        <is>
          <t>species_info/gen_*_families.h</t>
        </is>
      </c>
    </row>
    <row r="6449">
      <c r="A6449" s="77" t="inlineStr">
        <is>
          <t>2026-10-05</t>
        </is>
      </c>
      <c r="B6449" s="77" t="inlineStr">
        <is>
          <t>Pokemon Stats</t>
        </is>
      </c>
      <c r="C6449" s="77" t="inlineStr">
        <is>
          <t>Conkeldurr baseSpAttack</t>
        </is>
      </c>
      <c r="D6449" s="77" t="n">
        <v>55</v>
      </c>
      <c r="E6449" s="77" t="n">
        <v>30</v>
      </c>
      <c r="F6449" s="77" t="inlineStr">
        <is>
          <t>Differs from upstream baseline</t>
        </is>
      </c>
      <c r="G6449" s="77" t="inlineStr">
        <is>
          <t>species_info/gen_*_families.h</t>
        </is>
      </c>
    </row>
    <row r="6450">
      <c r="A6450" s="32" t="inlineStr">
        <is>
          <t>2026-10-05</t>
        </is>
      </c>
      <c r="B6450" s="32" t="inlineStr">
        <is>
          <t>Pokemon Stats</t>
        </is>
      </c>
      <c r="C6450" s="32" t="inlineStr">
        <is>
          <t>Conkeldurr baseSpDefense</t>
        </is>
      </c>
      <c r="D6450" s="32" t="n">
        <v>65</v>
      </c>
      <c r="E6450" s="32" t="n">
        <v>69</v>
      </c>
      <c r="F6450" s="32" t="inlineStr">
        <is>
          <t>Differs from upstream baseline</t>
        </is>
      </c>
      <c r="G6450" s="32" t="inlineStr">
        <is>
          <t>species_info/gen_*_families.h</t>
        </is>
      </c>
    </row>
    <row r="6451">
      <c r="A6451" s="77" t="inlineStr">
        <is>
          <t>2026-10-05</t>
        </is>
      </c>
      <c r="B6451" s="77" t="inlineStr">
        <is>
          <t>Pokemon Stats</t>
        </is>
      </c>
      <c r="C6451" s="77" t="inlineStr">
        <is>
          <t>Conkeldurr baseSpeed</t>
        </is>
      </c>
      <c r="D6451" s="77" t="n">
        <v>45</v>
      </c>
      <c r="E6451" s="77" t="n">
        <v>64</v>
      </c>
      <c r="F6451" s="77" t="inlineStr">
        <is>
          <t>Differs from upstream baseline</t>
        </is>
      </c>
      <c r="G6451" s="77" t="inlineStr">
        <is>
          <t>species_info/gen_*_families.h</t>
        </is>
      </c>
    </row>
    <row r="6452">
      <c r="A6452" s="32" t="inlineStr">
        <is>
          <t>2026-10-05</t>
        </is>
      </c>
      <c r="B6452" s="32" t="inlineStr">
        <is>
          <t>Abilities</t>
        </is>
      </c>
      <c r="C6452" s="32" t="inlineStr">
        <is>
          <t>Corphish abilities</t>
        </is>
      </c>
      <c r="D6452" s="32" t="inlineStr">
        <is>
          <t>Hyper Cutter / Shell Armor / Adaptability</t>
        </is>
      </c>
      <c r="E6452" s="32" t="inlineStr">
        <is>
          <t>Adaptability / Hyper Cutter / Adaptability</t>
        </is>
      </c>
      <c r="F6452" s="32" t="inlineStr">
        <is>
          <t>Differs from upstream baseline</t>
        </is>
      </c>
      <c r="G6452" s="32" t="inlineStr">
        <is>
          <t>species_info/gen_*_families.h</t>
        </is>
      </c>
    </row>
    <row r="6453">
      <c r="A6453" s="77" t="inlineStr">
        <is>
          <t>2026-10-05</t>
        </is>
      </c>
      <c r="B6453" s="77" t="inlineStr">
        <is>
          <t>Pokemon Stats</t>
        </is>
      </c>
      <c r="C6453" s="77" t="inlineStr">
        <is>
          <t>Corsola baseAttack</t>
        </is>
      </c>
      <c r="D6453" s="77" t="n">
        <v>55</v>
      </c>
      <c r="E6453" s="77" t="n">
        <v>95</v>
      </c>
      <c r="F6453" s="77" t="inlineStr">
        <is>
          <t>Differs from upstream baseline</t>
        </is>
      </c>
      <c r="G6453" s="77" t="inlineStr">
        <is>
          <t>species_info/gen_*_families.h</t>
        </is>
      </c>
    </row>
    <row r="6454">
      <c r="A6454" s="32" t="inlineStr">
        <is>
          <t>2026-10-05</t>
        </is>
      </c>
      <c r="B6454" s="32" t="inlineStr">
        <is>
          <t>Pokemon Stats</t>
        </is>
      </c>
      <c r="C6454" s="32" t="inlineStr">
        <is>
          <t>Corsola baseDefense</t>
        </is>
      </c>
      <c r="D6454" s="32" t="n">
        <v>95</v>
      </c>
      <c r="E6454" s="32" t="n">
        <v>105</v>
      </c>
      <c r="F6454" s="32" t="inlineStr">
        <is>
          <t>Differs from upstream baseline</t>
        </is>
      </c>
      <c r="G6454" s="32" t="inlineStr">
        <is>
          <t>species_info/gen_*_families.h</t>
        </is>
      </c>
    </row>
    <row r="6455">
      <c r="A6455" s="77" t="inlineStr">
        <is>
          <t>2026-10-05</t>
        </is>
      </c>
      <c r="B6455" s="77" t="inlineStr">
        <is>
          <t>Pokemon Stats</t>
        </is>
      </c>
      <c r="C6455" s="77" t="inlineStr">
        <is>
          <t>Corsola baseSpDefense</t>
        </is>
      </c>
      <c r="D6455" s="77" t="n">
        <v>95</v>
      </c>
      <c r="E6455" s="77" t="n">
        <v>105</v>
      </c>
      <c r="F6455" s="77" t="inlineStr">
        <is>
          <t>Differs from upstream baseline</t>
        </is>
      </c>
      <c r="G6455" s="77" t="inlineStr">
        <is>
          <t>species_info/gen_*_families.h</t>
        </is>
      </c>
    </row>
    <row r="6456">
      <c r="A6456" s="32" t="inlineStr">
        <is>
          <t>2026-10-05</t>
        </is>
      </c>
      <c r="B6456" s="32" t="inlineStr">
        <is>
          <t>Abilities</t>
        </is>
      </c>
      <c r="C6456" s="32" t="inlineStr">
        <is>
          <t>Corsola abilities</t>
        </is>
      </c>
      <c r="D6456" s="32" t="inlineStr">
        <is>
          <t>Hustle / Natural Cure / Regenerator</t>
        </is>
      </c>
      <c r="E6456" s="32" t="inlineStr">
        <is>
          <t>Solid Rock / Solid Rock / Regenerator</t>
        </is>
      </c>
      <c r="F6456" s="32" t="inlineStr">
        <is>
          <t>Differs from upstream baseline</t>
        </is>
      </c>
      <c r="G6456" s="32" t="inlineStr">
        <is>
          <t>species_info/gen_*_families.h</t>
        </is>
      </c>
    </row>
    <row r="6457">
      <c r="A6457" s="77" t="inlineStr">
        <is>
          <t>2026-10-05</t>
        </is>
      </c>
      <c r="B6457" s="77" t="inlineStr">
        <is>
          <t>Pokemon Stats</t>
        </is>
      </c>
      <c r="C6457" s="77" t="inlineStr">
        <is>
          <t>Cottonee baseHP</t>
        </is>
      </c>
      <c r="D6457" s="77" t="n">
        <v>40</v>
      </c>
      <c r="E6457" s="77" t="n">
        <v>50</v>
      </c>
      <c r="F6457" s="77" t="inlineStr">
        <is>
          <t>Differs from upstream baseline</t>
        </is>
      </c>
      <c r="G6457" s="77" t="inlineStr">
        <is>
          <t>species_info/gen_*_families.h</t>
        </is>
      </c>
    </row>
    <row r="6458">
      <c r="A6458" s="32" t="inlineStr">
        <is>
          <t>2026-10-05</t>
        </is>
      </c>
      <c r="B6458" s="32" t="inlineStr">
        <is>
          <t>Pokemon Stats</t>
        </is>
      </c>
      <c r="C6458" s="32" t="inlineStr">
        <is>
          <t>Cottonee baseAttack</t>
        </is>
      </c>
      <c r="D6458" s="32" t="n">
        <v>27</v>
      </c>
      <c r="E6458" s="32" t="n">
        <v>34</v>
      </c>
      <c r="F6458" s="32" t="inlineStr">
        <is>
          <t>Differs from upstream baseline</t>
        </is>
      </c>
      <c r="G6458" s="32" t="inlineStr">
        <is>
          <t>species_info/gen_*_families.h</t>
        </is>
      </c>
    </row>
    <row r="6459">
      <c r="A6459" s="77" t="inlineStr">
        <is>
          <t>2026-10-05</t>
        </is>
      </c>
      <c r="B6459" s="77" t="inlineStr">
        <is>
          <t>Pokemon Stats</t>
        </is>
      </c>
      <c r="C6459" s="77" t="inlineStr">
        <is>
          <t>Cottonee baseSpAttack</t>
        </is>
      </c>
      <c r="D6459" s="77" t="n">
        <v>37</v>
      </c>
      <c r="E6459" s="77" t="n">
        <v>45</v>
      </c>
      <c r="F6459" s="77" t="inlineStr">
        <is>
          <t>Differs from upstream baseline</t>
        </is>
      </c>
      <c r="G6459" s="77" t="inlineStr">
        <is>
          <t>species_info/gen_*_families.h</t>
        </is>
      </c>
    </row>
    <row r="6460">
      <c r="A6460" s="32" t="inlineStr">
        <is>
          <t>2026-10-05</t>
        </is>
      </c>
      <c r="B6460" s="32" t="inlineStr">
        <is>
          <t>Abilities</t>
        </is>
      </c>
      <c r="C6460" s="32" t="inlineStr">
        <is>
          <t>Cradily abilities</t>
        </is>
      </c>
      <c r="D6460" s="32" t="inlineStr">
        <is>
          <t>Suction Cups / Storm Drain</t>
        </is>
      </c>
      <c r="E6460" s="32" t="inlineStr">
        <is>
          <t>Solid Rock / Storm Drain</t>
        </is>
      </c>
      <c r="F6460" s="32" t="inlineStr">
        <is>
          <t>Differs from upstream baseline</t>
        </is>
      </c>
      <c r="G6460" s="32" t="inlineStr">
        <is>
          <t>species_info/gen_*_families.h</t>
        </is>
      </c>
    </row>
    <row r="6461">
      <c r="A6461" s="77" t="inlineStr">
        <is>
          <t>2026-10-05</t>
        </is>
      </c>
      <c r="B6461" s="77" t="inlineStr">
        <is>
          <t>Pokemon Stats</t>
        </is>
      </c>
      <c r="C6461" s="77" t="inlineStr">
        <is>
          <t>Cranidos baseDefense</t>
        </is>
      </c>
      <c r="D6461" s="77" t="n">
        <v>40</v>
      </c>
      <c r="E6461" s="77" t="n">
        <v>50</v>
      </c>
      <c r="F6461" s="77" t="inlineStr">
        <is>
          <t>Differs from upstream baseline</t>
        </is>
      </c>
      <c r="G6461" s="77" t="inlineStr">
        <is>
          <t>species_info/gen_*_families.h</t>
        </is>
      </c>
    </row>
    <row r="6462">
      <c r="A6462" s="32" t="inlineStr">
        <is>
          <t>2026-10-05</t>
        </is>
      </c>
      <c r="B6462" s="32" t="inlineStr">
        <is>
          <t>Pokemon Stats</t>
        </is>
      </c>
      <c r="C6462" s="32" t="inlineStr">
        <is>
          <t>Cranidos baseSpAttack</t>
        </is>
      </c>
      <c r="D6462" s="32" t="n">
        <v>30</v>
      </c>
      <c r="E6462" s="32" t="n">
        <v>10</v>
      </c>
      <c r="F6462" s="32" t="inlineStr">
        <is>
          <t>Differs from upstream baseline</t>
        </is>
      </c>
      <c r="G6462" s="32" t="inlineStr">
        <is>
          <t>species_info/gen_*_families.h</t>
        </is>
      </c>
    </row>
    <row r="6463">
      <c r="A6463" s="77" t="inlineStr">
        <is>
          <t>2026-10-05</t>
        </is>
      </c>
      <c r="B6463" s="77" t="inlineStr">
        <is>
          <t>Pokemon Stats</t>
        </is>
      </c>
      <c r="C6463" s="77" t="inlineStr">
        <is>
          <t>Cranidos baseSpDefense</t>
        </is>
      </c>
      <c r="D6463" s="77" t="n">
        <v>30</v>
      </c>
      <c r="E6463" s="77" t="n">
        <v>40</v>
      </c>
      <c r="F6463" s="77" t="inlineStr">
        <is>
          <t>Differs from upstream baseline</t>
        </is>
      </c>
      <c r="G6463" s="77" t="inlineStr">
        <is>
          <t>species_info/gen_*_families.h</t>
        </is>
      </c>
    </row>
    <row r="6464">
      <c r="A6464" s="32" t="inlineStr">
        <is>
          <t>2026-10-05</t>
        </is>
      </c>
      <c r="B6464" s="32" t="inlineStr">
        <is>
          <t>Abilities</t>
        </is>
      </c>
      <c r="C6464" s="32" t="inlineStr">
        <is>
          <t>Cranidos abilities</t>
        </is>
      </c>
      <c r="D6464" s="32" t="inlineStr">
        <is>
          <t>Mold Breaker / Sheer Force</t>
        </is>
      </c>
      <c r="E6464" s="32" t="inlineStr">
        <is>
          <t>Rock Head / Mold Breaker / Sheer Force</t>
        </is>
      </c>
      <c r="F6464" s="32" t="inlineStr">
        <is>
          <t>Differs from upstream baseline</t>
        </is>
      </c>
      <c r="G6464" s="32" t="inlineStr">
        <is>
          <t>species_info/gen_*_families.h</t>
        </is>
      </c>
    </row>
    <row r="6465">
      <c r="A6465" s="77" t="inlineStr">
        <is>
          <t>2026-10-05</t>
        </is>
      </c>
      <c r="B6465" s="77" t="inlineStr">
        <is>
          <t>Abilities</t>
        </is>
      </c>
      <c r="C6465" s="77" t="inlineStr">
        <is>
          <t>Crawdaunt abilities</t>
        </is>
      </c>
      <c r="D6465" s="77" t="inlineStr">
        <is>
          <t>Hyper Cutter / Shell Armor / Adaptability</t>
        </is>
      </c>
      <c r="E6465" s="77" t="inlineStr">
        <is>
          <t>Adaptability / Hyper Cutter / Adaptability</t>
        </is>
      </c>
      <c r="F6465" s="77" t="inlineStr">
        <is>
          <t>Differs from upstream baseline</t>
        </is>
      </c>
      <c r="G6465" s="77" t="inlineStr">
        <is>
          <t>species_info/gen_*_families.h</t>
        </is>
      </c>
    </row>
    <row r="6466">
      <c r="A6466" s="32" t="inlineStr">
        <is>
          <t>2026-10-05</t>
        </is>
      </c>
      <c r="B6466" s="32" t="inlineStr">
        <is>
          <t>Pokemon Stats</t>
        </is>
      </c>
      <c r="C6466" s="32" t="inlineStr">
        <is>
          <t>Cresselia baseDefense</t>
        </is>
      </c>
      <c r="D6466" s="32" t="n">
        <v>110</v>
      </c>
      <c r="E6466" s="32" t="n">
        <v>120</v>
      </c>
      <c r="F6466" s="32" t="inlineStr">
        <is>
          <t>Differs from upstream baseline</t>
        </is>
      </c>
      <c r="G6466" s="32" t="inlineStr">
        <is>
          <t>species_info/gen_*_families.h</t>
        </is>
      </c>
    </row>
    <row r="6467">
      <c r="A6467" s="77" t="inlineStr">
        <is>
          <t>2026-10-05</t>
        </is>
      </c>
      <c r="B6467" s="77" t="inlineStr">
        <is>
          <t>Pokemon Stats</t>
        </is>
      </c>
      <c r="C6467" s="77" t="inlineStr">
        <is>
          <t>Cresselia baseSpDefense</t>
        </is>
      </c>
      <c r="D6467" s="77" t="n">
        <v>120</v>
      </c>
      <c r="E6467" s="77" t="n">
        <v>130</v>
      </c>
      <c r="F6467" s="77" t="inlineStr">
        <is>
          <t>Differs from upstream baseline</t>
        </is>
      </c>
      <c r="G6467" s="77" t="inlineStr">
        <is>
          <t>species_info/gen_*_families.h</t>
        </is>
      </c>
    </row>
    <row r="6468">
      <c r="A6468" s="32" t="inlineStr">
        <is>
          <t>2026-10-05</t>
        </is>
      </c>
      <c r="B6468" s="32" t="inlineStr">
        <is>
          <t>Abilities</t>
        </is>
      </c>
      <c r="C6468" s="32" t="inlineStr">
        <is>
          <t>Croagunk abilities</t>
        </is>
      </c>
      <c r="D6468" s="32" t="inlineStr">
        <is>
          <t>Anticipation / Dry Skin / Poison Touch</t>
        </is>
      </c>
      <c r="E6468" s="32" t="inlineStr">
        <is>
          <t>Dry Skin / Dry Skin / Poison Touch</t>
        </is>
      </c>
      <c r="F6468" s="32" t="inlineStr">
        <is>
          <t>Differs from upstream baseline</t>
        </is>
      </c>
      <c r="G6468" s="32" t="inlineStr">
        <is>
          <t>species_info/gen_*_families.h</t>
        </is>
      </c>
    </row>
    <row r="6469">
      <c r="A6469" s="77" t="inlineStr">
        <is>
          <t>2026-10-05</t>
        </is>
      </c>
      <c r="B6469" s="77" t="inlineStr">
        <is>
          <t>Abilities</t>
        </is>
      </c>
      <c r="C6469" s="77" t="inlineStr">
        <is>
          <t>Croconaw abilities</t>
        </is>
      </c>
      <c r="D6469" s="77" t="inlineStr">
        <is>
          <t>Torrent / Sheer Force</t>
        </is>
      </c>
      <c r="E6469" s="77" t="inlineStr">
        <is>
          <t>Torrent / Torrent / Sheer Force</t>
        </is>
      </c>
      <c r="F6469" s="77" t="inlineStr">
        <is>
          <t>Differs from upstream baseline</t>
        </is>
      </c>
      <c r="G6469" s="77" t="inlineStr">
        <is>
          <t>species_info/gen_*_families.h</t>
        </is>
      </c>
    </row>
    <row r="6470">
      <c r="A6470" s="32" t="inlineStr">
        <is>
          <t>2026-10-05</t>
        </is>
      </c>
      <c r="B6470" s="32" t="inlineStr">
        <is>
          <t>Pokemon Stats</t>
        </is>
      </c>
      <c r="C6470" s="32" t="inlineStr">
        <is>
          <t>Crustle baseHP</t>
        </is>
      </c>
      <c r="D6470" s="32" t="n">
        <v>70</v>
      </c>
      <c r="E6470" s="32" t="n">
        <v>80</v>
      </c>
      <c r="F6470" s="32" t="inlineStr">
        <is>
          <t>Differs from upstream baseline</t>
        </is>
      </c>
      <c r="G6470" s="32" t="inlineStr">
        <is>
          <t>species_info/gen_*_families.h</t>
        </is>
      </c>
    </row>
    <row r="6471">
      <c r="A6471" s="77" t="inlineStr">
        <is>
          <t>2026-10-05</t>
        </is>
      </c>
      <c r="B6471" s="77" t="inlineStr">
        <is>
          <t>Pokemon Stats</t>
        </is>
      </c>
      <c r="C6471" s="77" t="inlineStr">
        <is>
          <t>Crustle baseSpDefense</t>
        </is>
      </c>
      <c r="D6471" s="77" t="n">
        <v>75</v>
      </c>
      <c r="E6471" s="77" t="n">
        <v>80</v>
      </c>
      <c r="F6471" s="77" t="inlineStr">
        <is>
          <t>Differs from upstream baseline</t>
        </is>
      </c>
      <c r="G6471" s="77" t="inlineStr">
        <is>
          <t>species_info/gen_*_families.h</t>
        </is>
      </c>
    </row>
    <row r="6472">
      <c r="A6472" s="32" t="inlineStr">
        <is>
          <t>2026-10-05</t>
        </is>
      </c>
      <c r="B6472" s="32" t="inlineStr">
        <is>
          <t>Pokemon Stats</t>
        </is>
      </c>
      <c r="C6472" s="32" t="inlineStr">
        <is>
          <t>Cryogonal baseHP</t>
        </is>
      </c>
      <c r="D6472" s="32" t="n">
        <v>80</v>
      </c>
      <c r="E6472" s="32" t="n">
        <v>90</v>
      </c>
      <c r="F6472" s="32" t="inlineStr">
        <is>
          <t>Differs from upstream baseline</t>
        </is>
      </c>
      <c r="G6472" s="32" t="inlineStr">
        <is>
          <t>species_info/gen_*_families.h</t>
        </is>
      </c>
    </row>
    <row r="6473">
      <c r="A6473" s="77" t="inlineStr">
        <is>
          <t>2026-10-05</t>
        </is>
      </c>
      <c r="B6473" s="77" t="inlineStr">
        <is>
          <t>Pokemon Stats</t>
        </is>
      </c>
      <c r="C6473" s="77" t="inlineStr">
        <is>
          <t>Cryogonal baseAttack</t>
        </is>
      </c>
      <c r="D6473" s="77" t="n">
        <v>50</v>
      </c>
      <c r="E6473" s="77" t="n">
        <v>30</v>
      </c>
      <c r="F6473" s="77" t="inlineStr">
        <is>
          <t>Differs from upstream baseline</t>
        </is>
      </c>
      <c r="G6473" s="77" t="inlineStr">
        <is>
          <t>species_info/gen_*_families.h</t>
        </is>
      </c>
    </row>
    <row r="6474">
      <c r="A6474" s="32" t="inlineStr">
        <is>
          <t>2026-10-05</t>
        </is>
      </c>
      <c r="B6474" s="32" t="inlineStr">
        <is>
          <t>Pokemon Stats</t>
        </is>
      </c>
      <c r="C6474" s="32" t="inlineStr">
        <is>
          <t>Cryogonal baseDefense</t>
        </is>
      </c>
      <c r="D6474" s="32" t="n">
        <v>50</v>
      </c>
      <c r="E6474" s="32" t="n">
        <v>60</v>
      </c>
      <c r="F6474" s="32" t="inlineStr">
        <is>
          <t>Differs from upstream baseline</t>
        </is>
      </c>
      <c r="G6474" s="32" t="inlineStr">
        <is>
          <t>species_info/gen_*_families.h</t>
        </is>
      </c>
    </row>
    <row r="6475">
      <c r="A6475" s="77" t="inlineStr">
        <is>
          <t>2026-10-05</t>
        </is>
      </c>
      <c r="B6475" s="77" t="inlineStr">
        <is>
          <t>Pokemon Stats</t>
        </is>
      </c>
      <c r="C6475" s="77" t="inlineStr">
        <is>
          <t>Cryogonal baseSpAttack</t>
        </is>
      </c>
      <c r="D6475" s="77" t="n">
        <v>95</v>
      </c>
      <c r="E6475" s="77" t="n">
        <v>106</v>
      </c>
      <c r="F6475" s="77" t="inlineStr">
        <is>
          <t>Differs from upstream baseline</t>
        </is>
      </c>
      <c r="G6475" s="77" t="inlineStr">
        <is>
          <t>species_info/gen_*_families.h</t>
        </is>
      </c>
    </row>
    <row r="6476">
      <c r="A6476" s="32" t="inlineStr">
        <is>
          <t>2026-10-05</t>
        </is>
      </c>
      <c r="B6476" s="32" t="inlineStr">
        <is>
          <t>Pokemon Stats</t>
        </is>
      </c>
      <c r="C6476" s="32" t="inlineStr">
        <is>
          <t>Cryogonal baseSpeed</t>
        </is>
      </c>
      <c r="D6476" s="32" t="n">
        <v>105</v>
      </c>
      <c r="E6476" s="32" t="n">
        <v>114</v>
      </c>
      <c r="F6476" s="32" t="inlineStr">
        <is>
          <t>Differs from upstream baseline</t>
        </is>
      </c>
      <c r="G6476" s="32" t="inlineStr">
        <is>
          <t>species_info/gen_*_families.h</t>
        </is>
      </c>
    </row>
    <row r="6477">
      <c r="A6477" s="77" t="inlineStr">
        <is>
          <t>2026-10-05</t>
        </is>
      </c>
      <c r="B6477" s="77" t="inlineStr">
        <is>
          <t>Abilities</t>
        </is>
      </c>
      <c r="C6477" s="77" t="inlineStr">
        <is>
          <t>Cryogonal abilities</t>
        </is>
      </c>
      <c r="D6477" s="77" t="inlineStr">
        <is>
          <t>Levitate</t>
        </is>
      </c>
      <c r="E6477" s="77" t="inlineStr">
        <is>
          <t>Levitate / Ice Body / Levitate</t>
        </is>
      </c>
      <c r="F6477" s="77" t="inlineStr">
        <is>
          <t>Differs from upstream baseline</t>
        </is>
      </c>
      <c r="G6477" s="77" t="inlineStr">
        <is>
          <t>species_info/gen_*_families.h</t>
        </is>
      </c>
    </row>
    <row r="6478">
      <c r="A6478" s="32" t="inlineStr">
        <is>
          <t>2026-10-05</t>
        </is>
      </c>
      <c r="B6478" s="32" t="inlineStr">
        <is>
          <t>Abilities</t>
        </is>
      </c>
      <c r="C6478" s="32" t="inlineStr">
        <is>
          <t>Cubone abilities</t>
        </is>
      </c>
      <c r="D6478" s="32" t="inlineStr">
        <is>
          <t>Rock Head / Lightning Rod / Battle Armor</t>
        </is>
      </c>
      <c r="E6478" s="32" t="inlineStr">
        <is>
          <t>Lightning Rod / Rock Head / Battle Armor</t>
        </is>
      </c>
      <c r="F6478" s="32" t="inlineStr">
        <is>
          <t>Differs from upstream baseline</t>
        </is>
      </c>
      <c r="G6478" s="32" t="inlineStr">
        <is>
          <t>species_info/gen_*_families.h</t>
        </is>
      </c>
    </row>
    <row r="6479">
      <c r="A6479" s="77" t="inlineStr">
        <is>
          <t>2026-10-05</t>
        </is>
      </c>
      <c r="B6479" s="77" t="inlineStr">
        <is>
          <t>Pokemon Stats</t>
        </is>
      </c>
      <c r="C6479" s="77" t="inlineStr">
        <is>
          <t>Dedenne baseHP</t>
        </is>
      </c>
      <c r="D6479" s="77" t="n">
        <v>67</v>
      </c>
      <c r="E6479" s="77" t="n">
        <v>81</v>
      </c>
      <c r="F6479" s="77" t="inlineStr">
        <is>
          <t>Differs from upstream baseline</t>
        </is>
      </c>
      <c r="G6479" s="77" t="inlineStr">
        <is>
          <t>species_info/gen_*_families.h</t>
        </is>
      </c>
    </row>
    <row r="6480">
      <c r="A6480" s="32" t="inlineStr">
        <is>
          <t>2026-10-05</t>
        </is>
      </c>
      <c r="B6480" s="32" t="inlineStr">
        <is>
          <t>Pokemon Stats</t>
        </is>
      </c>
      <c r="C6480" s="32" t="inlineStr">
        <is>
          <t>Dedenne baseAttack</t>
        </is>
      </c>
      <c r="D6480" s="32" t="n">
        <v>58</v>
      </c>
      <c r="E6480" s="32" t="n">
        <v>68</v>
      </c>
      <c r="F6480" s="32" t="inlineStr">
        <is>
          <t>Differs from upstream baseline</t>
        </is>
      </c>
      <c r="G6480" s="32" t="inlineStr">
        <is>
          <t>species_info/gen_*_families.h</t>
        </is>
      </c>
    </row>
    <row r="6481">
      <c r="A6481" s="77" t="inlineStr">
        <is>
          <t>2026-10-05</t>
        </is>
      </c>
      <c r="B6481" s="77" t="inlineStr">
        <is>
          <t>Pokemon Stats</t>
        </is>
      </c>
      <c r="C6481" s="77" t="inlineStr">
        <is>
          <t>Dedenne baseDefense</t>
        </is>
      </c>
      <c r="D6481" s="77" t="n">
        <v>57</v>
      </c>
      <c r="E6481" s="77" t="n">
        <v>91</v>
      </c>
      <c r="F6481" s="77" t="inlineStr">
        <is>
          <t>Differs from upstream baseline</t>
        </is>
      </c>
      <c r="G6481" s="77" t="inlineStr">
        <is>
          <t>species_info/gen_*_families.h</t>
        </is>
      </c>
    </row>
    <row r="6482">
      <c r="A6482" s="32" t="inlineStr">
        <is>
          <t>2026-10-05</t>
        </is>
      </c>
      <c r="B6482" s="32" t="inlineStr">
        <is>
          <t>Pokemon Stats</t>
        </is>
      </c>
      <c r="C6482" s="32" t="inlineStr">
        <is>
          <t>Dedenne baseSpAttack</t>
        </is>
      </c>
      <c r="D6482" s="32" t="n">
        <v>81</v>
      </c>
      <c r="E6482" s="32" t="n">
        <v>91</v>
      </c>
      <c r="F6482" s="32" t="inlineStr">
        <is>
          <t>Differs from upstream baseline</t>
        </is>
      </c>
      <c r="G6482" s="32" t="inlineStr">
        <is>
          <t>species_info/gen_*_families.h</t>
        </is>
      </c>
    </row>
    <row r="6483">
      <c r="A6483" s="77" t="inlineStr">
        <is>
          <t>2026-10-05</t>
        </is>
      </c>
      <c r="B6483" s="77" t="inlineStr">
        <is>
          <t>Pokemon Stats</t>
        </is>
      </c>
      <c r="C6483" s="77" t="inlineStr">
        <is>
          <t>Dedenne baseSpDefense</t>
        </is>
      </c>
      <c r="D6483" s="77" t="n">
        <v>67</v>
      </c>
      <c r="E6483" s="77" t="n">
        <v>83</v>
      </c>
      <c r="F6483" s="77" t="inlineStr">
        <is>
          <t>Differs from upstream baseline</t>
        </is>
      </c>
      <c r="G6483" s="77" t="inlineStr">
        <is>
          <t>species_info/gen_*_families.h</t>
        </is>
      </c>
    </row>
    <row r="6484">
      <c r="A6484" s="32" t="inlineStr">
        <is>
          <t>2026-10-05</t>
        </is>
      </c>
      <c r="B6484" s="32" t="inlineStr">
        <is>
          <t>Abilities</t>
        </is>
      </c>
      <c r="C6484" s="32" t="inlineStr">
        <is>
          <t>Dedenne abilities</t>
        </is>
      </c>
      <c r="D6484" s="32" t="inlineStr">
        <is>
          <t>Cheek Pouch / Pickup / Plus</t>
        </is>
      </c>
      <c r="E6484" s="32" t="inlineStr">
        <is>
          <t>Cheek Pouch / Pickup / Pixilate</t>
        </is>
      </c>
      <c r="F6484" s="32" t="inlineStr">
        <is>
          <t>Differs from upstream baseline</t>
        </is>
      </c>
      <c r="G6484" s="32" t="inlineStr">
        <is>
          <t>species_info/gen_*_families.h</t>
        </is>
      </c>
    </row>
    <row r="6485">
      <c r="A6485" s="77" t="inlineStr">
        <is>
          <t>2026-10-05</t>
        </is>
      </c>
      <c r="B6485" s="77" t="inlineStr">
        <is>
          <t>Evolutions</t>
        </is>
      </c>
      <c r="C6485" s="77" t="inlineStr">
        <is>
          <t>Deerling evolution</t>
        </is>
      </c>
      <c r="D6485" s="77" t="inlineStr">
        <is>
          <t>Lv 34 -&gt; Sawsbuck Autumn</t>
        </is>
      </c>
      <c r="E6485" s="77" t="inlineStr">
        <is>
          <t>Lv 28 -&gt; Sawsbuck Autumn</t>
        </is>
      </c>
      <c r="F6485" s="77" t="inlineStr">
        <is>
          <t>Differs from upstream baseline</t>
        </is>
      </c>
      <c r="G6485" s="77" t="inlineStr">
        <is>
          <t>species_info/gen_*_families.h</t>
        </is>
      </c>
    </row>
    <row r="6486">
      <c r="A6486" s="32" t="inlineStr">
        <is>
          <t>2026-10-05</t>
        </is>
      </c>
      <c r="B6486" s="32" t="inlineStr">
        <is>
          <t>Evolutions</t>
        </is>
      </c>
      <c r="C6486" s="32" t="inlineStr">
        <is>
          <t>Deerling evolution</t>
        </is>
      </c>
      <c r="D6486" s="32" t="inlineStr">
        <is>
          <t>Lv 34 -&gt; Sawsbuck Spring</t>
        </is>
      </c>
      <c r="E6486" s="32" t="inlineStr">
        <is>
          <t>Lv 28 -&gt; Sawsbuck Spring</t>
        </is>
      </c>
      <c r="F6486" s="32" t="inlineStr">
        <is>
          <t>Differs from upstream baseline</t>
        </is>
      </c>
      <c r="G6486" s="32" t="inlineStr">
        <is>
          <t>species_info/gen_*_families.h</t>
        </is>
      </c>
    </row>
    <row r="6487">
      <c r="A6487" s="77" t="inlineStr">
        <is>
          <t>2026-10-05</t>
        </is>
      </c>
      <c r="B6487" s="77" t="inlineStr">
        <is>
          <t>Evolutions</t>
        </is>
      </c>
      <c r="C6487" s="77" t="inlineStr">
        <is>
          <t>Deerling evolution</t>
        </is>
      </c>
      <c r="D6487" s="77" t="inlineStr">
        <is>
          <t>Lv 34 -&gt; Sawsbuck Summer</t>
        </is>
      </c>
      <c r="E6487" s="77" t="inlineStr">
        <is>
          <t>Lv 28 -&gt; Sawsbuck Summer</t>
        </is>
      </c>
      <c r="F6487" s="77" t="inlineStr">
        <is>
          <t>Differs from upstream baseline</t>
        </is>
      </c>
      <c r="G6487" s="77" t="inlineStr">
        <is>
          <t>species_info/gen_*_families.h</t>
        </is>
      </c>
    </row>
    <row r="6488">
      <c r="A6488" s="32" t="inlineStr">
        <is>
          <t>2026-10-05</t>
        </is>
      </c>
      <c r="B6488" s="32" t="inlineStr">
        <is>
          <t>Evolutions</t>
        </is>
      </c>
      <c r="C6488" s="32" t="inlineStr">
        <is>
          <t>Deerling evolution</t>
        </is>
      </c>
      <c r="D6488" s="32" t="inlineStr">
        <is>
          <t>Lv 34 -&gt; Sawsbuck Winter</t>
        </is>
      </c>
      <c r="E6488" s="32" t="inlineStr">
        <is>
          <t>Lv 28 -&gt; Sawsbuck Winter</t>
        </is>
      </c>
      <c r="F6488" s="32" t="inlineStr">
        <is>
          <t>Differs from upstream baseline</t>
        </is>
      </c>
      <c r="G6488" s="32" t="inlineStr">
        <is>
          <t>species_info/gen_*_families.h</t>
        </is>
      </c>
    </row>
    <row r="6489">
      <c r="A6489" s="77" t="inlineStr">
        <is>
          <t>2026-10-05</t>
        </is>
      </c>
      <c r="B6489" s="77" t="inlineStr">
        <is>
          <t>Evolutions</t>
        </is>
      </c>
      <c r="C6489" s="77" t="inlineStr">
        <is>
          <t>Deino evolution</t>
        </is>
      </c>
      <c r="D6489" s="77" t="inlineStr">
        <is>
          <t>Lv 50 -&gt; Zweilous</t>
        </is>
      </c>
      <c r="E6489" s="77" t="inlineStr">
        <is>
          <t>Lv 42 -&gt; Zweilous</t>
        </is>
      </c>
      <c r="F6489" s="77" t="inlineStr">
        <is>
          <t>Differs from upstream baseline</t>
        </is>
      </c>
      <c r="G6489" s="77" t="inlineStr">
        <is>
          <t>species_info/gen_*_families.h</t>
        </is>
      </c>
    </row>
    <row r="6490">
      <c r="A6490" s="32" t="inlineStr">
        <is>
          <t>2026-10-05</t>
        </is>
      </c>
      <c r="B6490" s="32" t="inlineStr">
        <is>
          <t>Pokemon Stats</t>
        </is>
      </c>
      <c r="C6490" s="32" t="inlineStr">
        <is>
          <t>Delcatty baseAttack</t>
        </is>
      </c>
      <c r="D6490" s="32" t="n">
        <v>65</v>
      </c>
      <c r="E6490" s="32" t="n">
        <v>80</v>
      </c>
      <c r="F6490" s="32" t="inlineStr">
        <is>
          <t>Differs from upstream baseline</t>
        </is>
      </c>
      <c r="G6490" s="32" t="inlineStr">
        <is>
          <t>species_info/gen_*_families.h</t>
        </is>
      </c>
    </row>
    <row r="6491">
      <c r="A6491" s="77" t="inlineStr">
        <is>
          <t>2026-10-05</t>
        </is>
      </c>
      <c r="B6491" s="77" t="inlineStr">
        <is>
          <t>Pokemon Stats</t>
        </is>
      </c>
      <c r="C6491" s="77" t="inlineStr">
        <is>
          <t>Delcatty baseDefense</t>
        </is>
      </c>
      <c r="D6491" s="77" t="n">
        <v>65</v>
      </c>
      <c r="E6491" s="77" t="n">
        <v>75</v>
      </c>
      <c r="F6491" s="77" t="inlineStr">
        <is>
          <t>Differs from upstream baseline</t>
        </is>
      </c>
      <c r="G6491" s="77" t="inlineStr">
        <is>
          <t>species_info/gen_*_families.h</t>
        </is>
      </c>
    </row>
    <row r="6492">
      <c r="A6492" s="32" t="inlineStr">
        <is>
          <t>2026-10-05</t>
        </is>
      </c>
      <c r="B6492" s="32" t="inlineStr">
        <is>
          <t>Pokemon Stats</t>
        </is>
      </c>
      <c r="C6492" s="32" t="inlineStr">
        <is>
          <t>Delcatty baseSpAttack</t>
        </is>
      </c>
      <c r="D6492" s="32" t="n">
        <v>55</v>
      </c>
      <c r="E6492" s="32" t="n">
        <v>80</v>
      </c>
      <c r="F6492" s="32" t="inlineStr">
        <is>
          <t>Differs from upstream baseline</t>
        </is>
      </c>
      <c r="G6492" s="32" t="inlineStr">
        <is>
          <t>species_info/gen_*_families.h</t>
        </is>
      </c>
    </row>
    <row r="6493">
      <c r="A6493" s="77" t="inlineStr">
        <is>
          <t>2026-10-05</t>
        </is>
      </c>
      <c r="B6493" s="77" t="inlineStr">
        <is>
          <t>Pokemon Stats</t>
        </is>
      </c>
      <c r="C6493" s="77" t="inlineStr">
        <is>
          <t>Delcatty baseSpDefense</t>
        </is>
      </c>
      <c r="D6493" s="77" t="n">
        <v>55</v>
      </c>
      <c r="E6493" s="77" t="n">
        <v>75</v>
      </c>
      <c r="F6493" s="77" t="inlineStr">
        <is>
          <t>Differs from upstream baseline</t>
        </is>
      </c>
      <c r="G6493" s="77" t="inlineStr">
        <is>
          <t>species_info/gen_*_families.h</t>
        </is>
      </c>
    </row>
    <row r="6494">
      <c r="A6494" s="32" t="inlineStr">
        <is>
          <t>2026-10-05</t>
        </is>
      </c>
      <c r="B6494" s="32" t="inlineStr">
        <is>
          <t>Pokemon Stats</t>
        </is>
      </c>
      <c r="C6494" s="32" t="inlineStr">
        <is>
          <t>Delcatty baseSpeed</t>
        </is>
      </c>
      <c r="D6494" s="32" t="n">
        <v>90</v>
      </c>
      <c r="E6494" s="32" t="n">
        <v>112</v>
      </c>
      <c r="F6494" s="32" t="inlineStr">
        <is>
          <t>Differs from upstream baseline</t>
        </is>
      </c>
      <c r="G6494" s="32" t="inlineStr">
        <is>
          <t>species_info/gen_*_families.h</t>
        </is>
      </c>
    </row>
    <row r="6495">
      <c r="A6495" s="77" t="inlineStr">
        <is>
          <t>2026-10-05</t>
        </is>
      </c>
      <c r="B6495" s="77" t="inlineStr">
        <is>
          <t>Abilities</t>
        </is>
      </c>
      <c r="C6495" s="77" t="inlineStr">
        <is>
          <t>Delcatty abilities</t>
        </is>
      </c>
      <c r="D6495" s="77" t="inlineStr">
        <is>
          <t>Cute Charm / Normalize / Wonder Skin</t>
        </is>
      </c>
      <c r="E6495" s="77" t="inlineStr">
        <is>
          <t>Cute Charm / Cute Charm / Wonder Skin</t>
        </is>
      </c>
      <c r="F6495" s="77" t="inlineStr">
        <is>
          <t>Differs from upstream baseline</t>
        </is>
      </c>
      <c r="G6495" s="77" t="inlineStr">
        <is>
          <t>species_info/gen_*_families.h</t>
        </is>
      </c>
    </row>
    <row r="6496">
      <c r="A6496" s="32" t="inlineStr">
        <is>
          <t>2026-10-05</t>
        </is>
      </c>
      <c r="B6496" s="32" t="inlineStr">
        <is>
          <t>Pokemon Stats</t>
        </is>
      </c>
      <c r="C6496" s="32" t="inlineStr">
        <is>
          <t>Delibird baseAttack</t>
        </is>
      </c>
      <c r="D6496" s="32" t="n">
        <v>55</v>
      </c>
      <c r="E6496" s="32" t="n">
        <v>85</v>
      </c>
      <c r="F6496" s="32" t="inlineStr">
        <is>
          <t>Differs from upstream baseline</t>
        </is>
      </c>
      <c r="G6496" s="32" t="inlineStr">
        <is>
          <t>species_info/gen_*_families.h</t>
        </is>
      </c>
    </row>
    <row r="6497">
      <c r="A6497" s="77" t="inlineStr">
        <is>
          <t>2026-10-05</t>
        </is>
      </c>
      <c r="B6497" s="77" t="inlineStr">
        <is>
          <t>Pokemon Stats</t>
        </is>
      </c>
      <c r="C6497" s="77" t="inlineStr">
        <is>
          <t>Delibird baseSpAttack</t>
        </is>
      </c>
      <c r="D6497" s="77" t="n">
        <v>65</v>
      </c>
      <c r="E6497" s="77" t="n">
        <v>85</v>
      </c>
      <c r="F6497" s="77" t="inlineStr">
        <is>
          <t>Differs from upstream baseline</t>
        </is>
      </c>
      <c r="G6497" s="77" t="inlineStr">
        <is>
          <t>species_info/gen_*_families.h</t>
        </is>
      </c>
    </row>
    <row r="6498">
      <c r="A6498" s="32" t="inlineStr">
        <is>
          <t>2026-10-05</t>
        </is>
      </c>
      <c r="B6498" s="32" t="inlineStr">
        <is>
          <t>Pokemon Stats</t>
        </is>
      </c>
      <c r="C6498" s="32" t="inlineStr">
        <is>
          <t>Delibird baseSpeed</t>
        </is>
      </c>
      <c r="D6498" s="32" t="n">
        <v>75</v>
      </c>
      <c r="E6498" s="32" t="n">
        <v>85</v>
      </c>
      <c r="F6498" s="32" t="inlineStr">
        <is>
          <t>Differs from upstream baseline</t>
        </is>
      </c>
      <c r="G6498" s="32" t="inlineStr">
        <is>
          <t>species_info/gen_*_families.h</t>
        </is>
      </c>
    </row>
    <row r="6499">
      <c r="A6499" s="77" t="inlineStr">
        <is>
          <t>2026-10-05</t>
        </is>
      </c>
      <c r="B6499" s="77" t="inlineStr">
        <is>
          <t>Abilities</t>
        </is>
      </c>
      <c r="C6499" s="77" t="inlineStr">
        <is>
          <t>Delibird abilities</t>
        </is>
      </c>
      <c r="D6499" s="77" t="inlineStr">
        <is>
          <t>Vital Spirit / Hustle / Insomnia</t>
        </is>
      </c>
      <c r="E6499" s="77" t="inlineStr">
        <is>
          <t>Adaptability / Adaptability / Insomnia</t>
        </is>
      </c>
      <c r="F6499" s="77" t="inlineStr">
        <is>
          <t>Differs from upstream baseline</t>
        </is>
      </c>
      <c r="G6499" s="77" t="inlineStr">
        <is>
          <t>species_info/gen_*_families.h</t>
        </is>
      </c>
    </row>
    <row r="6500">
      <c r="A6500" s="32" t="inlineStr">
        <is>
          <t>2026-10-05</t>
        </is>
      </c>
      <c r="B6500" s="32" t="inlineStr">
        <is>
          <t>Pokemon Stats</t>
        </is>
      </c>
      <c r="C6500" s="32" t="inlineStr">
        <is>
          <t>Delphox baseAttack</t>
        </is>
      </c>
      <c r="D6500" s="32" t="n">
        <v>69</v>
      </c>
      <c r="E6500" s="32" t="n">
        <v>30</v>
      </c>
      <c r="F6500" s="32" t="inlineStr">
        <is>
          <t>Differs from upstream baseline</t>
        </is>
      </c>
      <c r="G6500" s="32" t="inlineStr">
        <is>
          <t>species_info/gen_*_families.h</t>
        </is>
      </c>
    </row>
    <row r="6501">
      <c r="A6501" s="77" t="inlineStr">
        <is>
          <t>2026-10-05</t>
        </is>
      </c>
      <c r="B6501" s="77" t="inlineStr">
        <is>
          <t>Pokemon Stats</t>
        </is>
      </c>
      <c r="C6501" s="77" t="inlineStr">
        <is>
          <t>Delphox baseDefense</t>
        </is>
      </c>
      <c r="D6501" s="77" t="n">
        <v>72</v>
      </c>
      <c r="E6501" s="77" t="n">
        <v>82</v>
      </c>
      <c r="F6501" s="77" t="inlineStr">
        <is>
          <t>Differs from upstream baseline</t>
        </is>
      </c>
      <c r="G6501" s="77" t="inlineStr">
        <is>
          <t>species_info/gen_*_families.h</t>
        </is>
      </c>
    </row>
    <row r="6502">
      <c r="A6502" s="32" t="inlineStr">
        <is>
          <t>2026-10-05</t>
        </is>
      </c>
      <c r="B6502" s="32" t="inlineStr">
        <is>
          <t>Pokemon Stats</t>
        </is>
      </c>
      <c r="C6502" s="32" t="inlineStr">
        <is>
          <t>Delphox baseSpAttack</t>
        </is>
      </c>
      <c r="D6502" s="32" t="n">
        <v>114</v>
      </c>
      <c r="E6502" s="32" t="n">
        <v>135</v>
      </c>
      <c r="F6502" s="32" t="inlineStr">
        <is>
          <t>Differs from upstream baseline</t>
        </is>
      </c>
      <c r="G6502" s="32" t="inlineStr">
        <is>
          <t>species_info/gen_*_families.h</t>
        </is>
      </c>
    </row>
    <row r="6503">
      <c r="A6503" s="77" t="inlineStr">
        <is>
          <t>2026-10-05</t>
        </is>
      </c>
      <c r="B6503" s="77" t="inlineStr">
        <is>
          <t>Pokemon Stats</t>
        </is>
      </c>
      <c r="C6503" s="77" t="inlineStr">
        <is>
          <t>Delphox baseSpeed</t>
        </is>
      </c>
      <c r="D6503" s="77" t="n">
        <v>104</v>
      </c>
      <c r="E6503" s="77" t="n">
        <v>122</v>
      </c>
      <c r="F6503" s="77" t="inlineStr">
        <is>
          <t>Differs from upstream baseline</t>
        </is>
      </c>
      <c r="G6503" s="77" t="inlineStr">
        <is>
          <t>species_info/gen_*_families.h</t>
        </is>
      </c>
    </row>
    <row r="6504">
      <c r="A6504" s="32" t="inlineStr">
        <is>
          <t>2026-10-05</t>
        </is>
      </c>
      <c r="B6504" s="32" t="inlineStr">
        <is>
          <t>Abilities</t>
        </is>
      </c>
      <c r="C6504" s="32" t="inlineStr">
        <is>
          <t>Delphox abilities</t>
        </is>
      </c>
      <c r="D6504" s="32" t="inlineStr">
        <is>
          <t>Blaze / Magician</t>
        </is>
      </c>
      <c r="E6504" s="32" t="inlineStr">
        <is>
          <t>Blaze / Magician / Magic Guard</t>
        </is>
      </c>
      <c r="F6504" s="32" t="inlineStr">
        <is>
          <t>Differs from upstream baseline</t>
        </is>
      </c>
      <c r="G6504" s="32" t="inlineStr">
        <is>
          <t>species_info/gen_*_families.h</t>
        </is>
      </c>
    </row>
    <row r="6505">
      <c r="A6505" s="77" t="inlineStr">
        <is>
          <t>2026-10-05</t>
        </is>
      </c>
      <c r="B6505" s="77" t="inlineStr">
        <is>
          <t>Pokemon Stats</t>
        </is>
      </c>
      <c r="C6505" s="77" t="inlineStr">
        <is>
          <t>Deoxys baseHP</t>
        </is>
      </c>
      <c r="D6505" s="77" t="n">
        <v>50</v>
      </c>
      <c r="E6505" s="77" t="n">
        <v>90</v>
      </c>
      <c r="F6505" s="77" t="inlineStr">
        <is>
          <t>Differs from upstream baseline</t>
        </is>
      </c>
      <c r="G6505" s="77" t="inlineStr">
        <is>
          <t>species_info/gen_*_families.h</t>
        </is>
      </c>
    </row>
    <row r="6506">
      <c r="A6506" s="32" t="inlineStr">
        <is>
          <t>2026-10-05</t>
        </is>
      </c>
      <c r="B6506" s="32" t="inlineStr">
        <is>
          <t>Pokemon Stats</t>
        </is>
      </c>
      <c r="C6506" s="32" t="inlineStr">
        <is>
          <t>Deoxys baseAttack</t>
        </is>
      </c>
      <c r="D6506" s="32" t="n">
        <v>180</v>
      </c>
      <c r="E6506" s="32" t="n">
        <v>200</v>
      </c>
      <c r="F6506" s="32" t="inlineStr">
        <is>
          <t>Differs from upstream baseline</t>
        </is>
      </c>
      <c r="G6506" s="32" t="inlineStr">
        <is>
          <t>species_info/gen_*_families.h</t>
        </is>
      </c>
    </row>
    <row r="6507">
      <c r="A6507" s="77" t="inlineStr">
        <is>
          <t>2026-10-05</t>
        </is>
      </c>
      <c r="B6507" s="77" t="inlineStr">
        <is>
          <t>Pokemon Stats</t>
        </is>
      </c>
      <c r="C6507" s="77" t="inlineStr">
        <is>
          <t>Deoxys baseSpAttack</t>
        </is>
      </c>
      <c r="D6507" s="77" t="n">
        <v>180</v>
      </c>
      <c r="E6507" s="77" t="n">
        <v>200</v>
      </c>
      <c r="F6507" s="77" t="inlineStr">
        <is>
          <t>Differs from upstream baseline</t>
        </is>
      </c>
      <c r="G6507" s="77" t="inlineStr">
        <is>
          <t>species_info/gen_*_families.h</t>
        </is>
      </c>
    </row>
    <row r="6508">
      <c r="A6508" s="32" t="inlineStr">
        <is>
          <t>2026-10-05</t>
        </is>
      </c>
      <c r="B6508" s="32" t="inlineStr">
        <is>
          <t>Abilities</t>
        </is>
      </c>
      <c r="C6508" s="32" t="inlineStr">
        <is>
          <t>Deoxys abilities</t>
        </is>
      </c>
      <c r="D6508" s="32" t="inlineStr">
        <is>
          <t>Pressure</t>
        </is>
      </c>
      <c r="E6508" s="32" t="inlineStr">
        <is>
          <t>Magic Guard</t>
        </is>
      </c>
      <c r="F6508" s="32" t="inlineStr">
        <is>
          <t>Differs from upstream baseline</t>
        </is>
      </c>
      <c r="G6508" s="32" t="inlineStr">
        <is>
          <t>species_info/gen_*_families.h</t>
        </is>
      </c>
    </row>
    <row r="6509">
      <c r="A6509" s="77" t="inlineStr">
        <is>
          <t>2026-10-05</t>
        </is>
      </c>
      <c r="B6509" s="77" t="inlineStr">
        <is>
          <t>Pokemon Stats</t>
        </is>
      </c>
      <c r="C6509" s="77" t="inlineStr">
        <is>
          <t>Deoxys baseAttack</t>
        </is>
      </c>
      <c r="D6509" s="77" t="n">
        <v>70</v>
      </c>
      <c r="E6509" s="77" t="n">
        <v>100</v>
      </c>
      <c r="F6509" s="77" t="inlineStr">
        <is>
          <t>Differs from upstream baseline</t>
        </is>
      </c>
      <c r="G6509" s="77" t="inlineStr">
        <is>
          <t>species_info/gen_*_families.h</t>
        </is>
      </c>
    </row>
    <row r="6510">
      <c r="A6510" s="32" t="inlineStr">
        <is>
          <t>2026-10-05</t>
        </is>
      </c>
      <c r="B6510" s="32" t="inlineStr">
        <is>
          <t>Pokemon Stats</t>
        </is>
      </c>
      <c r="C6510" s="32" t="inlineStr">
        <is>
          <t>Deoxys baseDefense</t>
        </is>
      </c>
      <c r="D6510" s="32" t="n">
        <v>160</v>
      </c>
      <c r="E6510" s="32" t="n">
        <v>150</v>
      </c>
      <c r="F6510" s="32" t="inlineStr">
        <is>
          <t>Differs from upstream baseline</t>
        </is>
      </c>
      <c r="G6510" s="32" t="inlineStr">
        <is>
          <t>species_info/gen_*_families.h</t>
        </is>
      </c>
    </row>
    <row r="6511">
      <c r="A6511" s="77" t="inlineStr">
        <is>
          <t>2026-10-05</t>
        </is>
      </c>
      <c r="B6511" s="77" t="inlineStr">
        <is>
          <t>Pokemon Stats</t>
        </is>
      </c>
      <c r="C6511" s="77" t="inlineStr">
        <is>
          <t>Deoxys baseSpAttack</t>
        </is>
      </c>
      <c r="D6511" s="77" t="n">
        <v>70</v>
      </c>
      <c r="E6511" s="77" t="n">
        <v>100</v>
      </c>
      <c r="F6511" s="77" t="inlineStr">
        <is>
          <t>Differs from upstream baseline</t>
        </is>
      </c>
      <c r="G6511" s="77" t="inlineStr">
        <is>
          <t>species_info/gen_*_families.h</t>
        </is>
      </c>
    </row>
    <row r="6512">
      <c r="A6512" s="32" t="inlineStr">
        <is>
          <t>2026-10-05</t>
        </is>
      </c>
      <c r="B6512" s="32" t="inlineStr">
        <is>
          <t>Pokemon Stats</t>
        </is>
      </c>
      <c r="C6512" s="32" t="inlineStr">
        <is>
          <t>Deoxys baseSpDefense</t>
        </is>
      </c>
      <c r="D6512" s="32" t="n">
        <v>160</v>
      </c>
      <c r="E6512" s="32" t="n">
        <v>150</v>
      </c>
      <c r="F6512" s="32" t="inlineStr">
        <is>
          <t>Differs from upstream baseline</t>
        </is>
      </c>
      <c r="G6512" s="32" t="inlineStr">
        <is>
          <t>species_info/gen_*_families.h</t>
        </is>
      </c>
    </row>
    <row r="6513">
      <c r="A6513" s="77" t="inlineStr">
        <is>
          <t>2026-10-05</t>
        </is>
      </c>
      <c r="B6513" s="77" t="inlineStr">
        <is>
          <t>Pokemon Stats</t>
        </is>
      </c>
      <c r="C6513" s="77" t="inlineStr">
        <is>
          <t>Deoxys baseDefense</t>
        </is>
      </c>
      <c r="D6513" s="77" t="n">
        <v>50</v>
      </c>
      <c r="E6513" s="77" t="n">
        <v>70</v>
      </c>
      <c r="F6513" s="77" t="inlineStr">
        <is>
          <t>Differs from upstream baseline</t>
        </is>
      </c>
      <c r="G6513" s="77" t="inlineStr">
        <is>
          <t>species_info/gen_*_families.h</t>
        </is>
      </c>
    </row>
    <row r="6514">
      <c r="A6514" s="32" t="inlineStr">
        <is>
          <t>2026-10-05</t>
        </is>
      </c>
      <c r="B6514" s="32" t="inlineStr">
        <is>
          <t>Pokemon Stats</t>
        </is>
      </c>
      <c r="C6514" s="32" t="inlineStr">
        <is>
          <t>Deoxys baseSpDefense</t>
        </is>
      </c>
      <c r="D6514" s="32" t="n">
        <v>50</v>
      </c>
      <c r="E6514" s="32" t="n">
        <v>70</v>
      </c>
      <c r="F6514" s="32" t="inlineStr">
        <is>
          <t>Differs from upstream baseline</t>
        </is>
      </c>
      <c r="G6514" s="32" t="inlineStr">
        <is>
          <t>species_info/gen_*_families.h</t>
        </is>
      </c>
    </row>
    <row r="6515">
      <c r="A6515" s="77" t="inlineStr">
        <is>
          <t>2026-10-05</t>
        </is>
      </c>
      <c r="B6515" s="77" t="inlineStr">
        <is>
          <t>Pokemon Stats</t>
        </is>
      </c>
      <c r="C6515" s="77" t="inlineStr">
        <is>
          <t>Deoxys baseAttack</t>
        </is>
      </c>
      <c r="D6515" s="77" t="n">
        <v>95</v>
      </c>
      <c r="E6515" s="77" t="n">
        <v>100</v>
      </c>
      <c r="F6515" s="77" t="inlineStr">
        <is>
          <t>Differs from upstream baseline</t>
        </is>
      </c>
      <c r="G6515" s="77" t="inlineStr">
        <is>
          <t>species_info/gen_*_families.h</t>
        </is>
      </c>
    </row>
    <row r="6516">
      <c r="A6516" s="32" t="inlineStr">
        <is>
          <t>2026-10-05</t>
        </is>
      </c>
      <c r="B6516" s="32" t="inlineStr">
        <is>
          <t>Pokemon Stats</t>
        </is>
      </c>
      <c r="C6516" s="32" t="inlineStr">
        <is>
          <t>Deoxys baseDefense</t>
        </is>
      </c>
      <c r="D6516" s="32" t="n">
        <v>90</v>
      </c>
      <c r="E6516" s="32" t="n">
        <v>100</v>
      </c>
      <c r="F6516" s="32" t="inlineStr">
        <is>
          <t>Differs from upstream baseline</t>
        </is>
      </c>
      <c r="G6516" s="32" t="inlineStr">
        <is>
          <t>species_info/gen_*_families.h</t>
        </is>
      </c>
    </row>
    <row r="6517">
      <c r="A6517" s="77" t="inlineStr">
        <is>
          <t>2026-10-05</t>
        </is>
      </c>
      <c r="B6517" s="77" t="inlineStr">
        <is>
          <t>Pokemon Stats</t>
        </is>
      </c>
      <c r="C6517" s="77" t="inlineStr">
        <is>
          <t>Deoxys baseSpAttack</t>
        </is>
      </c>
      <c r="D6517" s="77" t="n">
        <v>95</v>
      </c>
      <c r="E6517" s="77" t="n">
        <v>100</v>
      </c>
      <c r="F6517" s="77" t="inlineStr">
        <is>
          <t>Differs from upstream baseline</t>
        </is>
      </c>
      <c r="G6517" s="77" t="inlineStr">
        <is>
          <t>species_info/gen_*_families.h</t>
        </is>
      </c>
    </row>
    <row r="6518">
      <c r="A6518" s="32" t="inlineStr">
        <is>
          <t>2026-10-05</t>
        </is>
      </c>
      <c r="B6518" s="32" t="inlineStr">
        <is>
          <t>Pokemon Stats</t>
        </is>
      </c>
      <c r="C6518" s="32" t="inlineStr">
        <is>
          <t>Deoxys baseSpDefense</t>
        </is>
      </c>
      <c r="D6518" s="32" t="n">
        <v>90</v>
      </c>
      <c r="E6518" s="32" t="n">
        <v>100</v>
      </c>
      <c r="F6518" s="32" t="inlineStr">
        <is>
          <t>Differs from upstream baseline</t>
        </is>
      </c>
      <c r="G6518" s="32" t="inlineStr">
        <is>
          <t>species_info/gen_*_families.h</t>
        </is>
      </c>
    </row>
    <row r="6519">
      <c r="A6519" s="77" t="inlineStr">
        <is>
          <t>2026-10-05</t>
        </is>
      </c>
      <c r="B6519" s="77" t="inlineStr">
        <is>
          <t>Pokemon Stats</t>
        </is>
      </c>
      <c r="C6519" s="77" t="inlineStr">
        <is>
          <t>Deoxys baseSpeed</t>
        </is>
      </c>
      <c r="D6519" s="77" t="n">
        <v>180</v>
      </c>
      <c r="E6519" s="77" t="n">
        <v>190</v>
      </c>
      <c r="F6519" s="77" t="inlineStr">
        <is>
          <t>Differs from upstream baseline</t>
        </is>
      </c>
      <c r="G6519" s="77" t="inlineStr">
        <is>
          <t>species_info/gen_*_families.h</t>
        </is>
      </c>
    </row>
    <row r="6520">
      <c r="A6520" s="32" t="inlineStr">
        <is>
          <t>2026-10-05</t>
        </is>
      </c>
      <c r="B6520" s="32" t="inlineStr">
        <is>
          <t>Abilities</t>
        </is>
      </c>
      <c r="C6520" s="32" t="inlineStr">
        <is>
          <t>Dewgong abilities</t>
        </is>
      </c>
      <c r="D6520" s="32" t="inlineStr">
        <is>
          <t>Thick Fat / Hydration / Ice Body</t>
        </is>
      </c>
      <c r="E6520" s="32" t="inlineStr">
        <is>
          <t>Swift Swim / Ice Body / Ice Body</t>
        </is>
      </c>
      <c r="F6520" s="32" t="inlineStr">
        <is>
          <t>Differs from upstream baseline</t>
        </is>
      </c>
      <c r="G6520" s="32" t="inlineStr">
        <is>
          <t>species_info/gen_*_families.h</t>
        </is>
      </c>
    </row>
    <row r="6521">
      <c r="A6521" s="77" t="inlineStr">
        <is>
          <t>2026-10-05</t>
        </is>
      </c>
      <c r="B6521" s="77" t="inlineStr">
        <is>
          <t>Pokemon Stats</t>
        </is>
      </c>
      <c r="C6521" s="77" t="inlineStr">
        <is>
          <t>Diggersby baseHP</t>
        </is>
      </c>
      <c r="D6521" s="77" t="n">
        <v>85</v>
      </c>
      <c r="E6521" s="77" t="n">
        <v>95</v>
      </c>
      <c r="F6521" s="77" t="inlineStr">
        <is>
          <t>Differs from upstream baseline</t>
        </is>
      </c>
      <c r="G6521" s="77" t="inlineStr">
        <is>
          <t>species_info/gen_*_families.h</t>
        </is>
      </c>
    </row>
    <row r="6522">
      <c r="A6522" s="32" t="inlineStr">
        <is>
          <t>2026-10-05</t>
        </is>
      </c>
      <c r="B6522" s="32" t="inlineStr">
        <is>
          <t>Pokemon Stats</t>
        </is>
      </c>
      <c r="C6522" s="32" t="inlineStr">
        <is>
          <t>Diggersby baseAttack</t>
        </is>
      </c>
      <c r="D6522" s="32" t="n">
        <v>56</v>
      </c>
      <c r="E6522" s="32" t="n">
        <v>89</v>
      </c>
      <c r="F6522" s="32" t="inlineStr">
        <is>
          <t>Differs from upstream baseline</t>
        </is>
      </c>
      <c r="G6522" s="32" t="inlineStr">
        <is>
          <t>species_info/gen_*_families.h</t>
        </is>
      </c>
    </row>
    <row r="6523">
      <c r="A6523" s="77" t="inlineStr">
        <is>
          <t>2026-10-05</t>
        </is>
      </c>
      <c r="B6523" s="77" t="inlineStr">
        <is>
          <t>Pokemon Stats</t>
        </is>
      </c>
      <c r="C6523" s="77" t="inlineStr">
        <is>
          <t>Diggersby baseSpAttack</t>
        </is>
      </c>
      <c r="D6523" s="77" t="n">
        <v>50</v>
      </c>
      <c r="E6523" s="77" t="n">
        <v>58</v>
      </c>
      <c r="F6523" s="77" t="inlineStr">
        <is>
          <t>Differs from upstream baseline</t>
        </is>
      </c>
      <c r="G6523" s="77" t="inlineStr">
        <is>
          <t>species_info/gen_*_families.h</t>
        </is>
      </c>
    </row>
    <row r="6524">
      <c r="A6524" s="32" t="inlineStr">
        <is>
          <t>2026-10-05</t>
        </is>
      </c>
      <c r="B6524" s="32" t="inlineStr">
        <is>
          <t>Pokemon Stats</t>
        </is>
      </c>
      <c r="C6524" s="32" t="inlineStr">
        <is>
          <t>Diggersby baseSpDefense</t>
        </is>
      </c>
      <c r="D6524" s="32" t="n">
        <v>77</v>
      </c>
      <c r="E6524" s="32" t="n">
        <v>90</v>
      </c>
      <c r="F6524" s="32" t="inlineStr">
        <is>
          <t>Differs from upstream baseline</t>
        </is>
      </c>
      <c r="G6524" s="32" t="inlineStr">
        <is>
          <t>species_info/gen_*_families.h</t>
        </is>
      </c>
    </row>
    <row r="6525">
      <c r="A6525" s="77" t="inlineStr">
        <is>
          <t>2026-10-05</t>
        </is>
      </c>
      <c r="B6525" s="77" t="inlineStr">
        <is>
          <t>Abilities</t>
        </is>
      </c>
      <c r="C6525" s="77" t="inlineStr">
        <is>
          <t>Diglett abilities</t>
        </is>
      </c>
      <c r="D6525" s="77" t="inlineStr">
        <is>
          <t>Sand Veil / Arena Trap / Sand Force</t>
        </is>
      </c>
      <c r="E6525" s="77" t="inlineStr">
        <is>
          <t>Arena Trap / Arena Trap / Sand Force</t>
        </is>
      </c>
      <c r="F6525" s="77" t="inlineStr">
        <is>
          <t>Differs from upstream baseline</t>
        </is>
      </c>
      <c r="G6525" s="77" t="inlineStr">
        <is>
          <t>species_info/gen_*_families.h</t>
        </is>
      </c>
    </row>
    <row r="6526">
      <c r="A6526" s="32" t="inlineStr">
        <is>
          <t>2026-10-05</t>
        </is>
      </c>
      <c r="B6526" s="32" t="inlineStr">
        <is>
          <t>Pokemon Stats</t>
        </is>
      </c>
      <c r="C6526" s="32" t="inlineStr">
        <is>
          <t>Diglett baseHP</t>
        </is>
      </c>
      <c r="D6526" s="32" t="n">
        <v>10</v>
      </c>
      <c r="E6526" s="32" t="n">
        <v>34</v>
      </c>
      <c r="F6526" s="32" t="inlineStr">
        <is>
          <t>Differs from upstream baseline</t>
        </is>
      </c>
      <c r="G6526" s="32" t="inlineStr">
        <is>
          <t>species_info/gen_*_families.h</t>
        </is>
      </c>
    </row>
    <row r="6527">
      <c r="A6527" s="77" t="inlineStr">
        <is>
          <t>2026-10-05</t>
        </is>
      </c>
      <c r="B6527" s="77" t="inlineStr">
        <is>
          <t>Pokemon Stats</t>
        </is>
      </c>
      <c r="C6527" s="77" t="inlineStr">
        <is>
          <t>Diglett baseDefense</t>
        </is>
      </c>
      <c r="D6527" s="77" t="n">
        <v>30</v>
      </c>
      <c r="E6527" s="77" t="n">
        <v>42</v>
      </c>
      <c r="F6527" s="77" t="inlineStr">
        <is>
          <t>Differs from upstream baseline</t>
        </is>
      </c>
      <c r="G6527" s="77" t="inlineStr">
        <is>
          <t>species_info/gen_*_families.h</t>
        </is>
      </c>
    </row>
    <row r="6528">
      <c r="A6528" s="32" t="inlineStr">
        <is>
          <t>2026-10-05</t>
        </is>
      </c>
      <c r="B6528" s="32" t="inlineStr">
        <is>
          <t>Pokemon Stats</t>
        </is>
      </c>
      <c r="C6528" s="32" t="inlineStr">
        <is>
          <t>Diglett baseSpAttack</t>
        </is>
      </c>
      <c r="D6528" s="32" t="n">
        <v>35</v>
      </c>
      <c r="E6528" s="32" t="n">
        <v>36</v>
      </c>
      <c r="F6528" s="32" t="inlineStr">
        <is>
          <t>Differs from upstream baseline</t>
        </is>
      </c>
      <c r="G6528" s="32" t="inlineStr">
        <is>
          <t>species_info/gen_*_families.h</t>
        </is>
      </c>
    </row>
    <row r="6529">
      <c r="A6529" s="77" t="inlineStr">
        <is>
          <t>2026-10-05</t>
        </is>
      </c>
      <c r="B6529" s="77" t="inlineStr">
        <is>
          <t>Pokemon Stats</t>
        </is>
      </c>
      <c r="C6529" s="77" t="inlineStr">
        <is>
          <t>Diglett baseSpDefense</t>
        </is>
      </c>
      <c r="D6529" s="77" t="n">
        <v>45</v>
      </c>
      <c r="E6529" s="77" t="n">
        <v>48</v>
      </c>
      <c r="F6529" s="77" t="inlineStr">
        <is>
          <t>Differs from upstream baseline</t>
        </is>
      </c>
      <c r="G6529" s="77" t="inlineStr">
        <is>
          <t>species_info/gen_*_families.h</t>
        </is>
      </c>
    </row>
    <row r="6530">
      <c r="A6530" s="32" t="inlineStr">
        <is>
          <t>2026-10-05</t>
        </is>
      </c>
      <c r="B6530" s="32" t="inlineStr">
        <is>
          <t>Pokemon Stats</t>
        </is>
      </c>
      <c r="C6530" s="32" t="inlineStr">
        <is>
          <t>Ditto baseHP</t>
        </is>
      </c>
      <c r="D6530" s="32" t="n">
        <v>48</v>
      </c>
      <c r="E6530" s="32" t="n">
        <v>100</v>
      </c>
      <c r="F6530" s="32" t="inlineStr">
        <is>
          <t>Differs from upstream baseline</t>
        </is>
      </c>
      <c r="G6530" s="32" t="inlineStr">
        <is>
          <t>species_info/gen_*_families.h</t>
        </is>
      </c>
    </row>
    <row r="6531">
      <c r="A6531" s="77" t="inlineStr">
        <is>
          <t>2026-10-05</t>
        </is>
      </c>
      <c r="B6531" s="77" t="inlineStr">
        <is>
          <t>Pokemon Stats</t>
        </is>
      </c>
      <c r="C6531" s="77" t="inlineStr">
        <is>
          <t>Ditto baseAttack</t>
        </is>
      </c>
      <c r="D6531" s="77" t="n">
        <v>48</v>
      </c>
      <c r="E6531" s="77" t="n">
        <v>100</v>
      </c>
      <c r="F6531" s="77" t="inlineStr">
        <is>
          <t>Differs from upstream baseline</t>
        </is>
      </c>
      <c r="G6531" s="77" t="inlineStr">
        <is>
          <t>species_info/gen_*_families.h</t>
        </is>
      </c>
    </row>
    <row r="6532">
      <c r="A6532" s="32" t="inlineStr">
        <is>
          <t>2026-10-05</t>
        </is>
      </c>
      <c r="B6532" s="32" t="inlineStr">
        <is>
          <t>Pokemon Stats</t>
        </is>
      </c>
      <c r="C6532" s="32" t="inlineStr">
        <is>
          <t>Ditto baseDefense</t>
        </is>
      </c>
      <c r="D6532" s="32" t="n">
        <v>48</v>
      </c>
      <c r="E6532" s="32" t="n">
        <v>100</v>
      </c>
      <c r="F6532" s="32" t="inlineStr">
        <is>
          <t>Differs from upstream baseline</t>
        </is>
      </c>
      <c r="G6532" s="32" t="inlineStr">
        <is>
          <t>species_info/gen_*_families.h</t>
        </is>
      </c>
    </row>
    <row r="6533">
      <c r="A6533" s="77" t="inlineStr">
        <is>
          <t>2026-10-05</t>
        </is>
      </c>
      <c r="B6533" s="77" t="inlineStr">
        <is>
          <t>Pokemon Stats</t>
        </is>
      </c>
      <c r="C6533" s="77" t="inlineStr">
        <is>
          <t>Ditto baseSpAttack</t>
        </is>
      </c>
      <c r="D6533" s="77" t="n">
        <v>48</v>
      </c>
      <c r="E6533" s="77" t="n">
        <v>100</v>
      </c>
      <c r="F6533" s="77" t="inlineStr">
        <is>
          <t>Differs from upstream baseline</t>
        </is>
      </c>
      <c r="G6533" s="77" t="inlineStr">
        <is>
          <t>species_info/gen_*_families.h</t>
        </is>
      </c>
    </row>
    <row r="6534">
      <c r="A6534" s="32" t="inlineStr">
        <is>
          <t>2026-10-05</t>
        </is>
      </c>
      <c r="B6534" s="32" t="inlineStr">
        <is>
          <t>Pokemon Stats</t>
        </is>
      </c>
      <c r="C6534" s="32" t="inlineStr">
        <is>
          <t>Ditto baseSpDefense</t>
        </is>
      </c>
      <c r="D6534" s="32" t="n">
        <v>48</v>
      </c>
      <c r="E6534" s="32" t="n">
        <v>100</v>
      </c>
      <c r="F6534" s="32" t="inlineStr">
        <is>
          <t>Differs from upstream baseline</t>
        </is>
      </c>
      <c r="G6534" s="32" t="inlineStr">
        <is>
          <t>species_info/gen_*_families.h</t>
        </is>
      </c>
    </row>
    <row r="6535">
      <c r="A6535" s="77" t="inlineStr">
        <is>
          <t>2026-10-05</t>
        </is>
      </c>
      <c r="B6535" s="77" t="inlineStr">
        <is>
          <t>Pokemon Stats</t>
        </is>
      </c>
      <c r="C6535" s="77" t="inlineStr">
        <is>
          <t>Ditto baseSpeed</t>
        </is>
      </c>
      <c r="D6535" s="77" t="n">
        <v>48</v>
      </c>
      <c r="E6535" s="77" t="n">
        <v>100</v>
      </c>
      <c r="F6535" s="77" t="inlineStr">
        <is>
          <t>Differs from upstream baseline</t>
        </is>
      </c>
      <c r="G6535" s="77" t="inlineStr">
        <is>
          <t>species_info/gen_*_families.h</t>
        </is>
      </c>
    </row>
    <row r="6536">
      <c r="A6536" s="32" t="inlineStr">
        <is>
          <t>2026-10-05</t>
        </is>
      </c>
      <c r="B6536" s="32" t="inlineStr">
        <is>
          <t>Abilities</t>
        </is>
      </c>
      <c r="C6536" s="32" t="inlineStr">
        <is>
          <t>Ditto abilities</t>
        </is>
      </c>
      <c r="D6536" s="32" t="inlineStr">
        <is>
          <t>Limber / Imposter</t>
        </is>
      </c>
      <c r="E6536" s="32" t="inlineStr">
        <is>
          <t>Shadow Tag / Imposter</t>
        </is>
      </c>
      <c r="F6536" s="32" t="inlineStr">
        <is>
          <t>Differs from upstream baseline</t>
        </is>
      </c>
      <c r="G6536" s="32" t="inlineStr">
        <is>
          <t>species_info/gen_*_families.h</t>
        </is>
      </c>
    </row>
    <row r="6537">
      <c r="A6537" s="77" t="inlineStr">
        <is>
          <t>2026-10-05</t>
        </is>
      </c>
      <c r="B6537" s="77" t="inlineStr">
        <is>
          <t>Pokemon Stats</t>
        </is>
      </c>
      <c r="C6537" s="77" t="inlineStr">
        <is>
          <t>Dodrio baseHP</t>
        </is>
      </c>
      <c r="D6537" s="77" t="n">
        <v>60</v>
      </c>
      <c r="E6537" s="77" t="n">
        <v>70</v>
      </c>
      <c r="F6537" s="77" t="inlineStr">
        <is>
          <t>Differs from upstream baseline</t>
        </is>
      </c>
      <c r="G6537" s="77" t="inlineStr">
        <is>
          <t>species_info/gen_*_families.h</t>
        </is>
      </c>
    </row>
    <row r="6538">
      <c r="A6538" s="32" t="inlineStr">
        <is>
          <t>2026-10-05</t>
        </is>
      </c>
      <c r="B6538" s="32" t="inlineStr">
        <is>
          <t>Pokemon Stats</t>
        </is>
      </c>
      <c r="C6538" s="32" t="inlineStr">
        <is>
          <t>Dodrio baseAttack</t>
        </is>
      </c>
      <c r="D6538" s="32" t="n">
        <v>110</v>
      </c>
      <c r="E6538" s="32" t="n">
        <v>120</v>
      </c>
      <c r="F6538" s="32" t="inlineStr">
        <is>
          <t>Differs from upstream baseline</t>
        </is>
      </c>
      <c r="G6538" s="32" t="inlineStr">
        <is>
          <t>species_info/gen_*_families.h</t>
        </is>
      </c>
    </row>
    <row r="6539">
      <c r="A6539" s="77" t="inlineStr">
        <is>
          <t>2026-10-05</t>
        </is>
      </c>
      <c r="B6539" s="77" t="inlineStr">
        <is>
          <t>Abilities</t>
        </is>
      </c>
      <c r="C6539" s="77" t="inlineStr">
        <is>
          <t>Dodrio abilities</t>
        </is>
      </c>
      <c r="D6539" s="77" t="inlineStr">
        <is>
          <t>Run Away / Early Bird / Tangled Feet</t>
        </is>
      </c>
      <c r="E6539" s="77" t="inlineStr">
        <is>
          <t>Quick Feet / Tangled Feet / Tangled Feet</t>
        </is>
      </c>
      <c r="F6539" s="77" t="inlineStr">
        <is>
          <t>Differs from upstream baseline</t>
        </is>
      </c>
      <c r="G6539" s="77" t="inlineStr">
        <is>
          <t>species_info/gen_*_families.h</t>
        </is>
      </c>
    </row>
    <row r="6540">
      <c r="A6540" s="32" t="inlineStr">
        <is>
          <t>2026-10-05</t>
        </is>
      </c>
      <c r="B6540" s="32" t="inlineStr">
        <is>
          <t>Abilities</t>
        </is>
      </c>
      <c r="C6540" s="32" t="inlineStr">
        <is>
          <t>Doduo abilities</t>
        </is>
      </c>
      <c r="D6540" s="32" t="inlineStr">
        <is>
          <t>Run Away / Early Bird / Tangled Feet</t>
        </is>
      </c>
      <c r="E6540" s="32" t="inlineStr">
        <is>
          <t>Tangled Feet / Tangled Feet / Tangled Feet</t>
        </is>
      </c>
      <c r="F6540" s="32" t="inlineStr">
        <is>
          <t>Differs from upstream baseline</t>
        </is>
      </c>
      <c r="G6540" s="32" t="inlineStr">
        <is>
          <t>species_info/gen_*_families.h</t>
        </is>
      </c>
    </row>
    <row r="6541">
      <c r="A6541" s="77" t="inlineStr">
        <is>
          <t>2026-10-05</t>
        </is>
      </c>
      <c r="B6541" s="77" t="inlineStr">
        <is>
          <t>Pokemon Stats</t>
        </is>
      </c>
      <c r="C6541" s="77" t="inlineStr">
        <is>
          <t>Donphan baseHP</t>
        </is>
      </c>
      <c r="D6541" s="77" t="n">
        <v>90</v>
      </c>
      <c r="E6541" s="77" t="n">
        <v>95</v>
      </c>
      <c r="F6541" s="77" t="inlineStr">
        <is>
          <t>Differs from upstream baseline</t>
        </is>
      </c>
      <c r="G6541" s="77" t="inlineStr">
        <is>
          <t>species_info/gen_*_families.h</t>
        </is>
      </c>
    </row>
    <row r="6542">
      <c r="A6542" s="32" t="inlineStr">
        <is>
          <t>2026-10-05</t>
        </is>
      </c>
      <c r="B6542" s="32" t="inlineStr">
        <is>
          <t>Pokemon Stats</t>
        </is>
      </c>
      <c r="C6542" s="32" t="inlineStr">
        <is>
          <t>Donphan baseDefense</t>
        </is>
      </c>
      <c r="D6542" s="32" t="n">
        <v>120</v>
      </c>
      <c r="E6542" s="32" t="n">
        <v>130</v>
      </c>
      <c r="F6542" s="32" t="inlineStr">
        <is>
          <t>Differs from upstream baseline</t>
        </is>
      </c>
      <c r="G6542" s="32" t="inlineStr">
        <is>
          <t>species_info/gen_*_families.h</t>
        </is>
      </c>
    </row>
    <row r="6543">
      <c r="A6543" s="77" t="inlineStr">
        <is>
          <t>2026-10-05</t>
        </is>
      </c>
      <c r="B6543" s="77" t="inlineStr">
        <is>
          <t>Pokemon Stats</t>
        </is>
      </c>
      <c r="C6543" s="77" t="inlineStr">
        <is>
          <t>Donphan baseSpAttack</t>
        </is>
      </c>
      <c r="D6543" s="77" t="n">
        <v>60</v>
      </c>
      <c r="E6543" s="77" t="n">
        <v>55</v>
      </c>
      <c r="F6543" s="77" t="inlineStr">
        <is>
          <t>Differs from upstream baseline</t>
        </is>
      </c>
      <c r="G6543" s="77" t="inlineStr">
        <is>
          <t>species_info/gen_*_families.h</t>
        </is>
      </c>
    </row>
    <row r="6544">
      <c r="A6544" s="32" t="inlineStr">
        <is>
          <t>2026-10-05</t>
        </is>
      </c>
      <c r="B6544" s="32" t="inlineStr">
        <is>
          <t>Abilities</t>
        </is>
      </c>
      <c r="C6544" s="32" t="inlineStr">
        <is>
          <t>Donphan abilities</t>
        </is>
      </c>
      <c r="D6544" s="32" t="inlineStr">
        <is>
          <t>Sturdy / Sand Veil</t>
        </is>
      </c>
      <c r="E6544" s="32" t="inlineStr">
        <is>
          <t>Battle Armor / Sand Veil</t>
        </is>
      </c>
      <c r="F6544" s="32" t="inlineStr">
        <is>
          <t>Differs from upstream baseline</t>
        </is>
      </c>
      <c r="G6544" s="32" t="inlineStr">
        <is>
          <t>species_info/gen_*_families.h</t>
        </is>
      </c>
    </row>
    <row r="6545">
      <c r="A6545" s="77" t="inlineStr">
        <is>
          <t>2026-10-05</t>
        </is>
      </c>
      <c r="B6545" s="77" t="inlineStr">
        <is>
          <t>Pokemon Stats</t>
        </is>
      </c>
      <c r="C6545" s="77" t="inlineStr">
        <is>
          <t>Doublade baseAttack</t>
        </is>
      </c>
      <c r="D6545" s="77" t="n">
        <v>110</v>
      </c>
      <c r="E6545" s="77" t="n">
        <v>125</v>
      </c>
      <c r="F6545" s="77" t="inlineStr">
        <is>
          <t>Differs from upstream baseline</t>
        </is>
      </c>
      <c r="G6545" s="77" t="inlineStr">
        <is>
          <t>species_info/gen_*_families.h</t>
        </is>
      </c>
    </row>
    <row r="6546">
      <c r="A6546" s="32" t="inlineStr">
        <is>
          <t>2026-10-05</t>
        </is>
      </c>
      <c r="B6546" s="32" t="inlineStr">
        <is>
          <t>Pokemon Stats</t>
        </is>
      </c>
      <c r="C6546" s="32" t="inlineStr">
        <is>
          <t>Doublade baseSpAttack</t>
        </is>
      </c>
      <c r="D6546" s="32" t="n">
        <v>45</v>
      </c>
      <c r="E6546" s="32" t="n">
        <v>30</v>
      </c>
      <c r="F6546" s="32" t="inlineStr">
        <is>
          <t>Differs from upstream baseline</t>
        </is>
      </c>
      <c r="G6546" s="32" t="inlineStr">
        <is>
          <t>species_info/gen_*_families.h</t>
        </is>
      </c>
    </row>
    <row r="6547">
      <c r="A6547" s="77" t="inlineStr">
        <is>
          <t>2026-10-05</t>
        </is>
      </c>
      <c r="B6547" s="77" t="inlineStr">
        <is>
          <t>Pokemon Stats</t>
        </is>
      </c>
      <c r="C6547" s="77" t="inlineStr">
        <is>
          <t>Dragalge baseHP</t>
        </is>
      </c>
      <c r="D6547" s="77" t="n">
        <v>65</v>
      </c>
      <c r="E6547" s="77" t="n">
        <v>75</v>
      </c>
      <c r="F6547" s="77" t="inlineStr">
        <is>
          <t>Differs from upstream baseline</t>
        </is>
      </c>
      <c r="G6547" s="77" t="inlineStr">
        <is>
          <t>species_info/gen_*_families.h</t>
        </is>
      </c>
    </row>
    <row r="6548">
      <c r="A6548" s="32" t="inlineStr">
        <is>
          <t>2026-10-05</t>
        </is>
      </c>
      <c r="B6548" s="32" t="inlineStr">
        <is>
          <t>Pokemon Stats</t>
        </is>
      </c>
      <c r="C6548" s="32" t="inlineStr">
        <is>
          <t>Dragalge baseSpAttack</t>
        </is>
      </c>
      <c r="D6548" s="32" t="n">
        <v>97</v>
      </c>
      <c r="E6548" s="32" t="n">
        <v>107</v>
      </c>
      <c r="F6548" s="32" t="inlineStr">
        <is>
          <t>Differs from upstream baseline</t>
        </is>
      </c>
      <c r="G6548" s="32" t="inlineStr">
        <is>
          <t>species_info/gen_*_families.h</t>
        </is>
      </c>
    </row>
    <row r="6549">
      <c r="A6549" s="77" t="inlineStr">
        <is>
          <t>2026-10-05</t>
        </is>
      </c>
      <c r="B6549" s="77" t="inlineStr">
        <is>
          <t>Abilities</t>
        </is>
      </c>
      <c r="C6549" s="77" t="inlineStr">
        <is>
          <t>Dragonair abilities</t>
        </is>
      </c>
      <c r="D6549" s="77" t="inlineStr">
        <is>
          <t>Shed Skin / Marvel Scale</t>
        </is>
      </c>
      <c r="E6549" s="77" t="inlineStr">
        <is>
          <t>Shed Skin / Shed Skin / Marvel Scale</t>
        </is>
      </c>
      <c r="F6549" s="77" t="inlineStr">
        <is>
          <t>Differs from upstream baseline</t>
        </is>
      </c>
      <c r="G6549" s="77" t="inlineStr">
        <is>
          <t>species_info/gen_*_families.h</t>
        </is>
      </c>
    </row>
    <row r="6550">
      <c r="A6550" s="32" t="inlineStr">
        <is>
          <t>2026-10-05</t>
        </is>
      </c>
      <c r="B6550" s="32" t="inlineStr">
        <is>
          <t>Pokemon Stats</t>
        </is>
      </c>
      <c r="C6550" s="32" t="inlineStr">
        <is>
          <t>Dragonite baseSpeed</t>
        </is>
      </c>
      <c r="D6550" s="32" t="n">
        <v>80</v>
      </c>
      <c r="E6550" s="32" t="n">
        <v>85</v>
      </c>
      <c r="F6550" s="32" t="inlineStr">
        <is>
          <t>Differs from upstream baseline</t>
        </is>
      </c>
      <c r="G6550" s="32" t="inlineStr">
        <is>
          <t>species_info/gen_*_families.h</t>
        </is>
      </c>
    </row>
    <row r="6551">
      <c r="A6551" s="77" t="inlineStr">
        <is>
          <t>2026-10-05</t>
        </is>
      </c>
      <c r="B6551" s="77" t="inlineStr">
        <is>
          <t>Abilities</t>
        </is>
      </c>
      <c r="C6551" s="77" t="inlineStr">
        <is>
          <t>Dragonite abilities</t>
        </is>
      </c>
      <c r="D6551" s="77" t="inlineStr">
        <is>
          <t>Inner Focus / Multiscale</t>
        </is>
      </c>
      <c r="E6551" s="77" t="inlineStr">
        <is>
          <t>Thick Fat / Thick Fat / Multiscale</t>
        </is>
      </c>
      <c r="F6551" s="77" t="inlineStr">
        <is>
          <t>Differs from upstream baseline</t>
        </is>
      </c>
      <c r="G6551" s="77" t="inlineStr">
        <is>
          <t>species_info/gen_*_families.h</t>
        </is>
      </c>
    </row>
    <row r="6552">
      <c r="A6552" s="32" t="inlineStr">
        <is>
          <t>2026-10-05</t>
        </is>
      </c>
      <c r="B6552" s="32" t="inlineStr">
        <is>
          <t>Abilities</t>
        </is>
      </c>
      <c r="C6552" s="32" t="inlineStr">
        <is>
          <t>Drapion abilities</t>
        </is>
      </c>
      <c r="D6552" s="32" t="inlineStr">
        <is>
          <t>Battle Armor / Sniper / Keen Eye</t>
        </is>
      </c>
      <c r="E6552" s="32" t="inlineStr">
        <is>
          <t>Battle Armor / Hyper Cutter / Keen Eye</t>
        </is>
      </c>
      <c r="F6552" s="32" t="inlineStr">
        <is>
          <t>Differs from upstream baseline</t>
        </is>
      </c>
      <c r="G6552" s="32" t="inlineStr">
        <is>
          <t>species_info/gen_*_families.h</t>
        </is>
      </c>
    </row>
    <row r="6553">
      <c r="A6553" s="77" t="inlineStr">
        <is>
          <t>2026-10-05</t>
        </is>
      </c>
      <c r="B6553" s="77" t="inlineStr">
        <is>
          <t>Abilities</t>
        </is>
      </c>
      <c r="C6553" s="77" t="inlineStr">
        <is>
          <t>Dratini abilities</t>
        </is>
      </c>
      <c r="D6553" s="77" t="inlineStr">
        <is>
          <t>Shed Skin / Marvel Scale</t>
        </is>
      </c>
      <c r="E6553" s="77" t="inlineStr">
        <is>
          <t>Shed Skin / Shed Skin / Marvel Scale</t>
        </is>
      </c>
      <c r="F6553" s="77" t="inlineStr">
        <is>
          <t>Differs from upstream baseline</t>
        </is>
      </c>
      <c r="G6553" s="77" t="inlineStr">
        <is>
          <t>species_info/gen_*_families.h</t>
        </is>
      </c>
    </row>
    <row r="6554">
      <c r="A6554" s="32" t="inlineStr">
        <is>
          <t>2026-10-05</t>
        </is>
      </c>
      <c r="B6554" s="32" t="inlineStr">
        <is>
          <t>Abilities</t>
        </is>
      </c>
      <c r="C6554" s="32" t="inlineStr">
        <is>
          <t>Drifblim abilities</t>
        </is>
      </c>
      <c r="D6554" s="32" t="inlineStr">
        <is>
          <t>Aftermath / Unburden / Flare Boost</t>
        </is>
      </c>
      <c r="E6554" s="32" t="inlineStr">
        <is>
          <t>Unburden / Unburden / Flare Boost</t>
        </is>
      </c>
      <c r="F6554" s="32" t="inlineStr">
        <is>
          <t>Differs from upstream baseline</t>
        </is>
      </c>
      <c r="G6554" s="32" t="inlineStr">
        <is>
          <t>species_info/gen_*_families.h</t>
        </is>
      </c>
    </row>
    <row r="6555">
      <c r="A6555" s="77" t="inlineStr">
        <is>
          <t>2026-10-05</t>
        </is>
      </c>
      <c r="B6555" s="77" t="inlineStr">
        <is>
          <t>Abilities</t>
        </is>
      </c>
      <c r="C6555" s="77" t="inlineStr">
        <is>
          <t>Drifloon abilities</t>
        </is>
      </c>
      <c r="D6555" s="77" t="inlineStr">
        <is>
          <t>Aftermath / Unburden / Flare Boost</t>
        </is>
      </c>
      <c r="E6555" s="77" t="inlineStr">
        <is>
          <t>Unburden / Unburden / Flare Boost</t>
        </is>
      </c>
      <c r="F6555" s="77" t="inlineStr">
        <is>
          <t>Differs from upstream baseline</t>
        </is>
      </c>
      <c r="G6555" s="77" t="inlineStr">
        <is>
          <t>species_info/gen_*_families.h</t>
        </is>
      </c>
    </row>
    <row r="6556">
      <c r="A6556" s="32" t="inlineStr">
        <is>
          <t>2026-10-05</t>
        </is>
      </c>
      <c r="B6556" s="32" t="inlineStr">
        <is>
          <t>Abilities</t>
        </is>
      </c>
      <c r="C6556" s="32" t="inlineStr">
        <is>
          <t>Drowzee abilities</t>
        </is>
      </c>
      <c r="D6556" s="32" t="inlineStr">
        <is>
          <t>Insomnia / Forewarn / Inner Focus</t>
        </is>
      </c>
      <c r="E6556" s="32" t="inlineStr">
        <is>
          <t>Bad Dreams / Bad Dreams / Inner Focus</t>
        </is>
      </c>
      <c r="F6556" s="32" t="inlineStr">
        <is>
          <t>Differs from upstream baseline</t>
        </is>
      </c>
      <c r="G6556" s="32" t="inlineStr">
        <is>
          <t>species_info/gen_*_families.h</t>
        </is>
      </c>
    </row>
    <row r="6557">
      <c r="A6557" s="77" t="inlineStr">
        <is>
          <t>2026-10-05</t>
        </is>
      </c>
      <c r="B6557" s="77" t="inlineStr">
        <is>
          <t>Pokemon Stats</t>
        </is>
      </c>
      <c r="C6557" s="77" t="inlineStr">
        <is>
          <t>Druddigon baseHP</t>
        </is>
      </c>
      <c r="D6557" s="77" t="n">
        <v>77</v>
      </c>
      <c r="E6557" s="77" t="n">
        <v>87</v>
      </c>
      <c r="F6557" s="77" t="inlineStr">
        <is>
          <t>Differs from upstream baseline</t>
        </is>
      </c>
      <c r="G6557" s="77" t="inlineStr">
        <is>
          <t>species_info/gen_*_families.h</t>
        </is>
      </c>
    </row>
    <row r="6558">
      <c r="A6558" s="32" t="inlineStr">
        <is>
          <t>2026-10-05</t>
        </is>
      </c>
      <c r="B6558" s="32" t="inlineStr">
        <is>
          <t>Pokemon Stats</t>
        </is>
      </c>
      <c r="C6558" s="32" t="inlineStr">
        <is>
          <t>Druddigon baseAttack</t>
        </is>
      </c>
      <c r="D6558" s="32" t="n">
        <v>120</v>
      </c>
      <c r="E6558" s="32" t="n">
        <v>137</v>
      </c>
      <c r="F6558" s="32" t="inlineStr">
        <is>
          <t>Differs from upstream baseline</t>
        </is>
      </c>
      <c r="G6558" s="32" t="inlineStr">
        <is>
          <t>species_info/gen_*_families.h</t>
        </is>
      </c>
    </row>
    <row r="6559">
      <c r="A6559" s="77" t="inlineStr">
        <is>
          <t>2026-10-05</t>
        </is>
      </c>
      <c r="B6559" s="77" t="inlineStr">
        <is>
          <t>Pokemon Stats</t>
        </is>
      </c>
      <c r="C6559" s="77" t="inlineStr">
        <is>
          <t>Druddigon baseSpAttack</t>
        </is>
      </c>
      <c r="D6559" s="77" t="n">
        <v>60</v>
      </c>
      <c r="E6559" s="77" t="n">
        <v>30</v>
      </c>
      <c r="F6559" s="77" t="inlineStr">
        <is>
          <t>Differs from upstream baseline</t>
        </is>
      </c>
      <c r="G6559" s="77" t="inlineStr">
        <is>
          <t>species_info/gen_*_families.h</t>
        </is>
      </c>
    </row>
    <row r="6560">
      <c r="A6560" s="32" t="inlineStr">
        <is>
          <t>2026-10-05</t>
        </is>
      </c>
      <c r="B6560" s="32" t="inlineStr">
        <is>
          <t>Pokemon Stats</t>
        </is>
      </c>
      <c r="C6560" s="32" t="inlineStr">
        <is>
          <t>Druddigon baseSpDefense</t>
        </is>
      </c>
      <c r="D6560" s="32" t="n">
        <v>90</v>
      </c>
      <c r="E6560" s="32" t="n">
        <v>100</v>
      </c>
      <c r="F6560" s="32" t="inlineStr">
        <is>
          <t>Differs from upstream baseline</t>
        </is>
      </c>
      <c r="G6560" s="32" t="inlineStr">
        <is>
          <t>species_info/gen_*_families.h</t>
        </is>
      </c>
    </row>
    <row r="6561">
      <c r="A6561" s="77" t="inlineStr">
        <is>
          <t>2026-10-05</t>
        </is>
      </c>
      <c r="B6561" s="77" t="inlineStr">
        <is>
          <t>Pokemon Stats</t>
        </is>
      </c>
      <c r="C6561" s="77" t="inlineStr">
        <is>
          <t>Druddigon baseSpeed</t>
        </is>
      </c>
      <c r="D6561" s="77" t="n">
        <v>48</v>
      </c>
      <c r="E6561" s="77" t="n">
        <v>71</v>
      </c>
      <c r="F6561" s="77" t="inlineStr">
        <is>
          <t>Differs from upstream baseline</t>
        </is>
      </c>
      <c r="G6561" s="77" t="inlineStr">
        <is>
          <t>species_info/gen_*_families.h</t>
        </is>
      </c>
    </row>
    <row r="6562">
      <c r="A6562" s="32" t="inlineStr">
        <is>
          <t>2026-10-05</t>
        </is>
      </c>
      <c r="B6562" s="32" t="inlineStr">
        <is>
          <t>Abilities</t>
        </is>
      </c>
      <c r="C6562" s="32" t="inlineStr">
        <is>
          <t>Dugtrio abilities</t>
        </is>
      </c>
      <c r="D6562" s="32" t="inlineStr">
        <is>
          <t>Sand Veil / Arena Trap / Sand Force</t>
        </is>
      </c>
      <c r="E6562" s="32" t="inlineStr">
        <is>
          <t>Arena Trap / Arena Trap / Sand Force</t>
        </is>
      </c>
      <c r="F6562" s="32" t="inlineStr">
        <is>
          <t>Differs from upstream baseline</t>
        </is>
      </c>
      <c r="G6562" s="32" t="inlineStr">
        <is>
          <t>species_info/gen_*_families.h</t>
        </is>
      </c>
    </row>
    <row r="6563">
      <c r="A6563" s="77" t="inlineStr">
        <is>
          <t>2026-10-05</t>
        </is>
      </c>
      <c r="B6563" s="77" t="inlineStr">
        <is>
          <t>Pokemon Stats</t>
        </is>
      </c>
      <c r="C6563" s="77" t="inlineStr">
        <is>
          <t>Dugtrio baseHP</t>
        </is>
      </c>
      <c r="D6563" s="77" t="n">
        <v>35</v>
      </c>
      <c r="E6563" s="77" t="n">
        <v>56</v>
      </c>
      <c r="F6563" s="77" t="inlineStr">
        <is>
          <t>Differs from upstream baseline</t>
        </is>
      </c>
      <c r="G6563" s="77" t="inlineStr">
        <is>
          <t>species_info/gen_*_families.h</t>
        </is>
      </c>
    </row>
    <row r="6564">
      <c r="A6564" s="32" t="inlineStr">
        <is>
          <t>2026-10-05</t>
        </is>
      </c>
      <c r="B6564" s="32" t="inlineStr">
        <is>
          <t>Pokemon Stats</t>
        </is>
      </c>
      <c r="C6564" s="32" t="inlineStr">
        <is>
          <t>Dugtrio baseAttack</t>
        </is>
      </c>
      <c r="D6564" s="32" t="n">
        <v>100</v>
      </c>
      <c r="E6564" s="32" t="n">
        <v>114</v>
      </c>
      <c r="F6564" s="32" t="inlineStr">
        <is>
          <t>Differs from upstream baseline</t>
        </is>
      </c>
      <c r="G6564" s="32" t="inlineStr">
        <is>
          <t>species_info/gen_*_families.h</t>
        </is>
      </c>
    </row>
    <row r="6565">
      <c r="A6565" s="77" t="inlineStr">
        <is>
          <t>2026-10-05</t>
        </is>
      </c>
      <c r="B6565" s="77" t="inlineStr">
        <is>
          <t>Pokemon Stats</t>
        </is>
      </c>
      <c r="C6565" s="77" t="inlineStr">
        <is>
          <t>Dugtrio baseDefense</t>
        </is>
      </c>
      <c r="D6565" s="77" t="n">
        <v>60</v>
      </c>
      <c r="E6565" s="77" t="n">
        <v>70</v>
      </c>
      <c r="F6565" s="77" t="inlineStr">
        <is>
          <t>Differs from upstream baseline</t>
        </is>
      </c>
      <c r="G6565" s="77" t="inlineStr">
        <is>
          <t>species_info/gen_*_families.h</t>
        </is>
      </c>
    </row>
    <row r="6566">
      <c r="A6566" s="32" t="inlineStr">
        <is>
          <t>2026-10-05</t>
        </is>
      </c>
      <c r="B6566" s="32" t="inlineStr">
        <is>
          <t>Pokemon Stats</t>
        </is>
      </c>
      <c r="C6566" s="32" t="inlineStr">
        <is>
          <t>Dugtrio baseSpAttack</t>
        </is>
      </c>
      <c r="D6566" s="32" t="n">
        <v>50</v>
      </c>
      <c r="E6566" s="32" t="n">
        <v>30</v>
      </c>
      <c r="F6566" s="32" t="inlineStr">
        <is>
          <t>Differs from upstream baseline</t>
        </is>
      </c>
      <c r="G6566" s="32" t="inlineStr">
        <is>
          <t>species_info/gen_*_families.h</t>
        </is>
      </c>
    </row>
    <row r="6567">
      <c r="A6567" s="77" t="inlineStr">
        <is>
          <t>2026-10-05</t>
        </is>
      </c>
      <c r="B6567" s="77" t="inlineStr">
        <is>
          <t>Pokemon Stats</t>
        </is>
      </c>
      <c r="C6567" s="77" t="inlineStr">
        <is>
          <t>Dugtrio baseSpDefense</t>
        </is>
      </c>
      <c r="D6567" s="77" t="n">
        <v>70</v>
      </c>
      <c r="E6567" s="77" t="n">
        <v>76</v>
      </c>
      <c r="F6567" s="77" t="inlineStr">
        <is>
          <t>Differs from upstream baseline</t>
        </is>
      </c>
      <c r="G6567" s="77" t="inlineStr">
        <is>
          <t>species_info/gen_*_families.h</t>
        </is>
      </c>
    </row>
    <row r="6568">
      <c r="A6568" s="32" t="inlineStr">
        <is>
          <t>2026-10-05</t>
        </is>
      </c>
      <c r="B6568" s="32" t="inlineStr">
        <is>
          <t>Pokemon Stats</t>
        </is>
      </c>
      <c r="C6568" s="32" t="inlineStr">
        <is>
          <t>Dugtrio baseSpeed</t>
        </is>
      </c>
      <c r="D6568" s="32" t="n">
        <v>110</v>
      </c>
      <c r="E6568" s="32" t="n">
        <v>121</v>
      </c>
      <c r="F6568" s="32" t="inlineStr">
        <is>
          <t>Differs from upstream baseline</t>
        </is>
      </c>
      <c r="G6568" s="32" t="inlineStr">
        <is>
          <t>species_info/gen_*_families.h</t>
        </is>
      </c>
    </row>
    <row r="6569">
      <c r="A6569" s="77" t="inlineStr">
        <is>
          <t>2026-10-05</t>
        </is>
      </c>
      <c r="B6569" s="77" t="inlineStr">
        <is>
          <t>Pokemon Stats</t>
        </is>
      </c>
      <c r="C6569" s="77" t="inlineStr">
        <is>
          <t>Dunsparce baseAttack</t>
        </is>
      </c>
      <c r="D6569" s="77" t="n">
        <v>70</v>
      </c>
      <c r="E6569" s="77" t="n">
        <v>90</v>
      </c>
      <c r="F6569" s="77" t="inlineStr">
        <is>
          <t>Differs from upstream baseline</t>
        </is>
      </c>
      <c r="G6569" s="77" t="inlineStr">
        <is>
          <t>species_info/gen_*_families.h</t>
        </is>
      </c>
    </row>
    <row r="6570">
      <c r="A6570" s="32" t="inlineStr">
        <is>
          <t>2026-10-05</t>
        </is>
      </c>
      <c r="B6570" s="32" t="inlineStr">
        <is>
          <t>Pokemon Stats</t>
        </is>
      </c>
      <c r="C6570" s="32" t="inlineStr">
        <is>
          <t>Dunsparce baseDefense</t>
        </is>
      </c>
      <c r="D6570" s="32" t="n">
        <v>70</v>
      </c>
      <c r="E6570" s="32" t="n">
        <v>80</v>
      </c>
      <c r="F6570" s="32" t="inlineStr">
        <is>
          <t>Differs from upstream baseline</t>
        </is>
      </c>
      <c r="G6570" s="32" t="inlineStr">
        <is>
          <t>species_info/gen_*_families.h</t>
        </is>
      </c>
    </row>
    <row r="6571">
      <c r="A6571" s="77" t="inlineStr">
        <is>
          <t>2026-10-05</t>
        </is>
      </c>
      <c r="B6571" s="77" t="inlineStr">
        <is>
          <t>Pokemon Stats</t>
        </is>
      </c>
      <c r="C6571" s="77" t="inlineStr">
        <is>
          <t>Dunsparce baseSpAttack</t>
        </is>
      </c>
      <c r="D6571" s="77" t="n">
        <v>65</v>
      </c>
      <c r="E6571" s="77" t="n">
        <v>85</v>
      </c>
      <c r="F6571" s="77" t="inlineStr">
        <is>
          <t>Differs from upstream baseline</t>
        </is>
      </c>
      <c r="G6571" s="77" t="inlineStr">
        <is>
          <t>species_info/gen_*_families.h</t>
        </is>
      </c>
    </row>
    <row r="6572">
      <c r="A6572" s="32" t="inlineStr">
        <is>
          <t>2026-10-05</t>
        </is>
      </c>
      <c r="B6572" s="32" t="inlineStr">
        <is>
          <t>Pokemon Stats</t>
        </is>
      </c>
      <c r="C6572" s="32" t="inlineStr">
        <is>
          <t>Dunsparce baseSpDefense</t>
        </is>
      </c>
      <c r="D6572" s="32" t="n">
        <v>65</v>
      </c>
      <c r="E6572" s="32" t="n">
        <v>80</v>
      </c>
      <c r="F6572" s="32" t="inlineStr">
        <is>
          <t>Differs from upstream baseline</t>
        </is>
      </c>
      <c r="G6572" s="32" t="inlineStr">
        <is>
          <t>species_info/gen_*_families.h</t>
        </is>
      </c>
    </row>
    <row r="6573">
      <c r="A6573" s="77" t="inlineStr">
        <is>
          <t>2026-10-05</t>
        </is>
      </c>
      <c r="B6573" s="77" t="inlineStr">
        <is>
          <t>Pokemon Stats</t>
        </is>
      </c>
      <c r="C6573" s="77" t="inlineStr">
        <is>
          <t>Dunsparce baseSpeed</t>
        </is>
      </c>
      <c r="D6573" s="77" t="n">
        <v>45</v>
      </c>
      <c r="E6573" s="77" t="n">
        <v>55</v>
      </c>
      <c r="F6573" s="77" t="inlineStr">
        <is>
          <t>Differs from upstream baseline</t>
        </is>
      </c>
      <c r="G6573" s="77" t="inlineStr">
        <is>
          <t>species_info/gen_*_families.h</t>
        </is>
      </c>
    </row>
    <row r="6574">
      <c r="A6574" s="32" t="inlineStr">
        <is>
          <t>2026-10-05</t>
        </is>
      </c>
      <c r="B6574" s="32" t="inlineStr">
        <is>
          <t>Abilities</t>
        </is>
      </c>
      <c r="C6574" s="32" t="inlineStr">
        <is>
          <t>Dunsparce abilities</t>
        </is>
      </c>
      <c r="D6574" s="32" t="inlineStr">
        <is>
          <t>Serene Grace / Run Away / Rattled</t>
        </is>
      </c>
      <c r="E6574" s="32" t="inlineStr">
        <is>
          <t>Serene Grace / Serene Grace / Rattled</t>
        </is>
      </c>
      <c r="F6574" s="32" t="inlineStr">
        <is>
          <t>Differs from upstream baseline</t>
        </is>
      </c>
      <c r="G6574" s="32" t="inlineStr">
        <is>
          <t>species_info/gen_*_families.h</t>
        </is>
      </c>
    </row>
    <row r="6575">
      <c r="A6575" s="77" t="inlineStr">
        <is>
          <t>2026-10-05</t>
        </is>
      </c>
      <c r="B6575" s="77" t="inlineStr">
        <is>
          <t>Pokemon Stats</t>
        </is>
      </c>
      <c r="C6575" s="77" t="inlineStr">
        <is>
          <t>Duosion baseAttack</t>
        </is>
      </c>
      <c r="D6575" s="77" t="n">
        <v>40</v>
      </c>
      <c r="E6575" s="77" t="n">
        <v>30</v>
      </c>
      <c r="F6575" s="77" t="inlineStr">
        <is>
          <t>Differs from upstream baseline</t>
        </is>
      </c>
      <c r="G6575" s="77" t="inlineStr">
        <is>
          <t>species_info/gen_*_families.h</t>
        </is>
      </c>
    </row>
    <row r="6576">
      <c r="A6576" s="32" t="inlineStr">
        <is>
          <t>2026-10-05</t>
        </is>
      </c>
      <c r="B6576" s="32" t="inlineStr">
        <is>
          <t>Pokemon Stats</t>
        </is>
      </c>
      <c r="C6576" s="32" t="inlineStr">
        <is>
          <t>Duosion baseDefense</t>
        </is>
      </c>
      <c r="D6576" s="32" t="n">
        <v>50</v>
      </c>
      <c r="E6576" s="32" t="n">
        <v>52</v>
      </c>
      <c r="F6576" s="32" t="inlineStr">
        <is>
          <t>Differs from upstream baseline</t>
        </is>
      </c>
      <c r="G6576" s="32" t="inlineStr">
        <is>
          <t>species_info/gen_*_families.h</t>
        </is>
      </c>
    </row>
    <row r="6577">
      <c r="A6577" s="77" t="inlineStr">
        <is>
          <t>2026-10-05</t>
        </is>
      </c>
      <c r="B6577" s="77" t="inlineStr">
        <is>
          <t>Pokemon Stats</t>
        </is>
      </c>
      <c r="C6577" s="77" t="inlineStr">
        <is>
          <t>Duosion baseSpAttack</t>
        </is>
      </c>
      <c r="D6577" s="77" t="n">
        <v>125</v>
      </c>
      <c r="E6577" s="77" t="n">
        <v>136</v>
      </c>
      <c r="F6577" s="77" t="inlineStr">
        <is>
          <t>Differs from upstream baseline</t>
        </is>
      </c>
      <c r="G6577" s="77" t="inlineStr">
        <is>
          <t>species_info/gen_*_families.h</t>
        </is>
      </c>
    </row>
    <row r="6578">
      <c r="A6578" s="32" t="inlineStr">
        <is>
          <t>2026-10-05</t>
        </is>
      </c>
      <c r="B6578" s="32" t="inlineStr">
        <is>
          <t>Pokemon Stats</t>
        </is>
      </c>
      <c r="C6578" s="32" t="inlineStr">
        <is>
          <t>Duosion baseSpDefense</t>
        </is>
      </c>
      <c r="D6578" s="32" t="n">
        <v>60</v>
      </c>
      <c r="E6578" s="32" t="n">
        <v>61</v>
      </c>
      <c r="F6578" s="32" t="inlineStr">
        <is>
          <t>Differs from upstream baseline</t>
        </is>
      </c>
      <c r="G6578" s="32" t="inlineStr">
        <is>
          <t>species_info/gen_*_families.h</t>
        </is>
      </c>
    </row>
    <row r="6579">
      <c r="A6579" s="77" t="inlineStr">
        <is>
          <t>2026-10-05</t>
        </is>
      </c>
      <c r="B6579" s="77" t="inlineStr">
        <is>
          <t>Pokemon Stats</t>
        </is>
      </c>
      <c r="C6579" s="77" t="inlineStr">
        <is>
          <t>Duosion baseSpeed</t>
        </is>
      </c>
      <c r="D6579" s="77" t="n">
        <v>30</v>
      </c>
      <c r="E6579" s="77" t="n">
        <v>34</v>
      </c>
      <c r="F6579" s="77" t="inlineStr">
        <is>
          <t>Differs from upstream baseline</t>
        </is>
      </c>
      <c r="G6579" s="77" t="inlineStr">
        <is>
          <t>species_info/gen_*_families.h</t>
        </is>
      </c>
    </row>
    <row r="6580">
      <c r="A6580" s="32" t="inlineStr">
        <is>
          <t>2026-10-05</t>
        </is>
      </c>
      <c r="B6580" s="32" t="inlineStr">
        <is>
          <t>Pokemon Stats</t>
        </is>
      </c>
      <c r="C6580" s="32" t="inlineStr">
        <is>
          <t>Durant baseHP</t>
        </is>
      </c>
      <c r="D6580" s="32" t="n">
        <v>58</v>
      </c>
      <c r="E6580" s="32" t="n">
        <v>60</v>
      </c>
      <c r="F6580" s="32" t="inlineStr">
        <is>
          <t>Differs from upstream baseline</t>
        </is>
      </c>
      <c r="G6580" s="32" t="inlineStr">
        <is>
          <t>species_info/gen_*_families.h</t>
        </is>
      </c>
    </row>
    <row r="6581">
      <c r="A6581" s="77" t="inlineStr">
        <is>
          <t>2026-10-05</t>
        </is>
      </c>
      <c r="B6581" s="77" t="inlineStr">
        <is>
          <t>Pokemon Stats</t>
        </is>
      </c>
      <c r="C6581" s="77" t="inlineStr">
        <is>
          <t>Durant baseAttack</t>
        </is>
      </c>
      <c r="D6581" s="77" t="n">
        <v>109</v>
      </c>
      <c r="E6581" s="77" t="n">
        <v>120</v>
      </c>
      <c r="F6581" s="77" t="inlineStr">
        <is>
          <t>Differs from upstream baseline</t>
        </is>
      </c>
      <c r="G6581" s="77" t="inlineStr">
        <is>
          <t>species_info/gen_*_families.h</t>
        </is>
      </c>
    </row>
    <row r="6582">
      <c r="A6582" s="32" t="inlineStr">
        <is>
          <t>2026-10-05</t>
        </is>
      </c>
      <c r="B6582" s="32" t="inlineStr">
        <is>
          <t>Pokemon Stats</t>
        </is>
      </c>
      <c r="C6582" s="32" t="inlineStr">
        <is>
          <t>Durant baseSpAttack</t>
        </is>
      </c>
      <c r="D6582" s="32" t="n">
        <v>48</v>
      </c>
      <c r="E6582" s="32" t="n">
        <v>30</v>
      </c>
      <c r="F6582" s="32" t="inlineStr">
        <is>
          <t>Differs from upstream baseline</t>
        </is>
      </c>
      <c r="G6582" s="32" t="inlineStr">
        <is>
          <t>species_info/gen_*_families.h</t>
        </is>
      </c>
    </row>
    <row r="6583">
      <c r="A6583" s="77" t="inlineStr">
        <is>
          <t>2026-10-05</t>
        </is>
      </c>
      <c r="B6583" s="77" t="inlineStr">
        <is>
          <t>Pokemon Stats</t>
        </is>
      </c>
      <c r="C6583" s="77" t="inlineStr">
        <is>
          <t>Durant baseSpDefense</t>
        </is>
      </c>
      <c r="D6583" s="77" t="n">
        <v>48</v>
      </c>
      <c r="E6583" s="77" t="n">
        <v>55</v>
      </c>
      <c r="F6583" s="77" t="inlineStr">
        <is>
          <t>Differs from upstream baseline</t>
        </is>
      </c>
      <c r="G6583" s="77" t="inlineStr">
        <is>
          <t>species_info/gen_*_families.h</t>
        </is>
      </c>
    </row>
    <row r="6584">
      <c r="A6584" s="32" t="inlineStr">
        <is>
          <t>2026-10-05</t>
        </is>
      </c>
      <c r="B6584" s="32" t="inlineStr">
        <is>
          <t>Pokemon Stats</t>
        </is>
      </c>
      <c r="C6584" s="32" t="inlineStr">
        <is>
          <t>Durant baseSpeed</t>
        </is>
      </c>
      <c r="D6584" s="32" t="n">
        <v>109</v>
      </c>
      <c r="E6584" s="32" t="n">
        <v>118</v>
      </c>
      <c r="F6584" s="32" t="inlineStr">
        <is>
          <t>Differs from upstream baseline</t>
        </is>
      </c>
      <c r="G6584" s="32" t="inlineStr">
        <is>
          <t>species_info/gen_*_families.h</t>
        </is>
      </c>
    </row>
    <row r="6585">
      <c r="A6585" s="77" t="inlineStr">
        <is>
          <t>2026-10-05</t>
        </is>
      </c>
      <c r="B6585" s="77" t="inlineStr">
        <is>
          <t>Pokemon Stats</t>
        </is>
      </c>
      <c r="C6585" s="77" t="inlineStr">
        <is>
          <t>Dusclops baseHP</t>
        </is>
      </c>
      <c r="D6585" s="77" t="n">
        <v>40</v>
      </c>
      <c r="E6585" s="77" t="n">
        <v>75</v>
      </c>
      <c r="F6585" s="77" t="inlineStr">
        <is>
          <t>Differs from upstream baseline</t>
        </is>
      </c>
      <c r="G6585" s="77" t="inlineStr">
        <is>
          <t>species_info/gen_*_families.h</t>
        </is>
      </c>
    </row>
    <row r="6586">
      <c r="A6586" s="32" t="inlineStr">
        <is>
          <t>2026-10-05</t>
        </is>
      </c>
      <c r="B6586" s="32" t="inlineStr">
        <is>
          <t>Pokemon Stats</t>
        </is>
      </c>
      <c r="C6586" s="32" t="inlineStr">
        <is>
          <t>Dusclops baseAttack</t>
        </is>
      </c>
      <c r="D6586" s="32" t="n">
        <v>70</v>
      </c>
      <c r="E6586" s="32" t="n">
        <v>90</v>
      </c>
      <c r="F6586" s="32" t="inlineStr">
        <is>
          <t>Differs from upstream baseline</t>
        </is>
      </c>
      <c r="G6586" s="32" t="inlineStr">
        <is>
          <t>species_info/gen_*_families.h</t>
        </is>
      </c>
    </row>
    <row r="6587">
      <c r="A6587" s="77" t="inlineStr">
        <is>
          <t>2026-10-05</t>
        </is>
      </c>
      <c r="B6587" s="77" t="inlineStr">
        <is>
          <t>Pokemon Stats</t>
        </is>
      </c>
      <c r="C6587" s="77" t="inlineStr">
        <is>
          <t>Dusclops baseSpAttack</t>
        </is>
      </c>
      <c r="D6587" s="77" t="n">
        <v>60</v>
      </c>
      <c r="E6587" s="77" t="n">
        <v>40</v>
      </c>
      <c r="F6587" s="77" t="inlineStr">
        <is>
          <t>Differs from upstream baseline</t>
        </is>
      </c>
      <c r="G6587" s="77" t="inlineStr">
        <is>
          <t>species_info/gen_*_families.h</t>
        </is>
      </c>
    </row>
    <row r="6588">
      <c r="A6588" s="32" t="inlineStr">
        <is>
          <t>2026-10-05</t>
        </is>
      </c>
      <c r="B6588" s="32" t="inlineStr">
        <is>
          <t>Pokemon Stats</t>
        </is>
      </c>
      <c r="C6588" s="32" t="inlineStr">
        <is>
          <t>Dusknoir baseHP</t>
        </is>
      </c>
      <c r="D6588" s="32" t="n">
        <v>45</v>
      </c>
      <c r="E6588" s="32" t="n">
        <v>105</v>
      </c>
      <c r="F6588" s="32" t="inlineStr">
        <is>
          <t>Differs from upstream baseline</t>
        </is>
      </c>
      <c r="G6588" s="32" t="inlineStr">
        <is>
          <t>species_info/gen_*_families.h</t>
        </is>
      </c>
    </row>
    <row r="6589">
      <c r="A6589" s="77" t="inlineStr">
        <is>
          <t>2026-10-05</t>
        </is>
      </c>
      <c r="B6589" s="77" t="inlineStr">
        <is>
          <t>Pokemon Stats</t>
        </is>
      </c>
      <c r="C6589" s="77" t="inlineStr">
        <is>
          <t>Dusknoir baseSpAttack</t>
        </is>
      </c>
      <c r="D6589" s="77" t="n">
        <v>65</v>
      </c>
      <c r="E6589" s="77" t="n">
        <v>35</v>
      </c>
      <c r="F6589" s="77" t="inlineStr">
        <is>
          <t>Differs from upstream baseline</t>
        </is>
      </c>
      <c r="G6589" s="77" t="inlineStr">
        <is>
          <t>species_info/gen_*_families.h</t>
        </is>
      </c>
    </row>
    <row r="6590">
      <c r="A6590" s="32" t="inlineStr">
        <is>
          <t>2026-10-05</t>
        </is>
      </c>
      <c r="B6590" s="32" t="inlineStr">
        <is>
          <t>Abilities</t>
        </is>
      </c>
      <c r="C6590" s="32" t="inlineStr">
        <is>
          <t>Dusknoir abilities</t>
        </is>
      </c>
      <c r="D6590" s="32" t="inlineStr">
        <is>
          <t>Pressure / Frisk</t>
        </is>
      </c>
      <c r="E6590" s="32" t="inlineStr">
        <is>
          <t>Levitate / Frisk</t>
        </is>
      </c>
      <c r="F6590" s="32" t="inlineStr">
        <is>
          <t>Differs from upstream baseline</t>
        </is>
      </c>
      <c r="G6590" s="32" t="inlineStr">
        <is>
          <t>species_info/gen_*_families.h</t>
        </is>
      </c>
    </row>
    <row r="6591">
      <c r="A6591" s="77" t="inlineStr">
        <is>
          <t>2026-10-05</t>
        </is>
      </c>
      <c r="B6591" s="77" t="inlineStr">
        <is>
          <t>Pokemon Stats</t>
        </is>
      </c>
      <c r="C6591" s="77" t="inlineStr">
        <is>
          <t>Duskull baseHP</t>
        </is>
      </c>
      <c r="D6591" s="77" t="n">
        <v>20</v>
      </c>
      <c r="E6591" s="77" t="n">
        <v>40</v>
      </c>
      <c r="F6591" s="77" t="inlineStr">
        <is>
          <t>Differs from upstream baseline</t>
        </is>
      </c>
      <c r="G6591" s="77" t="inlineStr">
        <is>
          <t>species_info/gen_*_families.h</t>
        </is>
      </c>
    </row>
    <row r="6592">
      <c r="A6592" s="32" t="inlineStr">
        <is>
          <t>2026-10-05</t>
        </is>
      </c>
      <c r="B6592" s="32" t="inlineStr">
        <is>
          <t>Pokemon Stats</t>
        </is>
      </c>
      <c r="C6592" s="32" t="inlineStr">
        <is>
          <t>Duskull baseSpAttack</t>
        </is>
      </c>
      <c r="D6592" s="32" t="n">
        <v>30</v>
      </c>
      <c r="E6592" s="32" t="n">
        <v>40</v>
      </c>
      <c r="F6592" s="32" t="inlineStr">
        <is>
          <t>Differs from upstream baseline</t>
        </is>
      </c>
      <c r="G6592" s="32" t="inlineStr">
        <is>
          <t>species_info/gen_*_families.h</t>
        </is>
      </c>
    </row>
    <row r="6593">
      <c r="A6593" s="77" t="inlineStr">
        <is>
          <t>2026-10-05</t>
        </is>
      </c>
      <c r="B6593" s="77" t="inlineStr">
        <is>
          <t>Pokemon Stats</t>
        </is>
      </c>
      <c r="C6593" s="77" t="inlineStr">
        <is>
          <t>Dustox baseSpAttack</t>
        </is>
      </c>
      <c r="D6593" s="77" t="n">
        <v>50</v>
      </c>
      <c r="E6593" s="77" t="n">
        <v>70</v>
      </c>
      <c r="F6593" s="77" t="inlineStr">
        <is>
          <t>Differs from upstream baseline</t>
        </is>
      </c>
      <c r="G6593" s="77" t="inlineStr">
        <is>
          <t>species_info/gen_*_families.h</t>
        </is>
      </c>
    </row>
    <row r="6594">
      <c r="A6594" s="32" t="inlineStr">
        <is>
          <t>2026-10-05</t>
        </is>
      </c>
      <c r="B6594" s="32" t="inlineStr">
        <is>
          <t>Abilities</t>
        </is>
      </c>
      <c r="C6594" s="32" t="inlineStr">
        <is>
          <t>Dustox abilities</t>
        </is>
      </c>
      <c r="D6594" s="32" t="inlineStr">
        <is>
          <t>Shield Dust / Compound Eyes</t>
        </is>
      </c>
      <c r="E6594" s="32" t="inlineStr">
        <is>
          <t>Tinted Lens / Shield Dust / Compound Eyes</t>
        </is>
      </c>
      <c r="F6594" s="32" t="inlineStr">
        <is>
          <t>Differs from upstream baseline</t>
        </is>
      </c>
      <c r="G6594" s="32" t="inlineStr">
        <is>
          <t>species_info/gen_*_families.h</t>
        </is>
      </c>
    </row>
    <row r="6595">
      <c r="A6595" s="77" t="inlineStr">
        <is>
          <t>2026-10-05</t>
        </is>
      </c>
      <c r="B6595" s="77" t="inlineStr">
        <is>
          <t>Pokemon Stats</t>
        </is>
      </c>
      <c r="C6595" s="77" t="inlineStr">
        <is>
          <t>Dwebble baseAttack</t>
        </is>
      </c>
      <c r="D6595" s="77" t="n">
        <v>65</v>
      </c>
      <c r="E6595" s="77" t="n">
        <v>68</v>
      </c>
      <c r="F6595" s="77" t="inlineStr">
        <is>
          <t>Differs from upstream baseline</t>
        </is>
      </c>
      <c r="G6595" s="77" t="inlineStr">
        <is>
          <t>species_info/gen_*_families.h</t>
        </is>
      </c>
    </row>
    <row r="6596">
      <c r="A6596" s="32" t="inlineStr">
        <is>
          <t>2026-10-05</t>
        </is>
      </c>
      <c r="B6596" s="32" t="inlineStr">
        <is>
          <t>Pokemon Stats</t>
        </is>
      </c>
      <c r="C6596" s="32" t="inlineStr">
        <is>
          <t>Dwebble baseSpAttack</t>
        </is>
      </c>
      <c r="D6596" s="32" t="n">
        <v>35</v>
      </c>
      <c r="E6596" s="32" t="n">
        <v>30</v>
      </c>
      <c r="F6596" s="32" t="inlineStr">
        <is>
          <t>Differs from upstream baseline</t>
        </is>
      </c>
      <c r="G6596" s="32" t="inlineStr">
        <is>
          <t>species_info/gen_*_families.h</t>
        </is>
      </c>
    </row>
    <row r="6597">
      <c r="A6597" s="77" t="inlineStr">
        <is>
          <t>2026-10-05</t>
        </is>
      </c>
      <c r="B6597" s="77" t="inlineStr">
        <is>
          <t>Pokemon Stats</t>
        </is>
      </c>
      <c r="C6597" s="77" t="inlineStr">
        <is>
          <t>Dwebble baseSpeed</t>
        </is>
      </c>
      <c r="D6597" s="77" t="n">
        <v>55</v>
      </c>
      <c r="E6597" s="77" t="n">
        <v>57</v>
      </c>
      <c r="F6597" s="77" t="inlineStr">
        <is>
          <t>Differs from upstream baseline</t>
        </is>
      </c>
      <c r="G6597" s="77" t="inlineStr">
        <is>
          <t>species_info/gen_*_families.h</t>
        </is>
      </c>
    </row>
    <row r="6598">
      <c r="A6598" s="32" t="inlineStr">
        <is>
          <t>2026-10-05</t>
        </is>
      </c>
      <c r="B6598" s="32" t="inlineStr">
        <is>
          <t>Evolutions</t>
        </is>
      </c>
      <c r="C6598" s="32" t="inlineStr">
        <is>
          <t>Dwebble evolution</t>
        </is>
      </c>
      <c r="D6598" s="32" t="inlineStr">
        <is>
          <t>Lv 34 -&gt; Crustle</t>
        </is>
      </c>
      <c r="E6598" s="32" t="inlineStr">
        <is>
          <t>Lv 26 -&gt; Crustle</t>
        </is>
      </c>
      <c r="F6598" s="32" t="inlineStr">
        <is>
          <t>Differs from upstream baseline</t>
        </is>
      </c>
      <c r="G6598" s="32" t="inlineStr">
        <is>
          <t>species_info/gen_*_families.h</t>
        </is>
      </c>
    </row>
    <row r="6599">
      <c r="A6599" s="77" t="inlineStr">
        <is>
          <t>2026-10-05</t>
        </is>
      </c>
      <c r="B6599" s="77" t="inlineStr">
        <is>
          <t>Pokemon Stats</t>
        </is>
      </c>
      <c r="C6599" s="77" t="inlineStr">
        <is>
          <t>Eelektross baseDefense</t>
        </is>
      </c>
      <c r="D6599" s="77" t="n">
        <v>80</v>
      </c>
      <c r="E6599" s="77" t="n">
        <v>90</v>
      </c>
      <c r="F6599" s="77" t="inlineStr">
        <is>
          <t>Differs from upstream baseline</t>
        </is>
      </c>
      <c r="G6599" s="77" t="inlineStr">
        <is>
          <t>species_info/gen_*_families.h</t>
        </is>
      </c>
    </row>
    <row r="6600">
      <c r="A6600" s="32" t="inlineStr">
        <is>
          <t>2026-10-05</t>
        </is>
      </c>
      <c r="B6600" s="32" t="inlineStr">
        <is>
          <t>Pokemon Stats</t>
        </is>
      </c>
      <c r="C6600" s="32" t="inlineStr">
        <is>
          <t>Eelektross baseSpDefense</t>
        </is>
      </c>
      <c r="D6600" s="32" t="n">
        <v>80</v>
      </c>
      <c r="E6600" s="32" t="n">
        <v>90</v>
      </c>
      <c r="F6600" s="32" t="inlineStr">
        <is>
          <t>Differs from upstream baseline</t>
        </is>
      </c>
      <c r="G6600" s="32" t="inlineStr">
        <is>
          <t>species_info/gen_*_families.h</t>
        </is>
      </c>
    </row>
    <row r="6601">
      <c r="A6601" s="77" t="inlineStr">
        <is>
          <t>2026-10-05</t>
        </is>
      </c>
      <c r="B6601" s="77" t="inlineStr">
        <is>
          <t>Pokemon Stats</t>
        </is>
      </c>
      <c r="C6601" s="77" t="inlineStr">
        <is>
          <t>Eelektross baseSpeed</t>
        </is>
      </c>
      <c r="D6601" s="77" t="n">
        <v>50</v>
      </c>
      <c r="E6601" s="77" t="n">
        <v>53</v>
      </c>
      <c r="F6601" s="77" t="inlineStr">
        <is>
          <t>Differs from upstream baseline</t>
        </is>
      </c>
      <c r="G6601" s="77" t="inlineStr">
        <is>
          <t>species_info/gen_*_families.h</t>
        </is>
      </c>
    </row>
    <row r="6602">
      <c r="A6602" s="32" t="inlineStr">
        <is>
          <t>2026-10-05</t>
        </is>
      </c>
      <c r="B6602" s="32" t="inlineStr">
        <is>
          <t>Abilities</t>
        </is>
      </c>
      <c r="C6602" s="32" t="inlineStr">
        <is>
          <t>Eelektross abilities</t>
        </is>
      </c>
      <c r="D6602" s="32" t="inlineStr">
        <is>
          <t>Levitate</t>
        </is>
      </c>
      <c r="E6602" s="32" t="inlineStr">
        <is>
          <t>Levitate / Levitate / Levitate</t>
        </is>
      </c>
      <c r="F6602" s="32" t="inlineStr">
        <is>
          <t>Differs from upstream baseline</t>
        </is>
      </c>
      <c r="G6602" s="32" t="inlineStr">
        <is>
          <t>species_info/gen_*_families.h</t>
        </is>
      </c>
    </row>
    <row r="6603">
      <c r="A6603" s="77" t="inlineStr">
        <is>
          <t>2026-10-05</t>
        </is>
      </c>
      <c r="B6603" s="77" t="inlineStr">
        <is>
          <t>Abilities</t>
        </is>
      </c>
      <c r="C6603" s="77" t="inlineStr">
        <is>
          <t>Eevee abilities</t>
        </is>
      </c>
      <c r="D6603" s="77" t="inlineStr">
        <is>
          <t>Run Away / Adaptability / Anticipation</t>
        </is>
      </c>
      <c r="E6603" s="77" t="inlineStr">
        <is>
          <t>Adaptability / Adaptability / Anticipation</t>
        </is>
      </c>
      <c r="F6603" s="77" t="inlineStr">
        <is>
          <t>Differs from upstream baseline</t>
        </is>
      </c>
      <c r="G6603" s="77" t="inlineStr">
        <is>
          <t>species_info/gen_*_families.h</t>
        </is>
      </c>
    </row>
    <row r="6604">
      <c r="A6604" s="32" t="inlineStr">
        <is>
          <t>2026-10-05</t>
        </is>
      </c>
      <c r="B6604" s="32" t="inlineStr">
        <is>
          <t>Evolutions</t>
        </is>
      </c>
      <c r="C6604" s="32" t="inlineStr">
        <is>
          <t>Eevee evolution</t>
        </is>
      </c>
      <c r="D660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660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6604" s="32" t="inlineStr">
        <is>
          <t>Differs from upstream baseline</t>
        </is>
      </c>
      <c r="G6604" s="32" t="inlineStr">
        <is>
          <t>species_info/gen_*_families.h</t>
        </is>
      </c>
    </row>
    <row r="6605">
      <c r="A6605" s="77" t="inlineStr">
        <is>
          <t>2026-10-05</t>
        </is>
      </c>
      <c r="B6605" s="77" t="inlineStr">
        <is>
          <t>Abilities</t>
        </is>
      </c>
      <c r="C6605" s="77" t="inlineStr">
        <is>
          <t>Ekans abilities</t>
        </is>
      </c>
      <c r="D6605" s="77" t="inlineStr">
        <is>
          <t>Intimidate / Shed Skin / Unnerve</t>
        </is>
      </c>
      <c r="E6605" s="77" t="inlineStr">
        <is>
          <t>Intimidate / Intimidate / Unnerve</t>
        </is>
      </c>
      <c r="F6605" s="77" t="inlineStr">
        <is>
          <t>Differs from upstream baseline</t>
        </is>
      </c>
      <c r="G6605" s="77" t="inlineStr">
        <is>
          <t>species_info/gen_*_families.h</t>
        </is>
      </c>
    </row>
    <row r="6606">
      <c r="A6606" s="32" t="inlineStr">
        <is>
          <t>2026-10-05</t>
        </is>
      </c>
      <c r="B6606" s="32" t="inlineStr">
        <is>
          <t>Pokemon Stats</t>
        </is>
      </c>
      <c r="C6606" s="32" t="inlineStr">
        <is>
          <t>Electabuzz baseAttack</t>
        </is>
      </c>
      <c r="D6606" s="32" t="n">
        <v>83</v>
      </c>
      <c r="E6606" s="32" t="n">
        <v>87</v>
      </c>
      <c r="F6606" s="32" t="inlineStr">
        <is>
          <t>Differs from upstream baseline</t>
        </is>
      </c>
      <c r="G6606" s="32" t="inlineStr">
        <is>
          <t>species_info/gen_*_families.h</t>
        </is>
      </c>
    </row>
    <row r="6607">
      <c r="A6607" s="77" t="inlineStr">
        <is>
          <t>2026-10-05</t>
        </is>
      </c>
      <c r="B6607" s="77" t="inlineStr">
        <is>
          <t>Pokemon Stats</t>
        </is>
      </c>
      <c r="C6607" s="77" t="inlineStr">
        <is>
          <t>Electivire baseSpeed</t>
        </is>
      </c>
      <c r="D6607" s="77" t="n">
        <v>95</v>
      </c>
      <c r="E6607" s="77" t="n">
        <v>105</v>
      </c>
      <c r="F6607" s="77" t="inlineStr">
        <is>
          <t>Differs from upstream baseline</t>
        </is>
      </c>
      <c r="G6607" s="77" t="inlineStr">
        <is>
          <t>species_info/gen_*_families.h</t>
        </is>
      </c>
    </row>
    <row r="6608">
      <c r="A6608" s="32" t="inlineStr">
        <is>
          <t>2026-10-05</t>
        </is>
      </c>
      <c r="B6608" s="32" t="inlineStr">
        <is>
          <t>Abilities</t>
        </is>
      </c>
      <c r="C6608" s="32" t="inlineStr">
        <is>
          <t>Electivire abilities</t>
        </is>
      </c>
      <c r="D6608" s="32" t="inlineStr">
        <is>
          <t>Motor Drive / Vital Spirit</t>
        </is>
      </c>
      <c r="E6608" s="32" t="inlineStr">
        <is>
          <t>Adaptability / Vital Spirit</t>
        </is>
      </c>
      <c r="F6608" s="32" t="inlineStr">
        <is>
          <t>Differs from upstream baseline</t>
        </is>
      </c>
      <c r="G6608" s="32" t="inlineStr">
        <is>
          <t>species_info/gen_*_families.h</t>
        </is>
      </c>
    </row>
    <row r="6609">
      <c r="A6609" s="77" t="inlineStr">
        <is>
          <t>2026-10-05</t>
        </is>
      </c>
      <c r="B6609" s="77" t="inlineStr">
        <is>
          <t>Abilities</t>
        </is>
      </c>
      <c r="C6609" s="77" t="inlineStr">
        <is>
          <t>Electrike abilities</t>
        </is>
      </c>
      <c r="D6609" s="77" t="inlineStr">
        <is>
          <t>Static / Lightning Rod / Minus</t>
        </is>
      </c>
      <c r="E6609" s="77" t="inlineStr">
        <is>
          <t>Lightning Rod / Lightning Rod / Minus</t>
        </is>
      </c>
      <c r="F6609" s="77" t="inlineStr">
        <is>
          <t>Differs from upstream baseline</t>
        </is>
      </c>
      <c r="G6609" s="77" t="inlineStr">
        <is>
          <t>species_info/gen_*_families.h</t>
        </is>
      </c>
    </row>
    <row r="6610">
      <c r="A6610" s="32" t="inlineStr">
        <is>
          <t>2026-10-05</t>
        </is>
      </c>
      <c r="B6610" s="32" t="inlineStr">
        <is>
          <t>Pokemon Stats</t>
        </is>
      </c>
      <c r="C6610" s="32" t="inlineStr">
        <is>
          <t>Electrode baseSpeed</t>
        </is>
      </c>
      <c r="D6610" s="32" t="n">
        <v>150</v>
      </c>
      <c r="E6610" s="32" t="n">
        <v>140</v>
      </c>
      <c r="F6610" s="32" t="inlineStr">
        <is>
          <t>Differs from upstream baseline</t>
        </is>
      </c>
      <c r="G6610" s="32" t="inlineStr">
        <is>
          <t>species_info/gen_*_families.h</t>
        </is>
      </c>
    </row>
    <row r="6611">
      <c r="A6611" s="77" t="inlineStr">
        <is>
          <t>2026-10-05</t>
        </is>
      </c>
      <c r="B6611" s="77" t="inlineStr">
        <is>
          <t>Abilities</t>
        </is>
      </c>
      <c r="C6611" s="77" t="inlineStr">
        <is>
          <t>Electrode abilities</t>
        </is>
      </c>
      <c r="D6611" s="77" t="inlineStr">
        <is>
          <t>Soundproof / Static / Aftermath</t>
        </is>
      </c>
      <c r="E6611" s="77" t="inlineStr">
        <is>
          <t>Aftermath / Aftermath / Aftermath</t>
        </is>
      </c>
      <c r="F6611" s="77" t="inlineStr">
        <is>
          <t>Differs from upstream baseline</t>
        </is>
      </c>
      <c r="G6611" s="77" t="inlineStr">
        <is>
          <t>species_info/gen_*_families.h</t>
        </is>
      </c>
    </row>
    <row r="6612">
      <c r="A6612" s="32" t="inlineStr">
        <is>
          <t>2026-10-05</t>
        </is>
      </c>
      <c r="B6612" s="32" t="inlineStr">
        <is>
          <t>Pokemon Stats</t>
        </is>
      </c>
      <c r="C6612" s="32" t="inlineStr">
        <is>
          <t>Emboar baseDefense</t>
        </is>
      </c>
      <c r="D6612" s="32" t="n">
        <v>65</v>
      </c>
      <c r="E6612" s="32" t="n">
        <v>75</v>
      </c>
      <c r="F6612" s="32" t="inlineStr">
        <is>
          <t>Differs from upstream baseline</t>
        </is>
      </c>
      <c r="G6612" s="32" t="inlineStr">
        <is>
          <t>species_info/gen_*_families.h</t>
        </is>
      </c>
    </row>
    <row r="6613">
      <c r="A6613" s="77" t="inlineStr">
        <is>
          <t>2026-10-05</t>
        </is>
      </c>
      <c r="B6613" s="77" t="inlineStr">
        <is>
          <t>Pokemon Stats</t>
        </is>
      </c>
      <c r="C6613" s="77" t="inlineStr">
        <is>
          <t>Emboar baseSpDefense</t>
        </is>
      </c>
      <c r="D6613" s="77" t="n">
        <v>65</v>
      </c>
      <c r="E6613" s="77" t="n">
        <v>75</v>
      </c>
      <c r="F6613" s="77" t="inlineStr">
        <is>
          <t>Differs from upstream baseline</t>
        </is>
      </c>
      <c r="G6613" s="77" t="inlineStr">
        <is>
          <t>species_info/gen_*_families.h</t>
        </is>
      </c>
    </row>
    <row r="6614">
      <c r="A6614" s="32" t="inlineStr">
        <is>
          <t>2026-10-05</t>
        </is>
      </c>
      <c r="B6614" s="32" t="inlineStr">
        <is>
          <t>Abilities</t>
        </is>
      </c>
      <c r="C6614" s="32" t="inlineStr">
        <is>
          <t>Emboar abilities</t>
        </is>
      </c>
      <c r="D6614" s="32" t="inlineStr">
        <is>
          <t>Blaze / Reckless</t>
        </is>
      </c>
      <c r="E6614" s="32" t="inlineStr">
        <is>
          <t>Blaze / Reckless / Thick Fat</t>
        </is>
      </c>
      <c r="F6614" s="32" t="inlineStr">
        <is>
          <t>Differs from upstream baseline</t>
        </is>
      </c>
      <c r="G6614" s="32" t="inlineStr">
        <is>
          <t>species_info/gen_*_families.h</t>
        </is>
      </c>
    </row>
    <row r="6615">
      <c r="A6615" s="77" t="inlineStr">
        <is>
          <t>2026-10-05</t>
        </is>
      </c>
      <c r="B6615" s="77" t="inlineStr">
        <is>
          <t>Pokemon Stats</t>
        </is>
      </c>
      <c r="C6615" s="77" t="inlineStr">
        <is>
          <t>Emolga baseHP</t>
        </is>
      </c>
      <c r="D6615" s="77" t="n">
        <v>55</v>
      </c>
      <c r="E6615" s="77" t="n">
        <v>68</v>
      </c>
      <c r="F6615" s="77" t="inlineStr">
        <is>
          <t>Differs from upstream baseline</t>
        </is>
      </c>
      <c r="G6615" s="77" t="inlineStr">
        <is>
          <t>species_info/gen_*_families.h</t>
        </is>
      </c>
    </row>
    <row r="6616">
      <c r="A6616" s="32" t="inlineStr">
        <is>
          <t>2026-10-05</t>
        </is>
      </c>
      <c r="B6616" s="32" t="inlineStr">
        <is>
          <t>Pokemon Stats</t>
        </is>
      </c>
      <c r="C6616" s="32" t="inlineStr">
        <is>
          <t>Emolga baseAttack</t>
        </is>
      </c>
      <c r="D6616" s="32" t="n">
        <v>75</v>
      </c>
      <c r="E6616" s="32" t="n">
        <v>88</v>
      </c>
      <c r="F6616" s="32" t="inlineStr">
        <is>
          <t>Differs from upstream baseline</t>
        </is>
      </c>
      <c r="G6616" s="32" t="inlineStr">
        <is>
          <t>species_info/gen_*_families.h</t>
        </is>
      </c>
    </row>
    <row r="6617">
      <c r="A6617" s="77" t="inlineStr">
        <is>
          <t>2026-10-05</t>
        </is>
      </c>
      <c r="B6617" s="77" t="inlineStr">
        <is>
          <t>Pokemon Stats</t>
        </is>
      </c>
      <c r="C6617" s="77" t="inlineStr">
        <is>
          <t>Emolga baseDefense</t>
        </is>
      </c>
      <c r="D6617" s="77" t="n">
        <v>60</v>
      </c>
      <c r="E6617" s="77" t="n">
        <v>82</v>
      </c>
      <c r="F6617" s="77" t="inlineStr">
        <is>
          <t>Differs from upstream baseline</t>
        </is>
      </c>
      <c r="G6617" s="77" t="inlineStr">
        <is>
          <t>species_info/gen_*_families.h</t>
        </is>
      </c>
    </row>
    <row r="6618">
      <c r="A6618" s="32" t="inlineStr">
        <is>
          <t>2026-10-05</t>
        </is>
      </c>
      <c r="B6618" s="32" t="inlineStr">
        <is>
          <t>Pokemon Stats</t>
        </is>
      </c>
      <c r="C6618" s="32" t="inlineStr">
        <is>
          <t>Emolga baseSpAttack</t>
        </is>
      </c>
      <c r="D6618" s="32" t="n">
        <v>75</v>
      </c>
      <c r="E6618" s="32" t="n">
        <v>86</v>
      </c>
      <c r="F6618" s="32" t="inlineStr">
        <is>
          <t>Differs from upstream baseline</t>
        </is>
      </c>
      <c r="G6618" s="32" t="inlineStr">
        <is>
          <t>species_info/gen_*_families.h</t>
        </is>
      </c>
    </row>
    <row r="6619">
      <c r="A6619" s="77" t="inlineStr">
        <is>
          <t>2026-10-05</t>
        </is>
      </c>
      <c r="B6619" s="77" t="inlineStr">
        <is>
          <t>Pokemon Stats</t>
        </is>
      </c>
      <c r="C6619" s="77" t="inlineStr">
        <is>
          <t>Emolga baseSpDefense</t>
        </is>
      </c>
      <c r="D6619" s="77" t="n">
        <v>60</v>
      </c>
      <c r="E6619" s="77" t="n">
        <v>78</v>
      </c>
      <c r="F6619" s="77" t="inlineStr">
        <is>
          <t>Differs from upstream baseline</t>
        </is>
      </c>
      <c r="G6619" s="77" t="inlineStr">
        <is>
          <t>species_info/gen_*_families.h</t>
        </is>
      </c>
    </row>
    <row r="6620">
      <c r="A6620" s="32" t="inlineStr">
        <is>
          <t>2026-10-05</t>
        </is>
      </c>
      <c r="B6620" s="32" t="inlineStr">
        <is>
          <t>Pokemon Stats</t>
        </is>
      </c>
      <c r="C6620" s="32" t="inlineStr">
        <is>
          <t>Emolga baseSpeed</t>
        </is>
      </c>
      <c r="D6620" s="32" t="n">
        <v>103</v>
      </c>
      <c r="E6620" s="32" t="n">
        <v>113</v>
      </c>
      <c r="F6620" s="32" t="inlineStr">
        <is>
          <t>Differs from upstream baseline</t>
        </is>
      </c>
      <c r="G6620" s="32" t="inlineStr">
        <is>
          <t>species_info/gen_*_families.h</t>
        </is>
      </c>
    </row>
    <row r="6621">
      <c r="A6621" s="77" t="inlineStr">
        <is>
          <t>2026-10-05</t>
        </is>
      </c>
      <c r="B6621" s="77" t="inlineStr">
        <is>
          <t>Abilities</t>
        </is>
      </c>
      <c r="C6621" s="77" t="inlineStr">
        <is>
          <t>Emolga abilities</t>
        </is>
      </c>
      <c r="D6621" s="77" t="inlineStr">
        <is>
          <t>Static / Motor Drive</t>
        </is>
      </c>
      <c r="E6621" s="77" t="inlineStr">
        <is>
          <t>Static / Motor Drive / Lightning Rod</t>
        </is>
      </c>
      <c r="F6621" s="77" t="inlineStr">
        <is>
          <t>Differs from upstream baseline</t>
        </is>
      </c>
      <c r="G6621" s="77" t="inlineStr">
        <is>
          <t>species_info/gen_*_families.h</t>
        </is>
      </c>
    </row>
    <row r="6622">
      <c r="A6622" s="32" t="inlineStr">
        <is>
          <t>2026-10-05</t>
        </is>
      </c>
      <c r="B6622" s="32" t="inlineStr">
        <is>
          <t>Pokemon Stats</t>
        </is>
      </c>
      <c r="C6622" s="32" t="inlineStr">
        <is>
          <t>Empoleon baseAttack</t>
        </is>
      </c>
      <c r="D6622" s="32" t="n">
        <v>86</v>
      </c>
      <c r="E6622" s="32" t="n">
        <v>111</v>
      </c>
      <c r="F6622" s="32" t="inlineStr">
        <is>
          <t>Differs from upstream baseline</t>
        </is>
      </c>
      <c r="G6622" s="32" t="inlineStr">
        <is>
          <t>species_info/gen_*_families.h</t>
        </is>
      </c>
    </row>
    <row r="6623">
      <c r="A6623" s="77" t="inlineStr">
        <is>
          <t>2026-10-05</t>
        </is>
      </c>
      <c r="B6623" s="77" t="inlineStr">
        <is>
          <t>Pokemon Stats</t>
        </is>
      </c>
      <c r="C6623" s="77" t="inlineStr">
        <is>
          <t>Empoleon baseDefense</t>
        </is>
      </c>
      <c r="D6623" s="77" t="n">
        <v>88</v>
      </c>
      <c r="E6623" s="77" t="n">
        <v>93</v>
      </c>
      <c r="F6623" s="77" t="inlineStr">
        <is>
          <t>Differs from upstream baseline</t>
        </is>
      </c>
      <c r="G6623" s="77" t="inlineStr">
        <is>
          <t>species_info/gen_*_families.h</t>
        </is>
      </c>
    </row>
    <row r="6624">
      <c r="A6624" s="32" t="inlineStr">
        <is>
          <t>2026-10-05</t>
        </is>
      </c>
      <c r="B6624" s="32" t="inlineStr">
        <is>
          <t>Pokemon Stats</t>
        </is>
      </c>
      <c r="C6624" s="32" t="inlineStr">
        <is>
          <t>Empoleon baseSpAttack</t>
        </is>
      </c>
      <c r="D6624" s="32" t="n">
        <v>111</v>
      </c>
      <c r="E6624" s="32" t="n">
        <v>86</v>
      </c>
      <c r="F6624" s="32" t="inlineStr">
        <is>
          <t>Differs from upstream baseline</t>
        </is>
      </c>
      <c r="G6624" s="32" t="inlineStr">
        <is>
          <t>species_info/gen_*_families.h</t>
        </is>
      </c>
    </row>
    <row r="6625">
      <c r="A6625" s="77" t="inlineStr">
        <is>
          <t>2026-10-05</t>
        </is>
      </c>
      <c r="B6625" s="77" t="inlineStr">
        <is>
          <t>Abilities</t>
        </is>
      </c>
      <c r="C6625" s="77" t="inlineStr">
        <is>
          <t>Empoleon abilities</t>
        </is>
      </c>
      <c r="D6625" s="77" t="inlineStr">
        <is>
          <t>Torrent / Competitive</t>
        </is>
      </c>
      <c r="E6625" s="77" t="inlineStr">
        <is>
          <t>Swift Swim / Torrent / Competitive</t>
        </is>
      </c>
      <c r="F6625" s="77" t="inlineStr">
        <is>
          <t>Differs from upstream baseline</t>
        </is>
      </c>
      <c r="G6625" s="77" t="inlineStr">
        <is>
          <t>species_info/gen_*_families.h</t>
        </is>
      </c>
    </row>
    <row r="6626">
      <c r="A6626" s="32" t="inlineStr">
        <is>
          <t>2026-10-05</t>
        </is>
      </c>
      <c r="B6626" s="32" t="inlineStr">
        <is>
          <t>Pokemon Stats</t>
        </is>
      </c>
      <c r="C6626" s="32" t="inlineStr">
        <is>
          <t>Entei baseAttack</t>
        </is>
      </c>
      <c r="D6626" s="32" t="n">
        <v>115</v>
      </c>
      <c r="E6626" s="32" t="n">
        <v>135</v>
      </c>
      <c r="F6626" s="32" t="inlineStr">
        <is>
          <t>Differs from upstream baseline</t>
        </is>
      </c>
      <c r="G6626" s="32" t="inlineStr">
        <is>
          <t>species_info/gen_*_families.h</t>
        </is>
      </c>
    </row>
    <row r="6627">
      <c r="A6627" s="77" t="inlineStr">
        <is>
          <t>2026-10-05</t>
        </is>
      </c>
      <c r="B6627" s="77" t="inlineStr">
        <is>
          <t>Pokemon Stats</t>
        </is>
      </c>
      <c r="C6627" s="77" t="inlineStr">
        <is>
          <t>Escavalier baseHP</t>
        </is>
      </c>
      <c r="D6627" s="77" t="n">
        <v>70</v>
      </c>
      <c r="E6627" s="77" t="n">
        <v>84</v>
      </c>
      <c r="F6627" s="77" t="inlineStr">
        <is>
          <t>Differs from upstream baseline</t>
        </is>
      </c>
      <c r="G6627" s="77" t="inlineStr">
        <is>
          <t>species_info/gen_*_families.h</t>
        </is>
      </c>
    </row>
    <row r="6628">
      <c r="A6628" s="32" t="inlineStr">
        <is>
          <t>2026-10-05</t>
        </is>
      </c>
      <c r="B6628" s="32" t="inlineStr">
        <is>
          <t>Pokemon Stats</t>
        </is>
      </c>
      <c r="C6628" s="32" t="inlineStr">
        <is>
          <t>Escavalier baseAttack</t>
        </is>
      </c>
      <c r="D6628" s="32" t="n">
        <v>135</v>
      </c>
      <c r="E6628" s="32" t="n">
        <v>167</v>
      </c>
      <c r="F6628" s="32" t="inlineStr">
        <is>
          <t>Differs from upstream baseline</t>
        </is>
      </c>
      <c r="G6628" s="32" t="inlineStr">
        <is>
          <t>species_info/gen_*_families.h</t>
        </is>
      </c>
    </row>
    <row r="6629">
      <c r="A6629" s="77" t="inlineStr">
        <is>
          <t>2026-10-05</t>
        </is>
      </c>
      <c r="B6629" s="77" t="inlineStr">
        <is>
          <t>Pokemon Stats</t>
        </is>
      </c>
      <c r="C6629" s="77" t="inlineStr">
        <is>
          <t>Escavalier baseSpAttack</t>
        </is>
      </c>
      <c r="D6629" s="77" t="n">
        <v>60</v>
      </c>
      <c r="E6629" s="77" t="n">
        <v>30</v>
      </c>
      <c r="F6629" s="77" t="inlineStr">
        <is>
          <t>Differs from upstream baseline</t>
        </is>
      </c>
      <c r="G6629" s="77" t="inlineStr">
        <is>
          <t>species_info/gen_*_families.h</t>
        </is>
      </c>
    </row>
    <row r="6630">
      <c r="A6630" s="32" t="inlineStr">
        <is>
          <t>2026-10-05</t>
        </is>
      </c>
      <c r="B6630" s="32" t="inlineStr">
        <is>
          <t>Pokemon Stats</t>
        </is>
      </c>
      <c r="C6630" s="32" t="inlineStr">
        <is>
          <t>Escavalier baseSpeed</t>
        </is>
      </c>
      <c r="D6630" s="32" t="n">
        <v>20</v>
      </c>
      <c r="E6630" s="32" t="n">
        <v>37</v>
      </c>
      <c r="F6630" s="32" t="inlineStr">
        <is>
          <t>Differs from upstream baseline</t>
        </is>
      </c>
      <c r="G6630" s="32" t="inlineStr">
        <is>
          <t>species_info/gen_*_families.h</t>
        </is>
      </c>
    </row>
    <row r="6631">
      <c r="A6631" s="77" t="inlineStr">
        <is>
          <t>2026-10-05</t>
        </is>
      </c>
      <c r="B6631" s="77" t="inlineStr">
        <is>
          <t>Pokemon Stats</t>
        </is>
      </c>
      <c r="C6631" s="77" t="inlineStr">
        <is>
          <t>Excadrill baseAttack</t>
        </is>
      </c>
      <c r="D6631" s="77" t="n">
        <v>135</v>
      </c>
      <c r="E6631" s="77" t="n">
        <v>146</v>
      </c>
      <c r="F6631" s="77" t="inlineStr">
        <is>
          <t>Differs from upstream baseline</t>
        </is>
      </c>
      <c r="G6631" s="77" t="inlineStr">
        <is>
          <t>species_info/gen_*_families.h</t>
        </is>
      </c>
    </row>
    <row r="6632">
      <c r="A6632" s="32" t="inlineStr">
        <is>
          <t>2026-10-05</t>
        </is>
      </c>
      <c r="B6632" s="32" t="inlineStr">
        <is>
          <t>Pokemon Stats</t>
        </is>
      </c>
      <c r="C6632" s="32" t="inlineStr">
        <is>
          <t>Excadrill baseSpAttack</t>
        </is>
      </c>
      <c r="D6632" s="32" t="n">
        <v>50</v>
      </c>
      <c r="E6632" s="32" t="n">
        <v>30</v>
      </c>
      <c r="F6632" s="32" t="inlineStr">
        <is>
          <t>Differs from upstream baseline</t>
        </is>
      </c>
      <c r="G6632" s="32" t="inlineStr">
        <is>
          <t>species_info/gen_*_families.h</t>
        </is>
      </c>
    </row>
    <row r="6633">
      <c r="A6633" s="77" t="inlineStr">
        <is>
          <t>2026-10-05</t>
        </is>
      </c>
      <c r="B6633" s="77" t="inlineStr">
        <is>
          <t>Pokemon Stats</t>
        </is>
      </c>
      <c r="C6633" s="77" t="inlineStr">
        <is>
          <t>Excadrill baseSpeed</t>
        </is>
      </c>
      <c r="D6633" s="77" t="n">
        <v>88</v>
      </c>
      <c r="E6633" s="77" t="n">
        <v>97</v>
      </c>
      <c r="F6633" s="77" t="inlineStr">
        <is>
          <t>Differs from upstream baseline</t>
        </is>
      </c>
      <c r="G6633" s="77" t="inlineStr">
        <is>
          <t>species_info/gen_*_families.h</t>
        </is>
      </c>
    </row>
    <row r="6634">
      <c r="A6634" s="32" t="inlineStr">
        <is>
          <t>2026-10-05</t>
        </is>
      </c>
      <c r="B6634" s="32" t="inlineStr">
        <is>
          <t>Pokemon Stats</t>
        </is>
      </c>
      <c r="C6634" s="32" t="inlineStr">
        <is>
          <t>Exeggutor baseSpDefense</t>
        </is>
      </c>
      <c r="D6634" s="32" t="n">
        <v>75</v>
      </c>
      <c r="E6634" s="32" t="n">
        <v>85</v>
      </c>
      <c r="F6634" s="32" t="inlineStr">
        <is>
          <t>Differs from upstream baseline</t>
        </is>
      </c>
      <c r="G6634" s="32" t="inlineStr">
        <is>
          <t>species_info/gen_*_families.h</t>
        </is>
      </c>
    </row>
    <row r="6635">
      <c r="A6635" s="77" t="inlineStr">
        <is>
          <t>2026-10-05</t>
        </is>
      </c>
      <c r="B6635" s="77" t="inlineStr">
        <is>
          <t>Pokemon Stats</t>
        </is>
      </c>
      <c r="C6635" s="77" t="inlineStr">
        <is>
          <t>Exploud baseAttack</t>
        </is>
      </c>
      <c r="D6635" s="77" t="n">
        <v>91</v>
      </c>
      <c r="E6635" s="77" t="n">
        <v>101</v>
      </c>
      <c r="F6635" s="77" t="inlineStr">
        <is>
          <t>Differs from upstream baseline</t>
        </is>
      </c>
      <c r="G6635" s="77" t="inlineStr">
        <is>
          <t>species_info/gen_*_families.h</t>
        </is>
      </c>
    </row>
    <row r="6636">
      <c r="A6636" s="32" t="inlineStr">
        <is>
          <t>2026-10-05</t>
        </is>
      </c>
      <c r="B6636" s="32" t="inlineStr">
        <is>
          <t>Pokemon Stats</t>
        </is>
      </c>
      <c r="C6636" s="32" t="inlineStr">
        <is>
          <t>Exploud baseDefense</t>
        </is>
      </c>
      <c r="D6636" s="32" t="n">
        <v>63</v>
      </c>
      <c r="E6636" s="32" t="n">
        <v>73</v>
      </c>
      <c r="F6636" s="32" t="inlineStr">
        <is>
          <t>Differs from upstream baseline</t>
        </is>
      </c>
      <c r="G6636" s="32" t="inlineStr">
        <is>
          <t>species_info/gen_*_families.h</t>
        </is>
      </c>
    </row>
    <row r="6637">
      <c r="A6637" s="77" t="inlineStr">
        <is>
          <t>2026-10-05</t>
        </is>
      </c>
      <c r="B6637" s="77" t="inlineStr">
        <is>
          <t>Pokemon Stats</t>
        </is>
      </c>
      <c r="C6637" s="77" t="inlineStr">
        <is>
          <t>Exploud baseSpAttack</t>
        </is>
      </c>
      <c r="D6637" s="77" t="n">
        <v>91</v>
      </c>
      <c r="E6637" s="77" t="n">
        <v>101</v>
      </c>
      <c r="F6637" s="77" t="inlineStr">
        <is>
          <t>Differs from upstream baseline</t>
        </is>
      </c>
      <c r="G6637" s="77" t="inlineStr">
        <is>
          <t>species_info/gen_*_families.h</t>
        </is>
      </c>
    </row>
    <row r="6638">
      <c r="A6638" s="32" t="inlineStr">
        <is>
          <t>2026-10-05</t>
        </is>
      </c>
      <c r="B6638" s="32" t="inlineStr">
        <is>
          <t>Pokemon Stats</t>
        </is>
      </c>
      <c r="C6638" s="32" t="inlineStr">
        <is>
          <t>Exploud baseSpeed</t>
        </is>
      </c>
      <c r="D6638" s="32" t="n">
        <v>68</v>
      </c>
      <c r="E6638" s="32" t="n">
        <v>78</v>
      </c>
      <c r="F6638" s="32" t="inlineStr">
        <is>
          <t>Differs from upstream baseline</t>
        </is>
      </c>
      <c r="G6638" s="32" t="inlineStr">
        <is>
          <t>species_info/gen_*_families.h</t>
        </is>
      </c>
    </row>
    <row r="6639">
      <c r="A6639" s="77" t="inlineStr">
        <is>
          <t>2026-10-05</t>
        </is>
      </c>
      <c r="B6639" s="77" t="inlineStr">
        <is>
          <t>Abilities</t>
        </is>
      </c>
      <c r="C6639" s="77" t="inlineStr">
        <is>
          <t>Exploud abilities</t>
        </is>
      </c>
      <c r="D6639" s="77" t="inlineStr">
        <is>
          <t>Soundproof / Scrappy</t>
        </is>
      </c>
      <c r="E6639" s="77" t="inlineStr">
        <is>
          <t>Scrappy / Soundproof / Scrappy</t>
        </is>
      </c>
      <c r="F6639" s="77" t="inlineStr">
        <is>
          <t>Differs from upstream baseline</t>
        </is>
      </c>
      <c r="G6639" s="77" t="inlineStr">
        <is>
          <t>species_info/gen_*_families.h</t>
        </is>
      </c>
    </row>
    <row r="6640">
      <c r="A6640" s="32" t="inlineStr">
        <is>
          <t>2026-10-05</t>
        </is>
      </c>
      <c r="B6640" s="32" t="inlineStr">
        <is>
          <t>Pokemon Stats</t>
        </is>
      </c>
      <c r="C6640" s="32" t="inlineStr">
        <is>
          <t>Farfetch'd baseAttack</t>
        </is>
      </c>
      <c r="D6640" s="32" t="n">
        <v>90</v>
      </c>
      <c r="E6640" s="32" t="n">
        <v>95</v>
      </c>
      <c r="F6640" s="32" t="inlineStr">
        <is>
          <t>Differs from upstream baseline</t>
        </is>
      </c>
      <c r="G6640" s="32" t="inlineStr">
        <is>
          <t>species_info/gen_*_families.h</t>
        </is>
      </c>
    </row>
    <row r="6641">
      <c r="A6641" s="77" t="inlineStr">
        <is>
          <t>2026-10-05</t>
        </is>
      </c>
      <c r="B6641" s="77" t="inlineStr">
        <is>
          <t>Pokemon Stats</t>
        </is>
      </c>
      <c r="C6641" s="77" t="inlineStr">
        <is>
          <t>Farfetch'd baseDefense</t>
        </is>
      </c>
      <c r="D6641" s="77" t="n">
        <v>55</v>
      </c>
      <c r="E6641" s="77" t="n">
        <v>85</v>
      </c>
      <c r="F6641" s="77" t="inlineStr">
        <is>
          <t>Differs from upstream baseline</t>
        </is>
      </c>
      <c r="G6641" s="77" t="inlineStr">
        <is>
          <t>species_info/gen_*_families.h</t>
        </is>
      </c>
    </row>
    <row r="6642">
      <c r="A6642" s="32" t="inlineStr">
        <is>
          <t>2026-10-05</t>
        </is>
      </c>
      <c r="B6642" s="32" t="inlineStr">
        <is>
          <t>Pokemon Stats</t>
        </is>
      </c>
      <c r="C6642" s="32" t="inlineStr">
        <is>
          <t>Farfetch'd baseSpDefense</t>
        </is>
      </c>
      <c r="D6642" s="32" t="n">
        <v>62</v>
      </c>
      <c r="E6642" s="32" t="n">
        <v>82</v>
      </c>
      <c r="F6642" s="32" t="inlineStr">
        <is>
          <t>Differs from upstream baseline</t>
        </is>
      </c>
      <c r="G6642" s="32" t="inlineStr">
        <is>
          <t>species_info/gen_*_families.h</t>
        </is>
      </c>
    </row>
    <row r="6643">
      <c r="A6643" s="77" t="inlineStr">
        <is>
          <t>2026-10-05</t>
        </is>
      </c>
      <c r="B6643" s="77" t="inlineStr">
        <is>
          <t>Pokemon Stats</t>
        </is>
      </c>
      <c r="C6643" s="77" t="inlineStr">
        <is>
          <t>Farfetch'd baseSpeed</t>
        </is>
      </c>
      <c r="D6643" s="77" t="n">
        <v>60</v>
      </c>
      <c r="E6643" s="77" t="n">
        <v>65</v>
      </c>
      <c r="F6643" s="77" t="inlineStr">
        <is>
          <t>Differs from upstream baseline</t>
        </is>
      </c>
      <c r="G6643" s="77" t="inlineStr">
        <is>
          <t>species_info/gen_*_families.h</t>
        </is>
      </c>
    </row>
    <row r="6644">
      <c r="A6644" s="32" t="inlineStr">
        <is>
          <t>2026-10-05</t>
        </is>
      </c>
      <c r="B6644" s="32" t="inlineStr">
        <is>
          <t>Abilities</t>
        </is>
      </c>
      <c r="C6644" s="32" t="inlineStr">
        <is>
          <t>Farfetch'd abilities</t>
        </is>
      </c>
      <c r="D6644" s="32" t="inlineStr">
        <is>
          <t>Keen Eye / Inner Focus / Defiant</t>
        </is>
      </c>
      <c r="E6644" s="32" t="inlineStr">
        <is>
          <t>Super Luck / Scrappy / Defiant</t>
        </is>
      </c>
      <c r="F6644" s="32" t="inlineStr">
        <is>
          <t>Differs from upstream baseline</t>
        </is>
      </c>
      <c r="G6644" s="32" t="inlineStr">
        <is>
          <t>species_info/gen_*_families.h</t>
        </is>
      </c>
    </row>
    <row r="6645">
      <c r="A6645" s="77" t="inlineStr">
        <is>
          <t>2026-10-05</t>
        </is>
      </c>
      <c r="B6645" s="77" t="inlineStr">
        <is>
          <t>Pokemon Stats</t>
        </is>
      </c>
      <c r="C6645" s="77" t="inlineStr">
        <is>
          <t>Fearow baseAttack</t>
        </is>
      </c>
      <c r="D6645" s="77" t="n">
        <v>90</v>
      </c>
      <c r="E6645" s="77" t="n">
        <v>110</v>
      </c>
      <c r="F6645" s="77" t="inlineStr">
        <is>
          <t>Differs from upstream baseline</t>
        </is>
      </c>
      <c r="G6645" s="77" t="inlineStr">
        <is>
          <t>species_info/gen_*_families.h</t>
        </is>
      </c>
    </row>
    <row r="6646">
      <c r="A6646" s="32" t="inlineStr">
        <is>
          <t>2026-10-05</t>
        </is>
      </c>
      <c r="B6646" s="32" t="inlineStr">
        <is>
          <t>Pokemon Stats</t>
        </is>
      </c>
      <c r="C6646" s="32" t="inlineStr">
        <is>
          <t>Fearow baseDefense</t>
        </is>
      </c>
      <c r="D6646" s="32" t="n">
        <v>65</v>
      </c>
      <c r="E6646" s="32" t="n">
        <v>75</v>
      </c>
      <c r="F6646" s="32" t="inlineStr">
        <is>
          <t>Differs from upstream baseline</t>
        </is>
      </c>
      <c r="G6646" s="32" t="inlineStr">
        <is>
          <t>species_info/gen_*_families.h</t>
        </is>
      </c>
    </row>
    <row r="6647">
      <c r="A6647" s="77" t="inlineStr">
        <is>
          <t>2026-10-05</t>
        </is>
      </c>
      <c r="B6647" s="77" t="inlineStr">
        <is>
          <t>Pokemon Stats</t>
        </is>
      </c>
      <c r="C6647" s="77" t="inlineStr">
        <is>
          <t>Fearow baseSpAttack</t>
        </is>
      </c>
      <c r="D6647" s="77" t="n">
        <v>61</v>
      </c>
      <c r="E6647" s="77" t="n">
        <v>31</v>
      </c>
      <c r="F6647" s="77" t="inlineStr">
        <is>
          <t>Differs from upstream baseline</t>
        </is>
      </c>
      <c r="G6647" s="77" t="inlineStr">
        <is>
          <t>species_info/gen_*_families.h</t>
        </is>
      </c>
    </row>
    <row r="6648">
      <c r="A6648" s="32" t="inlineStr">
        <is>
          <t>2026-10-05</t>
        </is>
      </c>
      <c r="B6648" s="32" t="inlineStr">
        <is>
          <t>Abilities</t>
        </is>
      </c>
      <c r="C6648" s="32" t="inlineStr">
        <is>
          <t>Fearow abilities</t>
        </is>
      </c>
      <c r="D6648" s="32" t="inlineStr">
        <is>
          <t>Keen Eye / Sniper</t>
        </is>
      </c>
      <c r="E6648" s="32" t="inlineStr">
        <is>
          <t>Sniper / Sniper</t>
        </is>
      </c>
      <c r="F6648" s="32" t="inlineStr">
        <is>
          <t>Differs from upstream baseline</t>
        </is>
      </c>
      <c r="G6648" s="32" t="inlineStr">
        <is>
          <t>species_info/gen_*_families.h</t>
        </is>
      </c>
    </row>
    <row r="6649">
      <c r="A6649" s="77" t="inlineStr">
        <is>
          <t>2026-10-05</t>
        </is>
      </c>
      <c r="B6649" s="77" t="inlineStr">
        <is>
          <t>Abilities</t>
        </is>
      </c>
      <c r="C6649" s="77" t="inlineStr">
        <is>
          <t>Feebas abilities</t>
        </is>
      </c>
      <c r="D6649" s="77" t="inlineStr">
        <is>
          <t>Swift Swim / Oblivious / Adaptability</t>
        </is>
      </c>
      <c r="E6649" s="77" t="inlineStr">
        <is>
          <t>Swift Swim / Adaptability</t>
        </is>
      </c>
      <c r="F6649" s="77" t="inlineStr">
        <is>
          <t>Differs from upstream baseline</t>
        </is>
      </c>
      <c r="G6649" s="77" t="inlineStr">
        <is>
          <t>species_info/gen_*_families.h</t>
        </is>
      </c>
    </row>
    <row r="6650">
      <c r="A6650" s="32" t="inlineStr">
        <is>
          <t>2026-10-05</t>
        </is>
      </c>
      <c r="B6650" s="32" t="inlineStr">
        <is>
          <t>Pokemon Stats</t>
        </is>
      </c>
      <c r="C6650" s="32" t="inlineStr">
        <is>
          <t>Feraligatr baseAttack</t>
        </is>
      </c>
      <c r="D6650" s="32" t="n">
        <v>105</v>
      </c>
      <c r="E6650" s="32" t="n">
        <v>125</v>
      </c>
      <c r="F6650" s="32" t="inlineStr">
        <is>
          <t>Differs from upstream baseline</t>
        </is>
      </c>
      <c r="G6650" s="32" t="inlineStr">
        <is>
          <t>species_info/gen_*_families.h</t>
        </is>
      </c>
    </row>
    <row r="6651">
      <c r="A6651" s="77" t="inlineStr">
        <is>
          <t>2026-10-05</t>
        </is>
      </c>
      <c r="B6651" s="77" t="inlineStr">
        <is>
          <t>Pokemon Stats</t>
        </is>
      </c>
      <c r="C6651" s="77" t="inlineStr">
        <is>
          <t>Feraligatr baseSpAttack</t>
        </is>
      </c>
      <c r="D6651" s="77" t="n">
        <v>79</v>
      </c>
      <c r="E6651" s="77" t="n">
        <v>64</v>
      </c>
      <c r="F6651" s="77" t="inlineStr">
        <is>
          <t>Differs from upstream baseline</t>
        </is>
      </c>
      <c r="G6651" s="77" t="inlineStr">
        <is>
          <t>species_info/gen_*_families.h</t>
        </is>
      </c>
    </row>
    <row r="6652">
      <c r="A6652" s="32" t="inlineStr">
        <is>
          <t>2026-10-05</t>
        </is>
      </c>
      <c r="B6652" s="32" t="inlineStr">
        <is>
          <t>Pokemon Stats</t>
        </is>
      </c>
      <c r="C6652" s="32" t="inlineStr">
        <is>
          <t>Feraligatr baseSpDefense</t>
        </is>
      </c>
      <c r="D6652" s="32" t="n">
        <v>83</v>
      </c>
      <c r="E6652" s="32" t="n">
        <v>85</v>
      </c>
      <c r="F6652" s="32" t="inlineStr">
        <is>
          <t>Differs from upstream baseline</t>
        </is>
      </c>
      <c r="G6652" s="32" t="inlineStr">
        <is>
          <t>species_info/gen_*_families.h</t>
        </is>
      </c>
    </row>
    <row r="6653">
      <c r="A6653" s="77" t="inlineStr">
        <is>
          <t>2026-10-05</t>
        </is>
      </c>
      <c r="B6653" s="77" t="inlineStr">
        <is>
          <t>Pokemon Stats</t>
        </is>
      </c>
      <c r="C6653" s="77" t="inlineStr">
        <is>
          <t>Feraligatr baseSpeed</t>
        </is>
      </c>
      <c r="D6653" s="77" t="n">
        <v>78</v>
      </c>
      <c r="E6653" s="77" t="n">
        <v>81</v>
      </c>
      <c r="F6653" s="77" t="inlineStr">
        <is>
          <t>Differs from upstream baseline</t>
        </is>
      </c>
      <c r="G6653" s="77" t="inlineStr">
        <is>
          <t>species_info/gen_*_families.h</t>
        </is>
      </c>
    </row>
    <row r="6654">
      <c r="A6654" s="32" t="inlineStr">
        <is>
          <t>2026-10-05</t>
        </is>
      </c>
      <c r="B6654" s="32" t="inlineStr">
        <is>
          <t>Abilities</t>
        </is>
      </c>
      <c r="C6654" s="32" t="inlineStr">
        <is>
          <t>Feraligatr abilities</t>
        </is>
      </c>
      <c r="D6654" s="32" t="inlineStr">
        <is>
          <t>Torrent / Sheer Force</t>
        </is>
      </c>
      <c r="E6654" s="32" t="inlineStr">
        <is>
          <t>Intimidate / Battle Armor / Sheer Force</t>
        </is>
      </c>
      <c r="F6654" s="32" t="inlineStr">
        <is>
          <t>Differs from upstream baseline</t>
        </is>
      </c>
      <c r="G6654" s="32" t="inlineStr">
        <is>
          <t>species_info/gen_*_families.h</t>
        </is>
      </c>
    </row>
    <row r="6655">
      <c r="A6655" s="77" t="inlineStr">
        <is>
          <t>2026-10-05</t>
        </is>
      </c>
      <c r="B6655" s="77" t="inlineStr">
        <is>
          <t>Pokemon Stats</t>
        </is>
      </c>
      <c r="C6655" s="77" t="inlineStr">
        <is>
          <t>Ferrothorn baseAttack</t>
        </is>
      </c>
      <c r="D6655" s="77" t="n">
        <v>94</v>
      </c>
      <c r="E6655" s="77" t="n">
        <v>118</v>
      </c>
      <c r="F6655" s="77" t="inlineStr">
        <is>
          <t>Differs from upstream baseline</t>
        </is>
      </c>
      <c r="G6655" s="77" t="inlineStr">
        <is>
          <t>species_info/gen_*_families.h</t>
        </is>
      </c>
    </row>
    <row r="6656">
      <c r="A6656" s="32" t="inlineStr">
        <is>
          <t>2026-10-05</t>
        </is>
      </c>
      <c r="B6656" s="32" t="inlineStr">
        <is>
          <t>Pokemon Stats</t>
        </is>
      </c>
      <c r="C6656" s="32" t="inlineStr">
        <is>
          <t>Ferrothorn baseSpAttack</t>
        </is>
      </c>
      <c r="D6656" s="32" t="n">
        <v>54</v>
      </c>
      <c r="E6656" s="32" t="n">
        <v>30</v>
      </c>
      <c r="F6656" s="32" t="inlineStr">
        <is>
          <t>Differs from upstream baseline</t>
        </is>
      </c>
      <c r="G6656" s="32" t="inlineStr">
        <is>
          <t>species_info/gen_*_families.h</t>
        </is>
      </c>
    </row>
    <row r="6657">
      <c r="A6657" s="77" t="inlineStr">
        <is>
          <t>2026-10-05</t>
        </is>
      </c>
      <c r="B6657" s="77" t="inlineStr">
        <is>
          <t>Abilities</t>
        </is>
      </c>
      <c r="C6657" s="77" t="inlineStr">
        <is>
          <t>Finneon abilities</t>
        </is>
      </c>
      <c r="D6657" s="77" t="inlineStr">
        <is>
          <t>Swift Swim / Storm Drain / Water Veil</t>
        </is>
      </c>
      <c r="E6657" s="77" t="inlineStr">
        <is>
          <t>Swift Swim / Chlorophyll / Water Veil</t>
        </is>
      </c>
      <c r="F6657" s="77" t="inlineStr">
        <is>
          <t>Differs from upstream baseline</t>
        </is>
      </c>
      <c r="G6657" s="77" t="inlineStr">
        <is>
          <t>species_info/gen_*_families.h</t>
        </is>
      </c>
    </row>
    <row r="6658">
      <c r="A6658" s="32" t="inlineStr">
        <is>
          <t>2026-10-05</t>
        </is>
      </c>
      <c r="B6658" s="32" t="inlineStr">
        <is>
          <t>Abilities</t>
        </is>
      </c>
      <c r="C6658" s="32" t="inlineStr">
        <is>
          <t>Flareon abilities</t>
        </is>
      </c>
      <c r="D6658" s="32" t="inlineStr">
        <is>
          <t>Flash Fire / Flash Fire / Guts</t>
        </is>
      </c>
      <c r="E6658" s="32" t="inlineStr">
        <is>
          <t>Adaptability / Adaptability / Guts</t>
        </is>
      </c>
      <c r="F6658" s="32" t="inlineStr">
        <is>
          <t>Differs from upstream baseline</t>
        </is>
      </c>
      <c r="G6658" s="32" t="inlineStr">
        <is>
          <t>species_info/gen_*_families.h</t>
        </is>
      </c>
    </row>
    <row r="6659">
      <c r="A6659" s="77" t="inlineStr">
        <is>
          <t>2026-10-05</t>
        </is>
      </c>
      <c r="B6659" s="77" t="inlineStr">
        <is>
          <t>Pokemon Stats</t>
        </is>
      </c>
      <c r="C6659" s="77" t="inlineStr">
        <is>
          <t>None baseAttack</t>
        </is>
      </c>
      <c r="D6659" s="77" t="n">
        <v>65</v>
      </c>
      <c r="E6659" s="77" t="n">
        <v>30</v>
      </c>
      <c r="F6659" s="77" t="inlineStr">
        <is>
          <t>Differs from upstream baseline</t>
        </is>
      </c>
      <c r="G6659" s="77" t="inlineStr">
        <is>
          <t>species_info/gen_*_families.h</t>
        </is>
      </c>
    </row>
    <row r="6660">
      <c r="A6660" s="32" t="inlineStr">
        <is>
          <t>2026-10-05</t>
        </is>
      </c>
      <c r="B6660" s="32" t="inlineStr">
        <is>
          <t>Pokemon Stats</t>
        </is>
      </c>
      <c r="C6660" s="32" t="inlineStr">
        <is>
          <t>None baseSpAttack</t>
        </is>
      </c>
      <c r="D6660" s="32" t="n">
        <v>125</v>
      </c>
      <c r="E6660" s="32" t="n">
        <v>144</v>
      </c>
      <c r="F6660" s="32" t="inlineStr">
        <is>
          <t>Differs from upstream baseline</t>
        </is>
      </c>
      <c r="G6660" s="32" t="inlineStr">
        <is>
          <t>species_info/gen_*_families.h</t>
        </is>
      </c>
    </row>
    <row r="6661">
      <c r="A6661" s="77" t="inlineStr">
        <is>
          <t>2026-10-05</t>
        </is>
      </c>
      <c r="B6661" s="77" t="inlineStr">
        <is>
          <t>Pokemon Stats</t>
        </is>
      </c>
      <c r="C6661" s="77" t="inlineStr">
        <is>
          <t>None baseSpeed</t>
        </is>
      </c>
      <c r="D6661" s="77" t="n">
        <v>92</v>
      </c>
      <c r="E6661" s="77" t="n">
        <v>108</v>
      </c>
      <c r="F6661" s="77" t="inlineStr">
        <is>
          <t>Differs from upstream baseline</t>
        </is>
      </c>
      <c r="G6661" s="77" t="inlineStr">
        <is>
          <t>species_info/gen_*_families.h</t>
        </is>
      </c>
    </row>
    <row r="6662">
      <c r="A6662" s="32" t="inlineStr">
        <is>
          <t>2026-10-05</t>
        </is>
      </c>
      <c r="B6662" s="32" t="inlineStr">
        <is>
          <t>Pokemon Stats</t>
        </is>
      </c>
      <c r="C6662" s="32" t="inlineStr">
        <is>
          <t>Flygon baseSpAttack</t>
        </is>
      </c>
      <c r="D6662" s="32" t="n">
        <v>80</v>
      </c>
      <c r="E6662" s="32" t="n">
        <v>110</v>
      </c>
      <c r="F6662" s="32" t="inlineStr">
        <is>
          <t>Differs from upstream baseline</t>
        </is>
      </c>
      <c r="G6662" s="32" t="inlineStr">
        <is>
          <t>species_info/gen_*_families.h</t>
        </is>
      </c>
    </row>
    <row r="6663">
      <c r="A6663" s="77" t="inlineStr">
        <is>
          <t>2026-10-05</t>
        </is>
      </c>
      <c r="B6663" s="77" t="inlineStr">
        <is>
          <t>Pokemon Stats</t>
        </is>
      </c>
      <c r="C6663" s="77" t="inlineStr">
        <is>
          <t>Foongus baseDefense</t>
        </is>
      </c>
      <c r="D6663" s="77" t="n">
        <v>45</v>
      </c>
      <c r="E6663" s="77" t="n">
        <v>46</v>
      </c>
      <c r="F6663" s="77" t="inlineStr">
        <is>
          <t>Differs from upstream baseline</t>
        </is>
      </c>
      <c r="G6663" s="77" t="inlineStr">
        <is>
          <t>species_info/gen_*_families.h</t>
        </is>
      </c>
    </row>
    <row r="6664">
      <c r="A6664" s="32" t="inlineStr">
        <is>
          <t>2026-10-05</t>
        </is>
      </c>
      <c r="B6664" s="32" t="inlineStr">
        <is>
          <t>Pokemon Stats</t>
        </is>
      </c>
      <c r="C6664" s="32" t="inlineStr">
        <is>
          <t>Foongus baseSpeed</t>
        </is>
      </c>
      <c r="D6664" s="32" t="n">
        <v>15</v>
      </c>
      <c r="E6664" s="32" t="n">
        <v>25</v>
      </c>
      <c r="F6664" s="32" t="inlineStr">
        <is>
          <t>Differs from upstream baseline</t>
        </is>
      </c>
      <c r="G6664" s="32" t="inlineStr">
        <is>
          <t>species_info/gen_*_families.h</t>
        </is>
      </c>
    </row>
    <row r="6665">
      <c r="A6665" s="77" t="inlineStr">
        <is>
          <t>2026-10-05</t>
        </is>
      </c>
      <c r="B6665" s="77" t="inlineStr">
        <is>
          <t>Pokemon Stats</t>
        </is>
      </c>
      <c r="C6665" s="77" t="inlineStr">
        <is>
          <t>Forretress baseSpDefense</t>
        </is>
      </c>
      <c r="D6665" s="77" t="n">
        <v>60</v>
      </c>
      <c r="E6665" s="77" t="n">
        <v>90</v>
      </c>
      <c r="F6665" s="77" t="inlineStr">
        <is>
          <t>Differs from upstream baseline</t>
        </is>
      </c>
      <c r="G6665" s="77" t="inlineStr">
        <is>
          <t>species_info/gen_*_families.h</t>
        </is>
      </c>
    </row>
    <row r="6666">
      <c r="A6666" s="32" t="inlineStr">
        <is>
          <t>2026-10-05</t>
        </is>
      </c>
      <c r="B6666" s="32" t="inlineStr">
        <is>
          <t>Abilities</t>
        </is>
      </c>
      <c r="C6666" s="32" t="inlineStr">
        <is>
          <t>Forretress abilities</t>
        </is>
      </c>
      <c r="D6666" s="32" t="inlineStr">
        <is>
          <t>Sturdy / Overcoat</t>
        </is>
      </c>
      <c r="E6666" s="32" t="inlineStr">
        <is>
          <t>Heatproof / Overcoat</t>
        </is>
      </c>
      <c r="F6666" s="32" t="inlineStr">
        <is>
          <t>Differs from upstream baseline</t>
        </is>
      </c>
      <c r="G6666" s="32" t="inlineStr">
        <is>
          <t>species_info/gen_*_families.h</t>
        </is>
      </c>
    </row>
    <row r="6667">
      <c r="A6667" s="77" t="inlineStr">
        <is>
          <t>2026-10-05</t>
        </is>
      </c>
      <c r="B6667" s="77" t="inlineStr">
        <is>
          <t>Pokemon Stats</t>
        </is>
      </c>
      <c r="C6667" s="77" t="inlineStr">
        <is>
          <t>Fraxure baseAttack</t>
        </is>
      </c>
      <c r="D6667" s="77" t="n">
        <v>117</v>
      </c>
      <c r="E6667" s="77" t="n">
        <v>123</v>
      </c>
      <c r="F6667" s="77" t="inlineStr">
        <is>
          <t>Differs from upstream baseline</t>
        </is>
      </c>
      <c r="G6667" s="77" t="inlineStr">
        <is>
          <t>species_info/gen_*_families.h</t>
        </is>
      </c>
    </row>
    <row r="6668">
      <c r="A6668" s="32" t="inlineStr">
        <is>
          <t>2026-10-05</t>
        </is>
      </c>
      <c r="B6668" s="32" t="inlineStr">
        <is>
          <t>Pokemon Stats</t>
        </is>
      </c>
      <c r="C6668" s="32" t="inlineStr">
        <is>
          <t>Fraxure baseSpAttack</t>
        </is>
      </c>
      <c r="D6668" s="32" t="n">
        <v>40</v>
      </c>
      <c r="E6668" s="32" t="n">
        <v>30</v>
      </c>
      <c r="F6668" s="32" t="inlineStr">
        <is>
          <t>Differs from upstream baseline</t>
        </is>
      </c>
      <c r="G6668" s="32" t="inlineStr">
        <is>
          <t>species_info/gen_*_families.h</t>
        </is>
      </c>
    </row>
    <row r="6669">
      <c r="A6669" s="77" t="inlineStr">
        <is>
          <t>2026-10-05</t>
        </is>
      </c>
      <c r="B6669" s="77" t="inlineStr">
        <is>
          <t>Pokemon Stats</t>
        </is>
      </c>
      <c r="C6669" s="77" t="inlineStr">
        <is>
          <t>Fraxure baseSpeed</t>
        </is>
      </c>
      <c r="D6669" s="77" t="n">
        <v>67</v>
      </c>
      <c r="E6669" s="77" t="n">
        <v>71</v>
      </c>
      <c r="F6669" s="77" t="inlineStr">
        <is>
          <t>Differs from upstream baseline</t>
        </is>
      </c>
      <c r="G6669" s="77" t="inlineStr">
        <is>
          <t>species_info/gen_*_families.h</t>
        </is>
      </c>
    </row>
    <row r="6670">
      <c r="A6670" s="32" t="inlineStr">
        <is>
          <t>2026-10-05</t>
        </is>
      </c>
      <c r="B6670" s="32" t="inlineStr">
        <is>
          <t>Pokemon Stats</t>
        </is>
      </c>
      <c r="C6670" s="32" t="inlineStr">
        <is>
          <t>Frillish baseAttack</t>
        </is>
      </c>
      <c r="D6670" s="32" t="n">
        <v>40</v>
      </c>
      <c r="E6670" s="32" t="n">
        <v>30</v>
      </c>
      <c r="F6670" s="32" t="inlineStr">
        <is>
          <t>Differs from upstream baseline</t>
        </is>
      </c>
      <c r="G6670" s="32" t="inlineStr">
        <is>
          <t>species_info/gen_*_families.h</t>
        </is>
      </c>
    </row>
    <row r="6671">
      <c r="A6671" s="77" t="inlineStr">
        <is>
          <t>2026-10-05</t>
        </is>
      </c>
      <c r="B6671" s="77" t="inlineStr">
        <is>
          <t>Pokemon Stats</t>
        </is>
      </c>
      <c r="C6671" s="77" t="inlineStr">
        <is>
          <t>Frillish baseSpAttack</t>
        </is>
      </c>
      <c r="D6671" s="77" t="n">
        <v>65</v>
      </c>
      <c r="E6671" s="77" t="n">
        <v>75</v>
      </c>
      <c r="F6671" s="77" t="inlineStr">
        <is>
          <t>Differs from upstream baseline</t>
        </is>
      </c>
      <c r="G6671" s="77" t="inlineStr">
        <is>
          <t>species_info/gen_*_families.h</t>
        </is>
      </c>
    </row>
    <row r="6672">
      <c r="A6672" s="32" t="inlineStr">
        <is>
          <t>2026-10-05</t>
        </is>
      </c>
      <c r="B6672" s="32" t="inlineStr">
        <is>
          <t>Pokemon Stats</t>
        </is>
      </c>
      <c r="C6672" s="32" t="inlineStr">
        <is>
          <t>Froslass baseHP</t>
        </is>
      </c>
      <c r="D6672" s="32" t="n">
        <v>70</v>
      </c>
      <c r="E6672" s="32" t="n">
        <v>80</v>
      </c>
      <c r="F6672" s="32" t="inlineStr">
        <is>
          <t>Differs from upstream baseline</t>
        </is>
      </c>
      <c r="G6672" s="32" t="inlineStr">
        <is>
          <t>species_info/gen_*_families.h</t>
        </is>
      </c>
    </row>
    <row r="6673">
      <c r="A6673" s="77" t="inlineStr">
        <is>
          <t>2026-10-05</t>
        </is>
      </c>
      <c r="B6673" s="77" t="inlineStr">
        <is>
          <t>Pokemon Stats</t>
        </is>
      </c>
      <c r="C6673" s="77" t="inlineStr">
        <is>
          <t>Froslass baseSpAttack</t>
        </is>
      </c>
      <c r="D6673" s="77" t="n">
        <v>80</v>
      </c>
      <c r="E6673" s="77" t="n">
        <v>110</v>
      </c>
      <c r="F6673" s="77" t="inlineStr">
        <is>
          <t>Differs from upstream baseline</t>
        </is>
      </c>
      <c r="G6673" s="77" t="inlineStr">
        <is>
          <t>species_info/gen_*_families.h</t>
        </is>
      </c>
    </row>
    <row r="6674">
      <c r="A6674" s="32" t="inlineStr">
        <is>
          <t>2026-10-05</t>
        </is>
      </c>
      <c r="B6674" s="32" t="inlineStr">
        <is>
          <t>Abilities</t>
        </is>
      </c>
      <c r="C6674" s="32" t="inlineStr">
        <is>
          <t>Froslass abilities</t>
        </is>
      </c>
      <c r="D6674" s="32" t="inlineStr">
        <is>
          <t>Snow Cloak / Cursed Body</t>
        </is>
      </c>
      <c r="E6674" s="32" t="inlineStr">
        <is>
          <t>Snow Cloak / Snow Cloak / Cursed Body</t>
        </is>
      </c>
      <c r="F6674" s="32" t="inlineStr">
        <is>
          <t>Differs from upstream baseline</t>
        </is>
      </c>
      <c r="G6674" s="32" t="inlineStr">
        <is>
          <t>species_info/gen_*_families.h</t>
        </is>
      </c>
    </row>
    <row r="6675">
      <c r="A6675" s="77" t="inlineStr">
        <is>
          <t>2026-10-05</t>
        </is>
      </c>
      <c r="B6675" s="77" t="inlineStr">
        <is>
          <t>Pokemon Stats</t>
        </is>
      </c>
      <c r="C6675" s="77" t="inlineStr">
        <is>
          <t>Furret baseAttack</t>
        </is>
      </c>
      <c r="D6675" s="77" t="n">
        <v>76</v>
      </c>
      <c r="E6675" s="77" t="n">
        <v>86</v>
      </c>
      <c r="F6675" s="77" t="inlineStr">
        <is>
          <t>Differs from upstream baseline</t>
        </is>
      </c>
      <c r="G6675" s="77" t="inlineStr">
        <is>
          <t>species_info/gen_*_families.h</t>
        </is>
      </c>
    </row>
    <row r="6676">
      <c r="A6676" s="32" t="inlineStr">
        <is>
          <t>2026-10-05</t>
        </is>
      </c>
      <c r="B6676" s="32" t="inlineStr">
        <is>
          <t>Abilities</t>
        </is>
      </c>
      <c r="C6676" s="32" t="inlineStr">
        <is>
          <t>Furret abilities</t>
        </is>
      </c>
      <c r="D6676" s="32" t="inlineStr">
        <is>
          <t>Run Away / Keen Eye / Frisk</t>
        </is>
      </c>
      <c r="E6676" s="32" t="inlineStr">
        <is>
          <t>Adaptability / Adaptability / Frisk</t>
        </is>
      </c>
      <c r="F6676" s="32" t="inlineStr">
        <is>
          <t>Differs from upstream baseline</t>
        </is>
      </c>
      <c r="G6676" s="32" t="inlineStr">
        <is>
          <t>species_info/gen_*_families.h</t>
        </is>
      </c>
    </row>
    <row r="6677">
      <c r="A6677" s="77" t="inlineStr">
        <is>
          <t>2026-10-05</t>
        </is>
      </c>
      <c r="B6677" s="77" t="inlineStr">
        <is>
          <t>Abilities</t>
        </is>
      </c>
      <c r="C6677" s="77" t="inlineStr">
        <is>
          <t>Gabite abilities</t>
        </is>
      </c>
      <c r="D6677" s="77" t="inlineStr">
        <is>
          <t>Sand Veil / Rough Skin</t>
        </is>
      </c>
      <c r="E6677" s="77" t="inlineStr">
        <is>
          <t>Sand Veil / Shed Skin / Rough Skin</t>
        </is>
      </c>
      <c r="F6677" s="77" t="inlineStr">
        <is>
          <t>Differs from upstream baseline</t>
        </is>
      </c>
      <c r="G6677" s="77" t="inlineStr">
        <is>
          <t>species_info/gen_*_families.h</t>
        </is>
      </c>
    </row>
    <row r="6678">
      <c r="A6678" s="32" t="inlineStr">
        <is>
          <t>2026-10-05</t>
        </is>
      </c>
      <c r="B6678" s="32" t="inlineStr">
        <is>
          <t>Abilities</t>
        </is>
      </c>
      <c r="C6678" s="32" t="inlineStr">
        <is>
          <t>Gallade abilities</t>
        </is>
      </c>
      <c r="D6678" s="32" t="inlineStr">
        <is>
          <t>Steadfast / Sharpness / Justified</t>
        </is>
      </c>
      <c r="E6678" s="32" t="inlineStr">
        <is>
          <t>Hyper Cutter / Steadfast / Justified</t>
        </is>
      </c>
      <c r="F6678" s="32" t="inlineStr">
        <is>
          <t>Differs from upstream baseline</t>
        </is>
      </c>
      <c r="G6678" s="32" t="inlineStr">
        <is>
          <t>species_info/gen_*_families.h</t>
        </is>
      </c>
    </row>
    <row r="6679">
      <c r="A6679" s="77" t="inlineStr">
        <is>
          <t>2026-10-05</t>
        </is>
      </c>
      <c r="B6679" s="77" t="inlineStr">
        <is>
          <t>Pokemon Stats</t>
        </is>
      </c>
      <c r="C6679" s="77" t="inlineStr">
        <is>
          <t>Galvantula baseSpAttack</t>
        </is>
      </c>
      <c r="D6679" s="77" t="n">
        <v>97</v>
      </c>
      <c r="E6679" s="77" t="n">
        <v>107</v>
      </c>
      <c r="F6679" s="77" t="inlineStr">
        <is>
          <t>Differs from upstream baseline</t>
        </is>
      </c>
      <c r="G6679" s="77" t="inlineStr">
        <is>
          <t>species_info/gen_*_families.h</t>
        </is>
      </c>
    </row>
    <row r="6680">
      <c r="A6680" s="32" t="inlineStr">
        <is>
          <t>2026-10-05</t>
        </is>
      </c>
      <c r="B6680" s="32" t="inlineStr">
        <is>
          <t>Pokemon Stats</t>
        </is>
      </c>
      <c r="C6680" s="32" t="inlineStr">
        <is>
          <t>Garbodor baseHP</t>
        </is>
      </c>
      <c r="D6680" s="32" t="n">
        <v>80</v>
      </c>
      <c r="E6680" s="32" t="n">
        <v>90</v>
      </c>
      <c r="F6680" s="32" t="inlineStr">
        <is>
          <t>Differs from upstream baseline</t>
        </is>
      </c>
      <c r="G6680" s="32" t="inlineStr">
        <is>
          <t>species_info/gen_*_families.h</t>
        </is>
      </c>
    </row>
    <row r="6681">
      <c r="A6681" s="77" t="inlineStr">
        <is>
          <t>2026-10-05</t>
        </is>
      </c>
      <c r="B6681" s="77" t="inlineStr">
        <is>
          <t>Pokemon Stats</t>
        </is>
      </c>
      <c r="C6681" s="77" t="inlineStr">
        <is>
          <t>Garbodor baseAttack</t>
        </is>
      </c>
      <c r="D6681" s="77" t="n">
        <v>95</v>
      </c>
      <c r="E6681" s="77" t="n">
        <v>105</v>
      </c>
      <c r="F6681" s="77" t="inlineStr">
        <is>
          <t>Differs from upstream baseline</t>
        </is>
      </c>
      <c r="G6681" s="77" t="inlineStr">
        <is>
          <t>species_info/gen_*_families.h</t>
        </is>
      </c>
    </row>
    <row r="6682">
      <c r="A6682" s="32" t="inlineStr">
        <is>
          <t>2026-10-05</t>
        </is>
      </c>
      <c r="B6682" s="32" t="inlineStr">
        <is>
          <t>Pokemon Stats</t>
        </is>
      </c>
      <c r="C6682" s="32" t="inlineStr">
        <is>
          <t>Garchomp baseSpAttack</t>
        </is>
      </c>
      <c r="D6682" s="32" t="n">
        <v>80</v>
      </c>
      <c r="E6682" s="32" t="n">
        <v>85</v>
      </c>
      <c r="F6682" s="32" t="inlineStr">
        <is>
          <t>Differs from upstream baseline</t>
        </is>
      </c>
      <c r="G6682" s="32" t="inlineStr">
        <is>
          <t>species_info/gen_*_families.h</t>
        </is>
      </c>
    </row>
    <row r="6683">
      <c r="A6683" s="77" t="inlineStr">
        <is>
          <t>2026-10-05</t>
        </is>
      </c>
      <c r="B6683" s="77" t="inlineStr">
        <is>
          <t>Abilities</t>
        </is>
      </c>
      <c r="C6683" s="77" t="inlineStr">
        <is>
          <t>Garchomp abilities</t>
        </is>
      </c>
      <c r="D6683" s="77" t="inlineStr">
        <is>
          <t>Sand Veil / Rough Skin</t>
        </is>
      </c>
      <c r="E6683" s="77" t="inlineStr">
        <is>
          <t>Sand Veil / Rough Skin / Rough Skin</t>
        </is>
      </c>
      <c r="F6683" s="77" t="inlineStr">
        <is>
          <t>Differs from upstream baseline</t>
        </is>
      </c>
      <c r="G6683" s="77" t="inlineStr">
        <is>
          <t>species_info/gen_*_families.h</t>
        </is>
      </c>
    </row>
    <row r="6684">
      <c r="A6684" s="32" t="inlineStr">
        <is>
          <t>2026-10-05</t>
        </is>
      </c>
      <c r="B6684" s="32" t="inlineStr">
        <is>
          <t>Pokemon Stats</t>
        </is>
      </c>
      <c r="C6684" s="32" t="inlineStr">
        <is>
          <t>Garchomp baseSpAttack</t>
        </is>
      </c>
      <c r="D6684" s="32" t="n">
        <v>120</v>
      </c>
      <c r="E6684" s="32" t="n">
        <v>125</v>
      </c>
      <c r="F6684" s="32" t="inlineStr">
        <is>
          <t>Differs from upstream baseline</t>
        </is>
      </c>
      <c r="G6684" s="32" t="inlineStr">
        <is>
          <t>species_info/gen_*_families.h</t>
        </is>
      </c>
    </row>
    <row r="6685">
      <c r="A6685" s="77" t="inlineStr">
        <is>
          <t>2026-10-05</t>
        </is>
      </c>
      <c r="B6685" s="77" t="inlineStr">
        <is>
          <t>Pokemon Stats</t>
        </is>
      </c>
      <c r="C6685" s="77" t="inlineStr">
        <is>
          <t>Gardevoir baseSpAttack</t>
        </is>
      </c>
      <c r="D6685" s="77" t="n">
        <v>125</v>
      </c>
      <c r="E6685" s="77" t="n">
        <v>135</v>
      </c>
      <c r="F6685" s="77" t="inlineStr">
        <is>
          <t>Differs from upstream baseline</t>
        </is>
      </c>
      <c r="G6685" s="77" t="inlineStr">
        <is>
          <t>species_info/gen_*_families.h</t>
        </is>
      </c>
    </row>
    <row r="6686">
      <c r="A6686" s="32" t="inlineStr">
        <is>
          <t>2026-10-05</t>
        </is>
      </c>
      <c r="B6686" s="32" t="inlineStr">
        <is>
          <t>Abilities</t>
        </is>
      </c>
      <c r="C6686" s="32" t="inlineStr">
        <is>
          <t>Gardevoir abilities</t>
        </is>
      </c>
      <c r="D6686" s="32" t="inlineStr">
        <is>
          <t>Synchronize / Trace / Telepathy</t>
        </is>
      </c>
      <c r="E6686" s="32" t="inlineStr">
        <is>
          <t>Magic Guard / Trace / Telepathy</t>
        </is>
      </c>
      <c r="F6686" s="32" t="inlineStr">
        <is>
          <t>Differs from upstream baseline</t>
        </is>
      </c>
      <c r="G6686" s="32" t="inlineStr">
        <is>
          <t>species_info/gen_*_families.h</t>
        </is>
      </c>
    </row>
    <row r="6687">
      <c r="A6687" s="77" t="inlineStr">
        <is>
          <t>2026-10-05</t>
        </is>
      </c>
      <c r="B6687" s="77" t="inlineStr">
        <is>
          <t>Pokemon Stats</t>
        </is>
      </c>
      <c r="C6687" s="77" t="inlineStr">
        <is>
          <t>Gardevoir baseSpAttack</t>
        </is>
      </c>
      <c r="D6687" s="77" t="n">
        <v>165</v>
      </c>
      <c r="E6687" s="77" t="n">
        <v>175</v>
      </c>
      <c r="F6687" s="77" t="inlineStr">
        <is>
          <t>Differs from upstream baseline</t>
        </is>
      </c>
      <c r="G6687" s="77" t="inlineStr">
        <is>
          <t>species_info/gen_*_families.h</t>
        </is>
      </c>
    </row>
    <row r="6688">
      <c r="A6688" s="32" t="inlineStr">
        <is>
          <t>2026-10-05</t>
        </is>
      </c>
      <c r="B6688" s="32" t="inlineStr">
        <is>
          <t>Abilities</t>
        </is>
      </c>
      <c r="C6688" s="32" t="inlineStr">
        <is>
          <t>Gastrodon abilities</t>
        </is>
      </c>
      <c r="D6688" s="32" t="inlineStr">
        <is>
          <t>Sticky Hold / Storm Drain / Sand Force</t>
        </is>
      </c>
      <c r="E6688" s="32" t="inlineStr">
        <is>
          <t>Dry Skin / Dry Skin / Sand Force</t>
        </is>
      </c>
      <c r="F6688" s="32" t="inlineStr">
        <is>
          <t>Differs from upstream baseline</t>
        </is>
      </c>
      <c r="G6688" s="32" t="inlineStr">
        <is>
          <t>species_info/gen_*_families.h</t>
        </is>
      </c>
    </row>
    <row r="6689">
      <c r="A6689" s="77" t="inlineStr">
        <is>
          <t>2026-10-05</t>
        </is>
      </c>
      <c r="B6689" s="77" t="inlineStr">
        <is>
          <t>Pokemon Stats</t>
        </is>
      </c>
      <c r="C6689" s="77" t="inlineStr">
        <is>
          <t>Geodude baseHP</t>
        </is>
      </c>
      <c r="D6689" s="77" t="n">
        <v>40</v>
      </c>
      <c r="E6689" s="77" t="n">
        <v>55</v>
      </c>
      <c r="F6689" s="77" t="inlineStr">
        <is>
          <t>Differs from upstream baseline</t>
        </is>
      </c>
      <c r="G6689" s="77" t="inlineStr">
        <is>
          <t>species_info/gen_*_families.h</t>
        </is>
      </c>
    </row>
    <row r="6690">
      <c r="A6690" s="32" t="inlineStr">
        <is>
          <t>2026-10-05</t>
        </is>
      </c>
      <c r="B6690" s="32" t="inlineStr">
        <is>
          <t>Pokemon Stats</t>
        </is>
      </c>
      <c r="C6690" s="32" t="inlineStr">
        <is>
          <t>Geodude baseDefense</t>
        </is>
      </c>
      <c r="D6690" s="32" t="n">
        <v>100</v>
      </c>
      <c r="E6690" s="32" t="n">
        <v>110</v>
      </c>
      <c r="F6690" s="32" t="inlineStr">
        <is>
          <t>Differs from upstream baseline</t>
        </is>
      </c>
      <c r="G6690" s="32" t="inlineStr">
        <is>
          <t>species_info/gen_*_families.h</t>
        </is>
      </c>
    </row>
    <row r="6691">
      <c r="A6691" s="77" t="inlineStr">
        <is>
          <t>2026-10-05</t>
        </is>
      </c>
      <c r="B6691" s="77" t="inlineStr">
        <is>
          <t>Abilities</t>
        </is>
      </c>
      <c r="C6691" s="77" t="inlineStr">
        <is>
          <t>Geodude abilities</t>
        </is>
      </c>
      <c r="D6691" s="77" t="inlineStr">
        <is>
          <t>Rock Head / Sturdy / Sand Veil</t>
        </is>
      </c>
      <c r="E6691" s="77" t="inlineStr">
        <is>
          <t>Rock Head / Rough Skin / Sand Veil</t>
        </is>
      </c>
      <c r="F6691" s="77" t="inlineStr">
        <is>
          <t>Differs from upstream baseline</t>
        </is>
      </c>
      <c r="G6691" s="77" t="inlineStr">
        <is>
          <t>species_info/gen_*_families.h</t>
        </is>
      </c>
    </row>
    <row r="6692">
      <c r="A6692" s="32" t="inlineStr">
        <is>
          <t>2026-10-05</t>
        </is>
      </c>
      <c r="B6692" s="32" t="inlineStr">
        <is>
          <t>Abilities</t>
        </is>
      </c>
      <c r="C6692" s="32" t="inlineStr">
        <is>
          <t>Geodude abilities</t>
        </is>
      </c>
      <c r="D6692" s="32" t="inlineStr">
        <is>
          <t>Magnet Pull / Sturdy / Galvanize</t>
        </is>
      </c>
      <c r="E6692" s="32" t="inlineStr">
        <is>
          <t>Rock Head / Rough Skin / Galvanize</t>
        </is>
      </c>
      <c r="F6692" s="32" t="inlineStr">
        <is>
          <t>Differs from upstream baseline</t>
        </is>
      </c>
      <c r="G6692" s="32" t="inlineStr">
        <is>
          <t>species_info/gen_*_families.h</t>
        </is>
      </c>
    </row>
    <row r="6693">
      <c r="A6693" s="77" t="inlineStr">
        <is>
          <t>2026-10-05</t>
        </is>
      </c>
      <c r="B6693" s="77" t="inlineStr">
        <is>
          <t>Abilities</t>
        </is>
      </c>
      <c r="C6693" s="77" t="inlineStr">
        <is>
          <t>Gible abilities</t>
        </is>
      </c>
      <c r="D6693" s="77" t="inlineStr">
        <is>
          <t>Sand Veil / Rough Skin</t>
        </is>
      </c>
      <c r="E6693" s="77" t="inlineStr">
        <is>
          <t>Sand Veil / Rough Skin / Rough Skin</t>
        </is>
      </c>
      <c r="F6693" s="77" t="inlineStr">
        <is>
          <t>Differs from upstream baseline</t>
        </is>
      </c>
      <c r="G6693" s="77" t="inlineStr">
        <is>
          <t>species_info/gen_*_families.h</t>
        </is>
      </c>
    </row>
    <row r="6694">
      <c r="A6694" s="32" t="inlineStr">
        <is>
          <t>2026-10-05</t>
        </is>
      </c>
      <c r="B6694" s="32" t="inlineStr">
        <is>
          <t>Pokemon Stats</t>
        </is>
      </c>
      <c r="C6694" s="32" t="inlineStr">
        <is>
          <t>Gigalith baseHP</t>
        </is>
      </c>
      <c r="D6694" s="32" t="n">
        <v>85</v>
      </c>
      <c r="E6694" s="32" t="n">
        <v>100</v>
      </c>
      <c r="F6694" s="32" t="inlineStr">
        <is>
          <t>Differs from upstream baseline</t>
        </is>
      </c>
      <c r="G6694" s="32" t="inlineStr">
        <is>
          <t>species_info/gen_*_families.h</t>
        </is>
      </c>
    </row>
    <row r="6695">
      <c r="A6695" s="77" t="inlineStr">
        <is>
          <t>2026-10-05</t>
        </is>
      </c>
      <c r="B6695" s="77" t="inlineStr">
        <is>
          <t>Pokemon Stats</t>
        </is>
      </c>
      <c r="C6695" s="77" t="inlineStr">
        <is>
          <t>Gigalith baseAttack</t>
        </is>
      </c>
      <c r="D6695" s="77" t="n">
        <v>135</v>
      </c>
      <c r="E6695" s="77" t="n">
        <v>165</v>
      </c>
      <c r="F6695" s="77" t="inlineStr">
        <is>
          <t>Differs from upstream baseline</t>
        </is>
      </c>
      <c r="G6695" s="77" t="inlineStr">
        <is>
          <t>species_info/gen_*_families.h</t>
        </is>
      </c>
    </row>
    <row r="6696">
      <c r="A6696" s="32" t="inlineStr">
        <is>
          <t>2026-10-05</t>
        </is>
      </c>
      <c r="B6696" s="32" t="inlineStr">
        <is>
          <t>Pokemon Stats</t>
        </is>
      </c>
      <c r="C6696" s="32" t="inlineStr">
        <is>
          <t>Gigalith baseSpAttack</t>
        </is>
      </c>
      <c r="D6696" s="32" t="n">
        <v>60</v>
      </c>
      <c r="E6696" s="32" t="n">
        <v>30</v>
      </c>
      <c r="F6696" s="32" t="inlineStr">
        <is>
          <t>Differs from upstream baseline</t>
        </is>
      </c>
      <c r="G6696" s="32" t="inlineStr">
        <is>
          <t>species_info/gen_*_families.h</t>
        </is>
      </c>
    </row>
    <row r="6697">
      <c r="A6697" s="77" t="inlineStr">
        <is>
          <t>2026-10-05</t>
        </is>
      </c>
      <c r="B6697" s="77" t="inlineStr">
        <is>
          <t>Pokemon Stats</t>
        </is>
      </c>
      <c r="C6697" s="77" t="inlineStr">
        <is>
          <t>Gigalith baseSpDefense</t>
        </is>
      </c>
      <c r="D6697" s="77" t="n">
        <v>80</v>
      </c>
      <c r="E6697" s="77" t="n">
        <v>90</v>
      </c>
      <c r="F6697" s="77" t="inlineStr">
        <is>
          <t>Differs from upstream baseline</t>
        </is>
      </c>
      <c r="G6697" s="77" t="inlineStr">
        <is>
          <t>species_info/gen_*_families.h</t>
        </is>
      </c>
    </row>
    <row r="6698">
      <c r="A6698" s="32" t="inlineStr">
        <is>
          <t>2026-10-05</t>
        </is>
      </c>
      <c r="B6698" s="32" t="inlineStr">
        <is>
          <t>Pokemon Stats</t>
        </is>
      </c>
      <c r="C6698" s="32" t="inlineStr">
        <is>
          <t>Gigalith baseSpeed</t>
        </is>
      </c>
      <c r="D6698" s="32" t="n">
        <v>25</v>
      </c>
      <c r="E6698" s="32" t="n">
        <v>28</v>
      </c>
      <c r="F6698" s="32" t="inlineStr">
        <is>
          <t>Differs from upstream baseline</t>
        </is>
      </c>
      <c r="G6698" s="32" t="inlineStr">
        <is>
          <t>species_info/gen_*_families.h</t>
        </is>
      </c>
    </row>
    <row r="6699">
      <c r="A6699" s="77" t="inlineStr">
        <is>
          <t>2026-10-05</t>
        </is>
      </c>
      <c r="B6699" s="77" t="inlineStr">
        <is>
          <t>Abilities</t>
        </is>
      </c>
      <c r="C6699" s="77" t="inlineStr">
        <is>
          <t>Gigalith abilities</t>
        </is>
      </c>
      <c r="D6699" s="77" t="inlineStr">
        <is>
          <t>Sturdy / Sand Stream / Sand Force</t>
        </is>
      </c>
      <c r="E6699" s="77" t="inlineStr">
        <is>
          <t>Sturdy / Sturdy / Solid Rock</t>
        </is>
      </c>
      <c r="F6699" s="77" t="inlineStr">
        <is>
          <t>Differs from upstream baseline</t>
        </is>
      </c>
      <c r="G6699" s="77" t="inlineStr">
        <is>
          <t>species_info/gen_*_families.h</t>
        </is>
      </c>
    </row>
    <row r="6700">
      <c r="A6700" s="32" t="inlineStr">
        <is>
          <t>2026-10-05</t>
        </is>
      </c>
      <c r="B6700" s="32" t="inlineStr">
        <is>
          <t>Pokemon Stats</t>
        </is>
      </c>
      <c r="C6700" s="32" t="inlineStr">
        <is>
          <t>Girafarig baseHP</t>
        </is>
      </c>
      <c r="D6700" s="32" t="n">
        <v>70</v>
      </c>
      <c r="E6700" s="32" t="n">
        <v>85</v>
      </c>
      <c r="F6700" s="32" t="inlineStr">
        <is>
          <t>Differs from upstream baseline</t>
        </is>
      </c>
      <c r="G6700" s="32" t="inlineStr">
        <is>
          <t>species_info/gen_*_families.h</t>
        </is>
      </c>
    </row>
    <row r="6701">
      <c r="A6701" s="77" t="inlineStr">
        <is>
          <t>2026-10-05</t>
        </is>
      </c>
      <c r="B6701" s="77" t="inlineStr">
        <is>
          <t>Pokemon Stats</t>
        </is>
      </c>
      <c r="C6701" s="77" t="inlineStr">
        <is>
          <t>Girafarig baseAttack</t>
        </is>
      </c>
      <c r="D6701" s="77" t="n">
        <v>80</v>
      </c>
      <c r="E6701" s="77" t="n">
        <v>100</v>
      </c>
      <c r="F6701" s="77" t="inlineStr">
        <is>
          <t>Differs from upstream baseline</t>
        </is>
      </c>
      <c r="G6701" s="77" t="inlineStr">
        <is>
          <t>species_info/gen_*_families.h</t>
        </is>
      </c>
    </row>
    <row r="6702">
      <c r="A6702" s="32" t="inlineStr">
        <is>
          <t>2026-10-05</t>
        </is>
      </c>
      <c r="B6702" s="32" t="inlineStr">
        <is>
          <t>Pokemon Stats</t>
        </is>
      </c>
      <c r="C6702" s="32" t="inlineStr">
        <is>
          <t>Girafarig baseDefense</t>
        </is>
      </c>
      <c r="D6702" s="32" t="n">
        <v>65</v>
      </c>
      <c r="E6702" s="32" t="n">
        <v>70</v>
      </c>
      <c r="F6702" s="32" t="inlineStr">
        <is>
          <t>Differs from upstream baseline</t>
        </is>
      </c>
      <c r="G6702" s="32" t="inlineStr">
        <is>
          <t>species_info/gen_*_families.h</t>
        </is>
      </c>
    </row>
    <row r="6703">
      <c r="A6703" s="77" t="inlineStr">
        <is>
          <t>2026-10-05</t>
        </is>
      </c>
      <c r="B6703" s="77" t="inlineStr">
        <is>
          <t>Pokemon Stats</t>
        </is>
      </c>
      <c r="C6703" s="77" t="inlineStr">
        <is>
          <t>Girafarig baseSpAttack</t>
        </is>
      </c>
      <c r="D6703" s="77" t="n">
        <v>90</v>
      </c>
      <c r="E6703" s="77" t="n">
        <v>110</v>
      </c>
      <c r="F6703" s="77" t="inlineStr">
        <is>
          <t>Differs from upstream baseline</t>
        </is>
      </c>
      <c r="G6703" s="77" t="inlineStr">
        <is>
          <t>species_info/gen_*_families.h</t>
        </is>
      </c>
    </row>
    <row r="6704">
      <c r="A6704" s="32" t="inlineStr">
        <is>
          <t>2026-10-05</t>
        </is>
      </c>
      <c r="B6704" s="32" t="inlineStr">
        <is>
          <t>Pokemon Stats</t>
        </is>
      </c>
      <c r="C6704" s="32" t="inlineStr">
        <is>
          <t>Girafarig baseSpDefense</t>
        </is>
      </c>
      <c r="D6704" s="32" t="n">
        <v>65</v>
      </c>
      <c r="E6704" s="32" t="n">
        <v>70</v>
      </c>
      <c r="F6704" s="32" t="inlineStr">
        <is>
          <t>Differs from upstream baseline</t>
        </is>
      </c>
      <c r="G6704" s="32" t="inlineStr">
        <is>
          <t>species_info/gen_*_families.h</t>
        </is>
      </c>
    </row>
    <row r="6705">
      <c r="A6705" s="77" t="inlineStr">
        <is>
          <t>2026-10-05</t>
        </is>
      </c>
      <c r="B6705" s="77" t="inlineStr">
        <is>
          <t>Abilities</t>
        </is>
      </c>
      <c r="C6705" s="77" t="inlineStr">
        <is>
          <t>Girafarig abilities</t>
        </is>
      </c>
      <c r="D6705" s="77" t="inlineStr">
        <is>
          <t>Inner Focus / Early Bird / Sap Sipper</t>
        </is>
      </c>
      <c r="E6705" s="77" t="inlineStr">
        <is>
          <t>Quick Feet / Quick Feet / Sap Sipper</t>
        </is>
      </c>
      <c r="F6705" s="77" t="inlineStr">
        <is>
          <t>Differs from upstream baseline</t>
        </is>
      </c>
      <c r="G6705" s="77" t="inlineStr">
        <is>
          <t>species_info/gen_*_families.h</t>
        </is>
      </c>
    </row>
    <row r="6706">
      <c r="A6706" s="32" t="inlineStr">
        <is>
          <t>2026-10-05</t>
        </is>
      </c>
      <c r="B6706" s="32" t="inlineStr">
        <is>
          <t>Abilities</t>
        </is>
      </c>
      <c r="C6706" s="32" t="inlineStr">
        <is>
          <t>Glaceon abilities</t>
        </is>
      </c>
      <c r="D6706" s="32" t="inlineStr">
        <is>
          <t>Snow Cloak / Snow Cloak / Ice Body</t>
        </is>
      </c>
      <c r="E6706" s="32" t="inlineStr">
        <is>
          <t>Snow Cloak / Ice Body / Ice Body</t>
        </is>
      </c>
      <c r="F6706" s="32" t="inlineStr">
        <is>
          <t>Differs from upstream baseline</t>
        </is>
      </c>
      <c r="G6706" s="32" t="inlineStr">
        <is>
          <t>species_info/gen_*_families.h</t>
        </is>
      </c>
    </row>
    <row r="6707">
      <c r="A6707" s="77" t="inlineStr">
        <is>
          <t>2026-10-05</t>
        </is>
      </c>
      <c r="B6707" s="77" t="inlineStr">
        <is>
          <t>Pokemon Stats</t>
        </is>
      </c>
      <c r="C6707" s="77" t="inlineStr">
        <is>
          <t>Glalie baseSpAttack</t>
        </is>
      </c>
      <c r="D6707" s="77" t="n">
        <v>80</v>
      </c>
      <c r="E6707" s="77" t="n">
        <v>100</v>
      </c>
      <c r="F6707" s="77" t="inlineStr">
        <is>
          <t>Differs from upstream baseline</t>
        </is>
      </c>
      <c r="G6707" s="77" t="inlineStr">
        <is>
          <t>species_info/gen_*_families.h</t>
        </is>
      </c>
    </row>
    <row r="6708">
      <c r="A6708" s="32" t="inlineStr">
        <is>
          <t>2026-10-05</t>
        </is>
      </c>
      <c r="B6708" s="32" t="inlineStr">
        <is>
          <t>Pokemon Stats</t>
        </is>
      </c>
      <c r="C6708" s="32" t="inlineStr">
        <is>
          <t>Glalie baseSpeed</t>
        </is>
      </c>
      <c r="D6708" s="32" t="n">
        <v>80</v>
      </c>
      <c r="E6708" s="32" t="n">
        <v>100</v>
      </c>
      <c r="F6708" s="32" t="inlineStr">
        <is>
          <t>Differs from upstream baseline</t>
        </is>
      </c>
      <c r="G6708" s="32" t="inlineStr">
        <is>
          <t>species_info/gen_*_families.h</t>
        </is>
      </c>
    </row>
    <row r="6709">
      <c r="A6709" s="77" t="inlineStr">
        <is>
          <t>2026-10-05</t>
        </is>
      </c>
      <c r="B6709" s="77" t="inlineStr">
        <is>
          <t>Abilities</t>
        </is>
      </c>
      <c r="C6709" s="77" t="inlineStr">
        <is>
          <t>Glalie abilities</t>
        </is>
      </c>
      <c r="D6709" s="77" t="inlineStr">
        <is>
          <t>Inner Focus / Ice Body / Moody</t>
        </is>
      </c>
      <c r="E6709" s="77" t="inlineStr">
        <is>
          <t>Solid Rock / Ice Body / Moody</t>
        </is>
      </c>
      <c r="F6709" s="77" t="inlineStr">
        <is>
          <t>Differs from upstream baseline</t>
        </is>
      </c>
      <c r="G6709" s="77" t="inlineStr">
        <is>
          <t>species_info/gen_*_families.h</t>
        </is>
      </c>
    </row>
    <row r="6710">
      <c r="A6710" s="32" t="inlineStr">
        <is>
          <t>2026-10-05</t>
        </is>
      </c>
      <c r="B6710" s="32" t="inlineStr">
        <is>
          <t>Pokemon Stats</t>
        </is>
      </c>
      <c r="C6710" s="32" t="inlineStr">
        <is>
          <t>Glalie baseSpAttack</t>
        </is>
      </c>
      <c r="D6710" s="32" t="n">
        <v>120</v>
      </c>
      <c r="E6710" s="32" t="n">
        <v>140</v>
      </c>
      <c r="F6710" s="32" t="inlineStr">
        <is>
          <t>Differs from upstream baseline</t>
        </is>
      </c>
      <c r="G6710" s="32" t="inlineStr">
        <is>
          <t>species_info/gen_*_families.h</t>
        </is>
      </c>
    </row>
    <row r="6711">
      <c r="A6711" s="77" t="inlineStr">
        <is>
          <t>2026-10-05</t>
        </is>
      </c>
      <c r="B6711" s="77" t="inlineStr">
        <is>
          <t>Pokemon Stats</t>
        </is>
      </c>
      <c r="C6711" s="77" t="inlineStr">
        <is>
          <t>Glalie baseSpeed</t>
        </is>
      </c>
      <c r="D6711" s="77" t="n">
        <v>100</v>
      </c>
      <c r="E6711" s="77" t="n">
        <v>120</v>
      </c>
      <c r="F6711" s="77" t="inlineStr">
        <is>
          <t>Differs from upstream baseline</t>
        </is>
      </c>
      <c r="G6711" s="77" t="inlineStr">
        <is>
          <t>species_info/gen_*_families.h</t>
        </is>
      </c>
    </row>
    <row r="6712">
      <c r="A6712" s="32" t="inlineStr">
        <is>
          <t>2026-10-05</t>
        </is>
      </c>
      <c r="B6712" s="32" t="inlineStr">
        <is>
          <t>Abilities</t>
        </is>
      </c>
      <c r="C6712" s="32" t="inlineStr">
        <is>
          <t>Glameow abilities</t>
        </is>
      </c>
      <c r="D6712" s="32" t="inlineStr">
        <is>
          <t>Limber / Own Tempo / Keen Eye</t>
        </is>
      </c>
      <c r="E6712" s="32" t="inlineStr">
        <is>
          <t>Limber / Limber / Keen Eye</t>
        </is>
      </c>
      <c r="F6712" s="32" t="inlineStr">
        <is>
          <t>Differs from upstream baseline</t>
        </is>
      </c>
      <c r="G6712" s="32" t="inlineStr">
        <is>
          <t>species_info/gen_*_families.h</t>
        </is>
      </c>
    </row>
    <row r="6713">
      <c r="A6713" s="77" t="inlineStr">
        <is>
          <t>2026-10-05</t>
        </is>
      </c>
      <c r="B6713" s="77" t="inlineStr">
        <is>
          <t>Abilities</t>
        </is>
      </c>
      <c r="C6713" s="77" t="inlineStr">
        <is>
          <t>Gligar abilities</t>
        </is>
      </c>
      <c r="D6713" s="77" t="inlineStr">
        <is>
          <t>Hyper Cutter / Sand Veil / Immunity</t>
        </is>
      </c>
      <c r="E6713" s="77" t="inlineStr">
        <is>
          <t>Sand Veil / Sand Veil / Immunity</t>
        </is>
      </c>
      <c r="F6713" s="77" t="inlineStr">
        <is>
          <t>Differs from upstream baseline</t>
        </is>
      </c>
      <c r="G6713" s="77" t="inlineStr">
        <is>
          <t>species_info/gen_*_families.h</t>
        </is>
      </c>
    </row>
    <row r="6714">
      <c r="A6714" s="32" t="inlineStr">
        <is>
          <t>2026-10-05</t>
        </is>
      </c>
      <c r="B6714" s="32" t="inlineStr">
        <is>
          <t>Abilities</t>
        </is>
      </c>
      <c r="C6714" s="32" t="inlineStr">
        <is>
          <t>Gliscor abilities</t>
        </is>
      </c>
      <c r="D6714" s="32" t="inlineStr">
        <is>
          <t>Hyper Cutter / Sand Veil / Poison Heal</t>
        </is>
      </c>
      <c r="E6714" s="32" t="inlineStr">
        <is>
          <t>Sand Veil / Sand Veil / Poison Heal</t>
        </is>
      </c>
      <c r="F6714" s="32" t="inlineStr">
        <is>
          <t>Differs from upstream baseline</t>
        </is>
      </c>
      <c r="G6714" s="32" t="inlineStr">
        <is>
          <t>species_info/gen_*_families.h</t>
        </is>
      </c>
    </row>
    <row r="6715">
      <c r="A6715" s="77" t="inlineStr">
        <is>
          <t>2026-10-05</t>
        </is>
      </c>
      <c r="B6715" s="77" t="inlineStr">
        <is>
          <t>Pokemon Stats</t>
        </is>
      </c>
      <c r="C6715" s="77" t="inlineStr">
        <is>
          <t>Gogoat baseDefense</t>
        </is>
      </c>
      <c r="D6715" s="77" t="n">
        <v>62</v>
      </c>
      <c r="E6715" s="77" t="n">
        <v>72</v>
      </c>
      <c r="F6715" s="77" t="inlineStr">
        <is>
          <t>Differs from upstream baseline</t>
        </is>
      </c>
      <c r="G6715" s="77" t="inlineStr">
        <is>
          <t>species_info/gen_*_families.h</t>
        </is>
      </c>
    </row>
    <row r="6716">
      <c r="A6716" s="32" t="inlineStr">
        <is>
          <t>2026-10-05</t>
        </is>
      </c>
      <c r="B6716" s="32" t="inlineStr">
        <is>
          <t>Pokemon Stats</t>
        </is>
      </c>
      <c r="C6716" s="32" t="inlineStr">
        <is>
          <t>Gogoat baseSpeed</t>
        </is>
      </c>
      <c r="D6716" s="32" t="n">
        <v>68</v>
      </c>
      <c r="E6716" s="32" t="n">
        <v>78</v>
      </c>
      <c r="F6716" s="32" t="inlineStr">
        <is>
          <t>Differs from upstream baseline</t>
        </is>
      </c>
      <c r="G6716" s="32" t="inlineStr">
        <is>
          <t>species_info/gen_*_families.h</t>
        </is>
      </c>
    </row>
    <row r="6717">
      <c r="A6717" s="77" t="inlineStr">
        <is>
          <t>2026-10-05</t>
        </is>
      </c>
      <c r="B6717" s="77" t="inlineStr">
        <is>
          <t>Abilities</t>
        </is>
      </c>
      <c r="C6717" s="77" t="inlineStr">
        <is>
          <t>Gogoat abilities</t>
        </is>
      </c>
      <c r="D6717" s="77" t="inlineStr">
        <is>
          <t>Sap Sipper / Grass Pelt</t>
        </is>
      </c>
      <c r="E6717" s="77" t="inlineStr">
        <is>
          <t>Sap Sipper / Grass Pelt / Regenerator</t>
        </is>
      </c>
      <c r="F6717" s="77" t="inlineStr">
        <is>
          <t>Differs from upstream baseline</t>
        </is>
      </c>
      <c r="G6717" s="77" t="inlineStr">
        <is>
          <t>species_info/gen_*_families.h</t>
        </is>
      </c>
    </row>
    <row r="6718">
      <c r="A6718" s="32" t="inlineStr">
        <is>
          <t>2026-10-05</t>
        </is>
      </c>
      <c r="B6718" s="32" t="inlineStr">
        <is>
          <t>Evolutions</t>
        </is>
      </c>
      <c r="C6718" s="32" t="inlineStr">
        <is>
          <t>Golbat evolution</t>
        </is>
      </c>
      <c r="D6718" s="32" t="inlineStr">
        <is>
          <t>Friendship -&gt; Crobat</t>
        </is>
      </c>
      <c r="E6718" s="32" t="inlineStr">
        <is>
          <t>Lv 48 -&gt; Crobat</t>
        </is>
      </c>
      <c r="F6718" s="32" t="inlineStr">
        <is>
          <t>Differs from upstream baseline</t>
        </is>
      </c>
      <c r="G6718" s="32" t="inlineStr">
        <is>
          <t>species_info/gen_*_families.h</t>
        </is>
      </c>
    </row>
    <row r="6719">
      <c r="A6719" s="77" t="inlineStr">
        <is>
          <t>2026-10-05</t>
        </is>
      </c>
      <c r="B6719" s="77" t="inlineStr">
        <is>
          <t>Abilities</t>
        </is>
      </c>
      <c r="C6719" s="77" t="inlineStr">
        <is>
          <t>Goldeen abilities</t>
        </is>
      </c>
      <c r="D6719" s="77" t="inlineStr">
        <is>
          <t>Swift Swim / Water Veil / Lightning Rod</t>
        </is>
      </c>
      <c r="E6719" s="77" t="inlineStr">
        <is>
          <t>Swift Swim / Swift Swim / Lightning Rod</t>
        </is>
      </c>
      <c r="F6719" s="77" t="inlineStr">
        <is>
          <t>Differs from upstream baseline</t>
        </is>
      </c>
      <c r="G6719" s="77" t="inlineStr">
        <is>
          <t>species_info/gen_*_families.h</t>
        </is>
      </c>
    </row>
    <row r="6720">
      <c r="A6720" s="32" t="inlineStr">
        <is>
          <t>2026-10-05</t>
        </is>
      </c>
      <c r="B6720" s="32" t="inlineStr">
        <is>
          <t>Abilities</t>
        </is>
      </c>
      <c r="C6720" s="32" t="inlineStr">
        <is>
          <t>Golduck abilities</t>
        </is>
      </c>
      <c r="D6720" s="32" t="inlineStr">
        <is>
          <t>Damp / Cloud Nine / Swift Swim</t>
        </is>
      </c>
      <c r="E6720" s="32" t="inlineStr">
        <is>
          <t>Swift Swim / Swift Swim / Swift Swim</t>
        </is>
      </c>
      <c r="F6720" s="32" t="inlineStr">
        <is>
          <t>Differs from upstream baseline</t>
        </is>
      </c>
      <c r="G6720" s="32" t="inlineStr">
        <is>
          <t>species_info/gen_*_families.h</t>
        </is>
      </c>
    </row>
    <row r="6721">
      <c r="A6721" s="77" t="inlineStr">
        <is>
          <t>2026-10-05</t>
        </is>
      </c>
      <c r="B6721" s="77" t="inlineStr">
        <is>
          <t>Pokemon Stats</t>
        </is>
      </c>
      <c r="C6721" s="77" t="inlineStr">
        <is>
          <t>Golem baseHP</t>
        </is>
      </c>
      <c r="D6721" s="77" t="n">
        <v>80</v>
      </c>
      <c r="E6721" s="77" t="n">
        <v>85</v>
      </c>
      <c r="F6721" s="77" t="inlineStr">
        <is>
          <t>Differs from upstream baseline</t>
        </is>
      </c>
      <c r="G6721" s="77" t="inlineStr">
        <is>
          <t>species_info/gen_*_families.h</t>
        </is>
      </c>
    </row>
    <row r="6722">
      <c r="A6722" s="32" t="inlineStr">
        <is>
          <t>2026-10-05</t>
        </is>
      </c>
      <c r="B6722" s="32" t="inlineStr">
        <is>
          <t>Pokemon Stats</t>
        </is>
      </c>
      <c r="C6722" s="32" t="inlineStr">
        <is>
          <t>Golem baseAttack</t>
        </is>
      </c>
      <c r="D6722" s="32" t="n">
        <v>120</v>
      </c>
      <c r="E6722" s="32" t="n">
        <v>130</v>
      </c>
      <c r="F6722" s="32" t="inlineStr">
        <is>
          <t>Differs from upstream baseline</t>
        </is>
      </c>
      <c r="G6722" s="32" t="inlineStr">
        <is>
          <t>species_info/gen_*_families.h</t>
        </is>
      </c>
    </row>
    <row r="6723">
      <c r="A6723" s="77" t="inlineStr">
        <is>
          <t>2026-10-05</t>
        </is>
      </c>
      <c r="B6723" s="77" t="inlineStr">
        <is>
          <t>Pokemon Stats</t>
        </is>
      </c>
      <c r="C6723" s="77" t="inlineStr">
        <is>
          <t>Golem baseDefense</t>
        </is>
      </c>
      <c r="D6723" s="77" t="n">
        <v>130</v>
      </c>
      <c r="E6723" s="77" t="n">
        <v>140</v>
      </c>
      <c r="F6723" s="77" t="inlineStr">
        <is>
          <t>Differs from upstream baseline</t>
        </is>
      </c>
      <c r="G6723" s="77" t="inlineStr">
        <is>
          <t>species_info/gen_*_families.h</t>
        </is>
      </c>
    </row>
    <row r="6724">
      <c r="A6724" s="32" t="inlineStr">
        <is>
          <t>2026-10-05</t>
        </is>
      </c>
      <c r="B6724" s="32" t="inlineStr">
        <is>
          <t>Abilities</t>
        </is>
      </c>
      <c r="C6724" s="32" t="inlineStr">
        <is>
          <t>Golem abilities</t>
        </is>
      </c>
      <c r="D6724" s="32" t="inlineStr">
        <is>
          <t>Rock Head / Sturdy / Sand Veil</t>
        </is>
      </c>
      <c r="E6724" s="32" t="inlineStr">
        <is>
          <t>Shell Armor / Shell Armor / Sand Veil</t>
        </is>
      </c>
      <c r="F6724" s="32" t="inlineStr">
        <is>
          <t>Differs from upstream baseline</t>
        </is>
      </c>
      <c r="G6724" s="32" t="inlineStr">
        <is>
          <t>species_info/gen_*_families.h</t>
        </is>
      </c>
    </row>
    <row r="6725">
      <c r="A6725" s="77" t="inlineStr">
        <is>
          <t>2026-10-05</t>
        </is>
      </c>
      <c r="B6725" s="77" t="inlineStr">
        <is>
          <t>Abilities</t>
        </is>
      </c>
      <c r="C6725" s="77" t="inlineStr">
        <is>
          <t>Golem abilities</t>
        </is>
      </c>
      <c r="D6725" s="77" t="inlineStr">
        <is>
          <t>Magnet Pull / Sturdy / Galvanize</t>
        </is>
      </c>
      <c r="E6725" s="77" t="inlineStr">
        <is>
          <t>Shell Armor / Shell Armor / Galvanize</t>
        </is>
      </c>
      <c r="F6725" s="77" t="inlineStr">
        <is>
          <t>Differs from upstream baseline</t>
        </is>
      </c>
      <c r="G6725" s="77" t="inlineStr">
        <is>
          <t>species_info/gen_*_families.h</t>
        </is>
      </c>
    </row>
    <row r="6726">
      <c r="A6726" s="32" t="inlineStr">
        <is>
          <t>2026-10-05</t>
        </is>
      </c>
      <c r="B6726" s="32" t="inlineStr">
        <is>
          <t>Pokemon Stats</t>
        </is>
      </c>
      <c r="C6726" s="32" t="inlineStr">
        <is>
          <t>Golett baseAttack</t>
        </is>
      </c>
      <c r="D6726" s="32" t="n">
        <v>74</v>
      </c>
      <c r="E6726" s="32" t="n">
        <v>79</v>
      </c>
      <c r="F6726" s="32" t="inlineStr">
        <is>
          <t>Differs from upstream baseline</t>
        </is>
      </c>
      <c r="G6726" s="32" t="inlineStr">
        <is>
          <t>species_info/gen_*_families.h</t>
        </is>
      </c>
    </row>
    <row r="6727">
      <c r="A6727" s="77" t="inlineStr">
        <is>
          <t>2026-10-05</t>
        </is>
      </c>
      <c r="B6727" s="77" t="inlineStr">
        <is>
          <t>Pokemon Stats</t>
        </is>
      </c>
      <c r="C6727" s="77" t="inlineStr">
        <is>
          <t>Golett baseSpAttack</t>
        </is>
      </c>
      <c r="D6727" s="77" t="n">
        <v>35</v>
      </c>
      <c r="E6727" s="77" t="n">
        <v>30</v>
      </c>
      <c r="F6727" s="77" t="inlineStr">
        <is>
          <t>Differs from upstream baseline</t>
        </is>
      </c>
      <c r="G6727" s="77" t="inlineStr">
        <is>
          <t>species_info/gen_*_families.h</t>
        </is>
      </c>
    </row>
    <row r="6728">
      <c r="A6728" s="32" t="inlineStr">
        <is>
          <t>2026-10-05</t>
        </is>
      </c>
      <c r="B6728" s="32" t="inlineStr">
        <is>
          <t>Pokemon Stats</t>
        </is>
      </c>
      <c r="C6728" s="32" t="inlineStr">
        <is>
          <t>Golett baseSpeed</t>
        </is>
      </c>
      <c r="D6728" s="32" t="n">
        <v>35</v>
      </c>
      <c r="E6728" s="32" t="n">
        <v>37</v>
      </c>
      <c r="F6728" s="32" t="inlineStr">
        <is>
          <t>Differs from upstream baseline</t>
        </is>
      </c>
      <c r="G6728" s="32" t="inlineStr">
        <is>
          <t>species_info/gen_*_families.h</t>
        </is>
      </c>
    </row>
    <row r="6729">
      <c r="A6729" s="77" t="inlineStr">
        <is>
          <t>2026-10-05</t>
        </is>
      </c>
      <c r="B6729" s="77" t="inlineStr">
        <is>
          <t>Pokemon Stats</t>
        </is>
      </c>
      <c r="C6729" s="77" t="inlineStr">
        <is>
          <t>Golurk baseHP</t>
        </is>
      </c>
      <c r="D6729" s="77" t="n">
        <v>89</v>
      </c>
      <c r="E6729" s="77" t="n">
        <v>99</v>
      </c>
      <c r="F6729" s="77" t="inlineStr">
        <is>
          <t>Differs from upstream baseline</t>
        </is>
      </c>
      <c r="G6729" s="77" t="inlineStr">
        <is>
          <t>species_info/gen_*_families.h</t>
        </is>
      </c>
    </row>
    <row r="6730">
      <c r="A6730" s="32" t="inlineStr">
        <is>
          <t>2026-10-05</t>
        </is>
      </c>
      <c r="B6730" s="32" t="inlineStr">
        <is>
          <t>Pokemon Stats</t>
        </is>
      </c>
      <c r="C6730" s="32" t="inlineStr">
        <is>
          <t>Golurk baseAttack</t>
        </is>
      </c>
      <c r="D6730" s="32" t="n">
        <v>124</v>
      </c>
      <c r="E6730" s="32" t="n">
        <v>148</v>
      </c>
      <c r="F6730" s="32" t="inlineStr">
        <is>
          <t>Differs from upstream baseline</t>
        </is>
      </c>
      <c r="G6730" s="32" t="inlineStr">
        <is>
          <t>species_info/gen_*_families.h</t>
        </is>
      </c>
    </row>
    <row r="6731">
      <c r="A6731" s="77" t="inlineStr">
        <is>
          <t>2026-10-05</t>
        </is>
      </c>
      <c r="B6731" s="77" t="inlineStr">
        <is>
          <t>Pokemon Stats</t>
        </is>
      </c>
      <c r="C6731" s="77" t="inlineStr">
        <is>
          <t>Golurk baseSpAttack</t>
        </is>
      </c>
      <c r="D6731" s="77" t="n">
        <v>55</v>
      </c>
      <c r="E6731" s="77" t="n">
        <v>30</v>
      </c>
      <c r="F6731" s="77" t="inlineStr">
        <is>
          <t>Differs from upstream baseline</t>
        </is>
      </c>
      <c r="G6731" s="77" t="inlineStr">
        <is>
          <t>species_info/gen_*_families.h</t>
        </is>
      </c>
    </row>
    <row r="6732">
      <c r="A6732" s="32" t="inlineStr">
        <is>
          <t>2026-10-05</t>
        </is>
      </c>
      <c r="B6732" s="32" t="inlineStr">
        <is>
          <t>Pokemon Stats</t>
        </is>
      </c>
      <c r="C6732" s="32" t="inlineStr">
        <is>
          <t>Golurk baseSpeed</t>
        </is>
      </c>
      <c r="D6732" s="32" t="n">
        <v>55</v>
      </c>
      <c r="E6732" s="32" t="n">
        <v>66</v>
      </c>
      <c r="F6732" s="32" t="inlineStr">
        <is>
          <t>Differs from upstream baseline</t>
        </is>
      </c>
      <c r="G6732" s="32" t="inlineStr">
        <is>
          <t>species_info/gen_*_families.h</t>
        </is>
      </c>
    </row>
    <row r="6733">
      <c r="A6733" s="77" t="inlineStr">
        <is>
          <t>2026-10-05</t>
        </is>
      </c>
      <c r="B6733" s="77" t="inlineStr">
        <is>
          <t>Pokemon Stats</t>
        </is>
      </c>
      <c r="C6733" s="77" t="inlineStr">
        <is>
          <t>Goodra baseDefense</t>
        </is>
      </c>
      <c r="D6733" s="77" t="n">
        <v>70</v>
      </c>
      <c r="E6733" s="77" t="n">
        <v>80</v>
      </c>
      <c r="F6733" s="77" t="inlineStr">
        <is>
          <t>Differs from upstream baseline</t>
        </is>
      </c>
      <c r="G6733" s="77" t="inlineStr">
        <is>
          <t>species_info/gen_*_families.h</t>
        </is>
      </c>
    </row>
    <row r="6734">
      <c r="A6734" s="32" t="inlineStr">
        <is>
          <t>2026-10-05</t>
        </is>
      </c>
      <c r="B6734" s="32" t="inlineStr">
        <is>
          <t>Pokemon Stats</t>
        </is>
      </c>
      <c r="C6734" s="32" t="inlineStr">
        <is>
          <t>Gothitelle baseHP</t>
        </is>
      </c>
      <c r="D6734" s="32" t="n">
        <v>70</v>
      </c>
      <c r="E6734" s="32" t="n">
        <v>90</v>
      </c>
      <c r="F6734" s="32" t="inlineStr">
        <is>
          <t>Differs from upstream baseline</t>
        </is>
      </c>
      <c r="G6734" s="32" t="inlineStr">
        <is>
          <t>species_info/gen_*_families.h</t>
        </is>
      </c>
    </row>
    <row r="6735">
      <c r="A6735" s="77" t="inlineStr">
        <is>
          <t>2026-10-05</t>
        </is>
      </c>
      <c r="B6735" s="77" t="inlineStr">
        <is>
          <t>Pokemon Stats</t>
        </is>
      </c>
      <c r="C6735" s="77" t="inlineStr">
        <is>
          <t>Gothitelle baseAttack</t>
        </is>
      </c>
      <c r="D6735" s="77" t="n">
        <v>55</v>
      </c>
      <c r="E6735" s="77" t="n">
        <v>62</v>
      </c>
      <c r="F6735" s="77" t="inlineStr">
        <is>
          <t>Differs from upstream baseline</t>
        </is>
      </c>
      <c r="G6735" s="77" t="inlineStr">
        <is>
          <t>species_info/gen_*_families.h</t>
        </is>
      </c>
    </row>
    <row r="6736">
      <c r="A6736" s="32" t="inlineStr">
        <is>
          <t>2026-10-05</t>
        </is>
      </c>
      <c r="B6736" s="32" t="inlineStr">
        <is>
          <t>Pokemon Stats</t>
        </is>
      </c>
      <c r="C6736" s="32" t="inlineStr">
        <is>
          <t>Gothitelle baseSpAttack</t>
        </is>
      </c>
      <c r="D6736" s="32" t="n">
        <v>95</v>
      </c>
      <c r="E6736" s="32" t="n">
        <v>105</v>
      </c>
      <c r="F6736" s="32" t="inlineStr">
        <is>
          <t>Differs from upstream baseline</t>
        </is>
      </c>
      <c r="G6736" s="32" t="inlineStr">
        <is>
          <t>species_info/gen_*_families.h</t>
        </is>
      </c>
    </row>
    <row r="6737">
      <c r="A6737" s="77" t="inlineStr">
        <is>
          <t>2026-10-05</t>
        </is>
      </c>
      <c r="B6737" s="77" t="inlineStr">
        <is>
          <t>Pokemon Stats</t>
        </is>
      </c>
      <c r="C6737" s="77" t="inlineStr">
        <is>
          <t>Gothitelle baseSpeed</t>
        </is>
      </c>
      <c r="D6737" s="77" t="n">
        <v>65</v>
      </c>
      <c r="E6737" s="77" t="n">
        <v>76</v>
      </c>
      <c r="F6737" s="77" t="inlineStr">
        <is>
          <t>Differs from upstream baseline</t>
        </is>
      </c>
      <c r="G6737" s="77" t="inlineStr">
        <is>
          <t>species_info/gen_*_families.h</t>
        </is>
      </c>
    </row>
    <row r="6738">
      <c r="A6738" s="32" t="inlineStr">
        <is>
          <t>2026-10-05</t>
        </is>
      </c>
      <c r="B6738" s="32" t="inlineStr">
        <is>
          <t>Pokemon Stats</t>
        </is>
      </c>
      <c r="C6738" s="32" t="inlineStr">
        <is>
          <t>Gothorita baseAttack</t>
        </is>
      </c>
      <c r="D6738" s="32" t="n">
        <v>45</v>
      </c>
      <c r="E6738" s="32" t="n">
        <v>30</v>
      </c>
      <c r="F6738" s="32" t="inlineStr">
        <is>
          <t>Differs from upstream baseline</t>
        </is>
      </c>
      <c r="G6738" s="32" t="inlineStr">
        <is>
          <t>species_info/gen_*_families.h</t>
        </is>
      </c>
    </row>
    <row r="6739">
      <c r="A6739" s="77" t="inlineStr">
        <is>
          <t>2026-10-05</t>
        </is>
      </c>
      <c r="B6739" s="77" t="inlineStr">
        <is>
          <t>Pokemon Stats</t>
        </is>
      </c>
      <c r="C6739" s="77" t="inlineStr">
        <is>
          <t>Gothorita baseSpAttack</t>
        </is>
      </c>
      <c r="D6739" s="77" t="n">
        <v>75</v>
      </c>
      <c r="E6739" s="77" t="n">
        <v>83</v>
      </c>
      <c r="F6739" s="77" t="inlineStr">
        <is>
          <t>Differs from upstream baseline</t>
        </is>
      </c>
      <c r="G6739" s="77" t="inlineStr">
        <is>
          <t>species_info/gen_*_families.h</t>
        </is>
      </c>
    </row>
    <row r="6740">
      <c r="A6740" s="32" t="inlineStr">
        <is>
          <t>2026-10-05</t>
        </is>
      </c>
      <c r="B6740" s="32" t="inlineStr">
        <is>
          <t>Pokemon Stats</t>
        </is>
      </c>
      <c r="C6740" s="32" t="inlineStr">
        <is>
          <t>Gothorita baseSpeed</t>
        </is>
      </c>
      <c r="D6740" s="32" t="n">
        <v>55</v>
      </c>
      <c r="E6740" s="32" t="n">
        <v>62</v>
      </c>
      <c r="F6740" s="32" t="inlineStr">
        <is>
          <t>Differs from upstream baseline</t>
        </is>
      </c>
      <c r="G6740" s="32" t="inlineStr">
        <is>
          <t>species_info/gen_*_families.h</t>
        </is>
      </c>
    </row>
    <row r="6741">
      <c r="A6741" s="77" t="inlineStr">
        <is>
          <t>2026-10-05</t>
        </is>
      </c>
      <c r="B6741" s="77" t="inlineStr">
        <is>
          <t>Pokemon Stats</t>
        </is>
      </c>
      <c r="C6741" s="77" t="inlineStr">
        <is>
          <t>Gourgeist baseHP</t>
        </is>
      </c>
      <c r="D6741" s="77" t="n">
        <v>65</v>
      </c>
      <c r="E6741" s="77" t="n">
        <v>75</v>
      </c>
      <c r="F6741" s="77" t="inlineStr">
        <is>
          <t>Differs from upstream baseline</t>
        </is>
      </c>
      <c r="G6741" s="77" t="inlineStr">
        <is>
          <t>species_info/gen_*_families.h</t>
        </is>
      </c>
    </row>
    <row r="6742">
      <c r="A6742" s="32" t="inlineStr">
        <is>
          <t>2026-10-05</t>
        </is>
      </c>
      <c r="B6742" s="32" t="inlineStr">
        <is>
          <t>Pokemon Stats</t>
        </is>
      </c>
      <c r="C6742" s="32" t="inlineStr">
        <is>
          <t>Gourgeist baseAttack</t>
        </is>
      </c>
      <c r="D6742" s="32" t="n">
        <v>90</v>
      </c>
      <c r="E6742" s="32" t="n">
        <v>100</v>
      </c>
      <c r="F6742" s="32" t="inlineStr">
        <is>
          <t>Differs from upstream baseline</t>
        </is>
      </c>
      <c r="G6742" s="32" t="inlineStr">
        <is>
          <t>species_info/gen_*_families.h</t>
        </is>
      </c>
    </row>
    <row r="6743">
      <c r="A6743" s="77" t="inlineStr">
        <is>
          <t>2026-10-05</t>
        </is>
      </c>
      <c r="B6743" s="77" t="inlineStr">
        <is>
          <t>Pokemon Stats</t>
        </is>
      </c>
      <c r="C6743" s="77" t="inlineStr">
        <is>
          <t>Gourgeist baseAttack</t>
        </is>
      </c>
      <c r="D6743" s="77" t="n">
        <v>95</v>
      </c>
      <c r="E6743" s="77" t="n">
        <v>110</v>
      </c>
      <c r="F6743" s="77" t="inlineStr">
        <is>
          <t>Differs from upstream baseline</t>
        </is>
      </c>
      <c r="G6743" s="77" t="inlineStr">
        <is>
          <t>species_info/gen_*_families.h</t>
        </is>
      </c>
    </row>
    <row r="6744">
      <c r="A6744" s="32" t="inlineStr">
        <is>
          <t>2026-10-05</t>
        </is>
      </c>
      <c r="B6744" s="32" t="inlineStr">
        <is>
          <t>Pokemon Stats</t>
        </is>
      </c>
      <c r="C6744" s="32" t="inlineStr">
        <is>
          <t>Gourgeist baseSpAttack</t>
        </is>
      </c>
      <c r="D6744" s="32" t="n">
        <v>58</v>
      </c>
      <c r="E6744" s="32" t="n">
        <v>30</v>
      </c>
      <c r="F6744" s="32" t="inlineStr">
        <is>
          <t>Differs from upstream baseline</t>
        </is>
      </c>
      <c r="G6744" s="32" t="inlineStr">
        <is>
          <t>species_info/gen_*_families.h</t>
        </is>
      </c>
    </row>
    <row r="6745">
      <c r="A6745" s="77" t="inlineStr">
        <is>
          <t>2026-10-05</t>
        </is>
      </c>
      <c r="B6745" s="77" t="inlineStr">
        <is>
          <t>Pokemon Stats</t>
        </is>
      </c>
      <c r="C6745" s="77" t="inlineStr">
        <is>
          <t>Gourgeist baseSpeed</t>
        </is>
      </c>
      <c r="D6745" s="77" t="n">
        <v>69</v>
      </c>
      <c r="E6745" s="77" t="n">
        <v>82</v>
      </c>
      <c r="F6745" s="77" t="inlineStr">
        <is>
          <t>Differs from upstream baseline</t>
        </is>
      </c>
      <c r="G6745" s="77" t="inlineStr">
        <is>
          <t>species_info/gen_*_families.h</t>
        </is>
      </c>
    </row>
    <row r="6746">
      <c r="A6746" s="32" t="inlineStr">
        <is>
          <t>2026-10-05</t>
        </is>
      </c>
      <c r="B6746" s="32" t="inlineStr">
        <is>
          <t>Pokemon Stats</t>
        </is>
      </c>
      <c r="C6746" s="32" t="inlineStr">
        <is>
          <t>Gourgeist baseAttack</t>
        </is>
      </c>
      <c r="D6746" s="32" t="n">
        <v>100</v>
      </c>
      <c r="E6746" s="32" t="n">
        <v>115</v>
      </c>
      <c r="F6746" s="32" t="inlineStr">
        <is>
          <t>Differs from upstream baseline</t>
        </is>
      </c>
      <c r="G6746" s="32" t="inlineStr">
        <is>
          <t>species_info/gen_*_families.h</t>
        </is>
      </c>
    </row>
    <row r="6747">
      <c r="A6747" s="77" t="inlineStr">
        <is>
          <t>2026-10-05</t>
        </is>
      </c>
      <c r="B6747" s="77" t="inlineStr">
        <is>
          <t>Pokemon Stats</t>
        </is>
      </c>
      <c r="C6747" s="77" t="inlineStr">
        <is>
          <t>Gourgeist baseSpeed</t>
        </is>
      </c>
      <c r="D6747" s="77" t="n">
        <v>54</v>
      </c>
      <c r="E6747" s="77" t="n">
        <v>67</v>
      </c>
      <c r="F6747" s="77" t="inlineStr">
        <is>
          <t>Differs from upstream baseline</t>
        </is>
      </c>
      <c r="G6747" s="77" t="inlineStr">
        <is>
          <t>species_info/gen_*_families.h</t>
        </is>
      </c>
    </row>
    <row r="6748">
      <c r="A6748" s="32" t="inlineStr">
        <is>
          <t>2026-10-05</t>
        </is>
      </c>
      <c r="B6748" s="32" t="inlineStr">
        <is>
          <t>Abilities</t>
        </is>
      </c>
      <c r="C6748" s="32" t="inlineStr">
        <is>
          <t>Granbull abilities</t>
        </is>
      </c>
      <c r="D6748" s="32" t="inlineStr">
        <is>
          <t>Intimidate / Quick Feet / Rattled</t>
        </is>
      </c>
      <c r="E6748" s="32" t="inlineStr">
        <is>
          <t>Intimidate / Intimidate / Rattled</t>
        </is>
      </c>
      <c r="F6748" s="32" t="inlineStr">
        <is>
          <t>Differs from upstream baseline</t>
        </is>
      </c>
      <c r="G6748" s="32" t="inlineStr">
        <is>
          <t>species_info/gen_*_families.h</t>
        </is>
      </c>
    </row>
    <row r="6749">
      <c r="A6749" s="77" t="inlineStr">
        <is>
          <t>2026-10-05</t>
        </is>
      </c>
      <c r="B6749" s="77" t="inlineStr">
        <is>
          <t>Pokemon Stats</t>
        </is>
      </c>
      <c r="C6749" s="77" t="inlineStr">
        <is>
          <t>Graveler baseHP</t>
        </is>
      </c>
      <c r="D6749" s="77" t="n">
        <v>55</v>
      </c>
      <c r="E6749" s="77" t="n">
        <v>75</v>
      </c>
      <c r="F6749" s="77" t="inlineStr">
        <is>
          <t>Differs from upstream baseline</t>
        </is>
      </c>
      <c r="G6749" s="77" t="inlineStr">
        <is>
          <t>species_info/gen_*_families.h</t>
        </is>
      </c>
    </row>
    <row r="6750">
      <c r="A6750" s="32" t="inlineStr">
        <is>
          <t>2026-10-05</t>
        </is>
      </c>
      <c r="B6750" s="32" t="inlineStr">
        <is>
          <t>Pokemon Stats</t>
        </is>
      </c>
      <c r="C6750" s="32" t="inlineStr">
        <is>
          <t>Graveler baseAttack</t>
        </is>
      </c>
      <c r="D6750" s="32" t="n">
        <v>95</v>
      </c>
      <c r="E6750" s="32" t="n">
        <v>110</v>
      </c>
      <c r="F6750" s="32" t="inlineStr">
        <is>
          <t>Differs from upstream baseline</t>
        </is>
      </c>
      <c r="G6750" s="32" t="inlineStr">
        <is>
          <t>species_info/gen_*_families.h</t>
        </is>
      </c>
    </row>
    <row r="6751">
      <c r="A6751" s="77" t="inlineStr">
        <is>
          <t>2026-10-05</t>
        </is>
      </c>
      <c r="B6751" s="77" t="inlineStr">
        <is>
          <t>Pokemon Stats</t>
        </is>
      </c>
      <c r="C6751" s="77" t="inlineStr">
        <is>
          <t>Graveler baseDefense</t>
        </is>
      </c>
      <c r="D6751" s="77" t="n">
        <v>115</v>
      </c>
      <c r="E6751" s="77" t="n">
        <v>130</v>
      </c>
      <c r="F6751" s="77" t="inlineStr">
        <is>
          <t>Differs from upstream baseline</t>
        </is>
      </c>
      <c r="G6751" s="77" t="inlineStr">
        <is>
          <t>species_info/gen_*_families.h</t>
        </is>
      </c>
    </row>
    <row r="6752">
      <c r="A6752" s="32" t="inlineStr">
        <is>
          <t>2026-10-05</t>
        </is>
      </c>
      <c r="B6752" s="32" t="inlineStr">
        <is>
          <t>Pokemon Stats</t>
        </is>
      </c>
      <c r="C6752" s="32" t="inlineStr">
        <is>
          <t>Graveler baseSpDefense</t>
        </is>
      </c>
      <c r="D6752" s="32" t="n">
        <v>45</v>
      </c>
      <c r="E6752" s="32" t="n">
        <v>65</v>
      </c>
      <c r="F6752" s="32" t="inlineStr">
        <is>
          <t>Differs from upstream baseline</t>
        </is>
      </c>
      <c r="G6752" s="32" t="inlineStr">
        <is>
          <t>species_info/gen_*_families.h</t>
        </is>
      </c>
    </row>
    <row r="6753">
      <c r="A6753" s="77" t="inlineStr">
        <is>
          <t>2026-10-05</t>
        </is>
      </c>
      <c r="B6753" s="77" t="inlineStr">
        <is>
          <t>Pokemon Stats</t>
        </is>
      </c>
      <c r="C6753" s="77" t="inlineStr">
        <is>
          <t>Graveler baseSpeed</t>
        </is>
      </c>
      <c r="D6753" s="77" t="n">
        <v>35</v>
      </c>
      <c r="E6753" s="77" t="n">
        <v>45</v>
      </c>
      <c r="F6753" s="77" t="inlineStr">
        <is>
          <t>Differs from upstream baseline</t>
        </is>
      </c>
      <c r="G6753" s="77" t="inlineStr">
        <is>
          <t>species_info/gen_*_families.h</t>
        </is>
      </c>
    </row>
    <row r="6754">
      <c r="A6754" s="32" t="inlineStr">
        <is>
          <t>2026-10-05</t>
        </is>
      </c>
      <c r="B6754" s="32" t="inlineStr">
        <is>
          <t>Abilities</t>
        </is>
      </c>
      <c r="C6754" s="32" t="inlineStr">
        <is>
          <t>Graveler abilities</t>
        </is>
      </c>
      <c r="D6754" s="32" t="inlineStr">
        <is>
          <t>Rock Head / Sturdy / Sand Veil</t>
        </is>
      </c>
      <c r="E6754" s="32" t="inlineStr">
        <is>
          <t>Rock Head / Rough Skin / Sand Veil</t>
        </is>
      </c>
      <c r="F6754" s="32" t="inlineStr">
        <is>
          <t>Differs from upstream baseline</t>
        </is>
      </c>
      <c r="G6754" s="32" t="inlineStr">
        <is>
          <t>species_info/gen_*_families.h</t>
        </is>
      </c>
    </row>
    <row r="6755">
      <c r="A6755" s="77" t="inlineStr">
        <is>
          <t>2026-10-05</t>
        </is>
      </c>
      <c r="B6755" s="77" t="inlineStr">
        <is>
          <t>Abilities</t>
        </is>
      </c>
      <c r="C6755" s="77" t="inlineStr">
        <is>
          <t>Graveler abilities</t>
        </is>
      </c>
      <c r="D6755" s="77" t="inlineStr">
        <is>
          <t>Magnet Pull / Sturdy / Galvanize</t>
        </is>
      </c>
      <c r="E6755" s="77" t="inlineStr">
        <is>
          <t>Rock Head / Rough Skin / Galvanize</t>
        </is>
      </c>
      <c r="F6755" s="77" t="inlineStr">
        <is>
          <t>Differs from upstream baseline</t>
        </is>
      </c>
      <c r="G6755" s="77" t="inlineStr">
        <is>
          <t>species_info/gen_*_families.h</t>
        </is>
      </c>
    </row>
    <row r="6756">
      <c r="A6756" s="32" t="inlineStr">
        <is>
          <t>2026-10-05</t>
        </is>
      </c>
      <c r="B6756" s="32" t="inlineStr">
        <is>
          <t>Pokemon Stats</t>
        </is>
      </c>
      <c r="C6756" s="32" t="inlineStr">
        <is>
          <t>Grimer baseSpDefense</t>
        </is>
      </c>
      <c r="D6756" s="32" t="n">
        <v>50</v>
      </c>
      <c r="E6756" s="32" t="n">
        <v>75</v>
      </c>
      <c r="F6756" s="32" t="inlineStr">
        <is>
          <t>Differs from upstream baseline</t>
        </is>
      </c>
      <c r="G6756" s="32" t="inlineStr">
        <is>
          <t>species_info/gen_*_families.h</t>
        </is>
      </c>
    </row>
    <row r="6757">
      <c r="A6757" s="77" t="inlineStr">
        <is>
          <t>2026-10-05</t>
        </is>
      </c>
      <c r="B6757" s="77" t="inlineStr">
        <is>
          <t>Abilities</t>
        </is>
      </c>
      <c r="C6757" s="77" t="inlineStr">
        <is>
          <t>Grimer abilities</t>
        </is>
      </c>
      <c r="D6757" s="77" t="inlineStr">
        <is>
          <t>Stench / Sticky Hold / Poison Touch</t>
        </is>
      </c>
      <c r="E6757" s="77" t="inlineStr">
        <is>
          <t>Aftermath / Aftermath / Poison Touch</t>
        </is>
      </c>
      <c r="F6757" s="77" t="inlineStr">
        <is>
          <t>Differs from upstream baseline</t>
        </is>
      </c>
      <c r="G6757" s="77" t="inlineStr">
        <is>
          <t>species_info/gen_*_families.h</t>
        </is>
      </c>
    </row>
    <row r="6758">
      <c r="A6758" s="32" t="inlineStr">
        <is>
          <t>2026-10-05</t>
        </is>
      </c>
      <c r="B6758" s="32" t="inlineStr">
        <is>
          <t>Abilities</t>
        </is>
      </c>
      <c r="C6758" s="32" t="inlineStr">
        <is>
          <t>Grimer abilities</t>
        </is>
      </c>
      <c r="D6758" s="32" t="inlineStr">
        <is>
          <t>Poison Touch / Gluttony / Power Of Alchemy</t>
        </is>
      </c>
      <c r="E6758" s="32" t="inlineStr">
        <is>
          <t>Aftermath / Aftermath / Power Of Alchemy</t>
        </is>
      </c>
      <c r="F6758" s="32" t="inlineStr">
        <is>
          <t>Differs from upstream baseline</t>
        </is>
      </c>
      <c r="G6758" s="32" t="inlineStr">
        <is>
          <t>species_info/gen_*_families.h</t>
        </is>
      </c>
    </row>
    <row r="6759">
      <c r="A6759" s="77" t="inlineStr">
        <is>
          <t>2026-10-05</t>
        </is>
      </c>
      <c r="B6759" s="77" t="inlineStr">
        <is>
          <t>Abilities</t>
        </is>
      </c>
      <c r="C6759" s="77" t="inlineStr">
        <is>
          <t>Grotle abilities</t>
        </is>
      </c>
      <c r="D6759" s="77" t="inlineStr">
        <is>
          <t>Overgrow / Shell Armor</t>
        </is>
      </c>
      <c r="E6759" s="77" t="inlineStr">
        <is>
          <t>Leaf Guard / Shell Armor / Shell Armor</t>
        </is>
      </c>
      <c r="F6759" s="77" t="inlineStr">
        <is>
          <t>Differs from upstream baseline</t>
        </is>
      </c>
      <c r="G6759" s="77" t="inlineStr">
        <is>
          <t>species_info/gen_*_families.h</t>
        </is>
      </c>
    </row>
    <row r="6760">
      <c r="A6760" s="32" t="inlineStr">
        <is>
          <t>2026-10-05</t>
        </is>
      </c>
      <c r="B6760" s="32" t="inlineStr">
        <is>
          <t>Abilities</t>
        </is>
      </c>
      <c r="C6760" s="32" t="inlineStr">
        <is>
          <t>Groudon abilities</t>
        </is>
      </c>
      <c r="D6760" s="32" t="inlineStr">
        <is>
          <t>Drought</t>
        </is>
      </c>
      <c r="E6760" s="32" t="inlineStr">
        <is>
          <t>Pressure</t>
        </is>
      </c>
      <c r="F6760" s="32" t="inlineStr">
        <is>
          <t>Differs from upstream baseline</t>
        </is>
      </c>
      <c r="G6760" s="32" t="inlineStr">
        <is>
          <t>species_info/gen_*_families.h</t>
        </is>
      </c>
    </row>
    <row r="6761">
      <c r="A6761" s="77" t="inlineStr">
        <is>
          <t>2026-10-05</t>
        </is>
      </c>
      <c r="B6761" s="77" t="inlineStr">
        <is>
          <t>Abilities</t>
        </is>
      </c>
      <c r="C6761" s="77" t="inlineStr">
        <is>
          <t>Groudon abilities</t>
        </is>
      </c>
      <c r="D6761" s="77" t="inlineStr">
        <is>
          <t>Desolate Land / Desolate Land</t>
        </is>
      </c>
      <c r="E6761" s="77" t="inlineStr">
        <is>
          <t>Solid Rock / Solid Rock</t>
        </is>
      </c>
      <c r="F6761" s="77" t="inlineStr">
        <is>
          <t>Differs from upstream baseline</t>
        </is>
      </c>
      <c r="G6761" s="77" t="inlineStr">
        <is>
          <t>species_info/gen_*_families.h</t>
        </is>
      </c>
    </row>
    <row r="6762">
      <c r="A6762" s="32" t="inlineStr">
        <is>
          <t>2026-10-05</t>
        </is>
      </c>
      <c r="B6762" s="32" t="inlineStr">
        <is>
          <t>Abilities</t>
        </is>
      </c>
      <c r="C6762" s="32" t="inlineStr">
        <is>
          <t>Growlithe abilities</t>
        </is>
      </c>
      <c r="D6762" s="32" t="inlineStr">
        <is>
          <t>Intimidate / Flash Fire / Justified</t>
        </is>
      </c>
      <c r="E6762" s="32" t="inlineStr">
        <is>
          <t>Intimidate / Intimidate / Justified</t>
        </is>
      </c>
      <c r="F6762" s="32" t="inlineStr">
        <is>
          <t>Differs from upstream baseline</t>
        </is>
      </c>
      <c r="G6762" s="32" t="inlineStr">
        <is>
          <t>species_info/gen_*_families.h</t>
        </is>
      </c>
    </row>
    <row r="6763">
      <c r="A6763" s="77" t="inlineStr">
        <is>
          <t>2026-10-05</t>
        </is>
      </c>
      <c r="B6763" s="77" t="inlineStr">
        <is>
          <t>Pokemon Stats</t>
        </is>
      </c>
      <c r="C6763" s="77" t="inlineStr">
        <is>
          <t>Grumpig baseAttack</t>
        </is>
      </c>
      <c r="D6763" s="77" t="n">
        <v>45</v>
      </c>
      <c r="E6763" s="77" t="n">
        <v>75</v>
      </c>
      <c r="F6763" s="77" t="inlineStr">
        <is>
          <t>Differs from upstream baseline</t>
        </is>
      </c>
      <c r="G6763" s="77" t="inlineStr">
        <is>
          <t>species_info/gen_*_families.h</t>
        </is>
      </c>
    </row>
    <row r="6764">
      <c r="A6764" s="32" t="inlineStr">
        <is>
          <t>2026-10-05</t>
        </is>
      </c>
      <c r="B6764" s="32" t="inlineStr">
        <is>
          <t>Abilities</t>
        </is>
      </c>
      <c r="C6764" s="32" t="inlineStr">
        <is>
          <t>Gulpin abilities</t>
        </is>
      </c>
      <c r="D6764" s="32" t="inlineStr">
        <is>
          <t>Liquid Ooze / Sticky Hold / Gluttony</t>
        </is>
      </c>
      <c r="E6764" s="32" t="inlineStr">
        <is>
          <t>Gluttony / Gluttony / Gluttony</t>
        </is>
      </c>
      <c r="F6764" s="32" t="inlineStr">
        <is>
          <t>Differs from upstream baseline</t>
        </is>
      </c>
      <c r="G6764" s="32" t="inlineStr">
        <is>
          <t>species_info/gen_*_families.h</t>
        </is>
      </c>
    </row>
    <row r="6765">
      <c r="A6765" s="77" t="inlineStr">
        <is>
          <t>2026-10-05</t>
        </is>
      </c>
      <c r="B6765" s="77" t="inlineStr">
        <is>
          <t>Pokemon Stats</t>
        </is>
      </c>
      <c r="C6765" s="77" t="inlineStr">
        <is>
          <t>Gurdurr baseAttack</t>
        </is>
      </c>
      <c r="D6765" s="77" t="n">
        <v>105</v>
      </c>
      <c r="E6765" s="77" t="n">
        <v>115</v>
      </c>
      <c r="F6765" s="77" t="inlineStr">
        <is>
          <t>Differs from upstream baseline</t>
        </is>
      </c>
      <c r="G6765" s="77" t="inlineStr">
        <is>
          <t>species_info/gen_*_families.h</t>
        </is>
      </c>
    </row>
    <row r="6766">
      <c r="A6766" s="32" t="inlineStr">
        <is>
          <t>2026-10-05</t>
        </is>
      </c>
      <c r="B6766" s="32" t="inlineStr">
        <is>
          <t>Pokemon Stats</t>
        </is>
      </c>
      <c r="C6766" s="32" t="inlineStr">
        <is>
          <t>Gurdurr baseSpAttack</t>
        </is>
      </c>
      <c r="D6766" s="32" t="n">
        <v>40</v>
      </c>
      <c r="E6766" s="32" t="n">
        <v>30</v>
      </c>
      <c r="F6766" s="32" t="inlineStr">
        <is>
          <t>Differs from upstream baseline</t>
        </is>
      </c>
      <c r="G6766" s="32" t="inlineStr">
        <is>
          <t>species_info/gen_*_families.h</t>
        </is>
      </c>
    </row>
    <row r="6767">
      <c r="A6767" s="77" t="inlineStr">
        <is>
          <t>2026-10-05</t>
        </is>
      </c>
      <c r="B6767" s="77" t="inlineStr">
        <is>
          <t>Pokemon Stats</t>
        </is>
      </c>
      <c r="C6767" s="77" t="inlineStr">
        <is>
          <t>Gyarados baseSpAttack</t>
        </is>
      </c>
      <c r="D6767" s="77" t="n">
        <v>60</v>
      </c>
      <c r="E6767" s="77" t="n">
        <v>75</v>
      </c>
      <c r="F6767" s="77" t="inlineStr">
        <is>
          <t>Differs from upstream baseline</t>
        </is>
      </c>
      <c r="G6767" s="77" t="inlineStr">
        <is>
          <t>species_info/gen_*_families.h</t>
        </is>
      </c>
    </row>
    <row r="6768">
      <c r="A6768" s="32" t="inlineStr">
        <is>
          <t>2026-10-05</t>
        </is>
      </c>
      <c r="B6768" s="32" t="inlineStr">
        <is>
          <t>Pokemon Stats</t>
        </is>
      </c>
      <c r="C6768" s="32" t="inlineStr">
        <is>
          <t>Gyarados baseSpAttack</t>
        </is>
      </c>
      <c r="D6768" s="32" t="n">
        <v>70</v>
      </c>
      <c r="E6768" s="32" t="n">
        <v>85</v>
      </c>
      <c r="F6768" s="32" t="inlineStr">
        <is>
          <t>Differs from upstream baseline</t>
        </is>
      </c>
      <c r="G6768" s="32" t="inlineStr">
        <is>
          <t>species_info/gen_*_families.h</t>
        </is>
      </c>
    </row>
    <row r="6769">
      <c r="A6769" s="77" t="inlineStr">
        <is>
          <t>2026-10-05</t>
        </is>
      </c>
      <c r="B6769" s="77" t="inlineStr">
        <is>
          <t>Abilities</t>
        </is>
      </c>
      <c r="C6769" s="77" t="inlineStr">
        <is>
          <t>Hariyama abilities</t>
        </is>
      </c>
      <c r="D6769" s="77" t="inlineStr">
        <is>
          <t>Thick Fat / Guts / Sheer Force</t>
        </is>
      </c>
      <c r="E6769" s="77" t="inlineStr">
        <is>
          <t>Guts / Guts / Sheer Force</t>
        </is>
      </c>
      <c r="F6769" s="77" t="inlineStr">
        <is>
          <t>Differs from upstream baseline</t>
        </is>
      </c>
      <c r="G6769" s="77" t="inlineStr">
        <is>
          <t>species_info/gen_*_families.h</t>
        </is>
      </c>
    </row>
    <row r="6770">
      <c r="A6770" s="32" t="inlineStr">
        <is>
          <t>2026-10-05</t>
        </is>
      </c>
      <c r="B6770" s="32" t="inlineStr">
        <is>
          <t>Pokemon Stats</t>
        </is>
      </c>
      <c r="C6770" s="32" t="inlineStr">
        <is>
          <t>Haunter baseHP</t>
        </is>
      </c>
      <c r="D6770" s="32" t="n">
        <v>45</v>
      </c>
      <c r="E6770" s="32" t="n">
        <v>60</v>
      </c>
      <c r="F6770" s="32" t="inlineStr">
        <is>
          <t>Differs from upstream baseline</t>
        </is>
      </c>
      <c r="G6770" s="32" t="inlineStr">
        <is>
          <t>species_info/gen_*_families.h</t>
        </is>
      </c>
    </row>
    <row r="6771">
      <c r="A6771" s="77" t="inlineStr">
        <is>
          <t>2026-10-05</t>
        </is>
      </c>
      <c r="B6771" s="77" t="inlineStr">
        <is>
          <t>Pokemon Stats</t>
        </is>
      </c>
      <c r="C6771" s="77" t="inlineStr">
        <is>
          <t>Haunter baseDefense</t>
        </is>
      </c>
      <c r="D6771" s="77" t="n">
        <v>45</v>
      </c>
      <c r="E6771" s="77" t="n">
        <v>60</v>
      </c>
      <c r="F6771" s="77" t="inlineStr">
        <is>
          <t>Differs from upstream baseline</t>
        </is>
      </c>
      <c r="G6771" s="77" t="inlineStr">
        <is>
          <t>species_info/gen_*_families.h</t>
        </is>
      </c>
    </row>
    <row r="6772">
      <c r="A6772" s="32" t="inlineStr">
        <is>
          <t>2026-10-05</t>
        </is>
      </c>
      <c r="B6772" s="32" t="inlineStr">
        <is>
          <t>Pokemon Stats</t>
        </is>
      </c>
      <c r="C6772" s="32" t="inlineStr">
        <is>
          <t>Haunter baseSpDefense</t>
        </is>
      </c>
      <c r="D6772" s="32" t="n">
        <v>55</v>
      </c>
      <c r="E6772" s="32" t="n">
        <v>75</v>
      </c>
      <c r="F6772" s="32" t="inlineStr">
        <is>
          <t>Differs from upstream baseline</t>
        </is>
      </c>
      <c r="G6772" s="32" t="inlineStr">
        <is>
          <t>species_info/gen_*_families.h</t>
        </is>
      </c>
    </row>
    <row r="6773">
      <c r="A6773" s="77" t="inlineStr">
        <is>
          <t>2026-10-05</t>
        </is>
      </c>
      <c r="B6773" s="77" t="inlineStr">
        <is>
          <t>Pokemon Stats</t>
        </is>
      </c>
      <c r="C6773" s="77" t="inlineStr">
        <is>
          <t>Haunter baseSpeed</t>
        </is>
      </c>
      <c r="D6773" s="77" t="n">
        <v>95</v>
      </c>
      <c r="E6773" s="77" t="n">
        <v>110</v>
      </c>
      <c r="F6773" s="77" t="inlineStr">
        <is>
          <t>Differs from upstream baseline</t>
        </is>
      </c>
      <c r="G6773" s="77" t="inlineStr">
        <is>
          <t>species_info/gen_*_families.h</t>
        </is>
      </c>
    </row>
    <row r="6774">
      <c r="A6774" s="32" t="inlineStr">
        <is>
          <t>2026-10-05</t>
        </is>
      </c>
      <c r="B6774" s="32" t="inlineStr">
        <is>
          <t>Pokemon Stats</t>
        </is>
      </c>
      <c r="C6774" s="32" t="inlineStr">
        <is>
          <t>Haxorus baseAttack</t>
        </is>
      </c>
      <c r="D6774" s="32" t="n">
        <v>147</v>
      </c>
      <c r="E6774" s="32" t="n">
        <v>163</v>
      </c>
      <c r="F6774" s="32" t="inlineStr">
        <is>
          <t>Differs from upstream baseline</t>
        </is>
      </c>
      <c r="G6774" s="32" t="inlineStr">
        <is>
          <t>species_info/gen_*_families.h</t>
        </is>
      </c>
    </row>
    <row r="6775">
      <c r="A6775" s="77" t="inlineStr">
        <is>
          <t>2026-10-05</t>
        </is>
      </c>
      <c r="B6775" s="77" t="inlineStr">
        <is>
          <t>Pokemon Stats</t>
        </is>
      </c>
      <c r="C6775" s="77" t="inlineStr">
        <is>
          <t>Haxorus baseSpAttack</t>
        </is>
      </c>
      <c r="D6775" s="77" t="n">
        <v>60</v>
      </c>
      <c r="E6775" s="77" t="n">
        <v>30</v>
      </c>
      <c r="F6775" s="77" t="inlineStr">
        <is>
          <t>Differs from upstream baseline</t>
        </is>
      </c>
      <c r="G6775" s="77" t="inlineStr">
        <is>
          <t>species_info/gen_*_families.h</t>
        </is>
      </c>
    </row>
    <row r="6776">
      <c r="A6776" s="32" t="inlineStr">
        <is>
          <t>2026-10-05</t>
        </is>
      </c>
      <c r="B6776" s="32" t="inlineStr">
        <is>
          <t>Pokemon Stats</t>
        </is>
      </c>
      <c r="C6776" s="32" t="inlineStr">
        <is>
          <t>Haxorus baseSpeed</t>
        </is>
      </c>
      <c r="D6776" s="32" t="n">
        <v>97</v>
      </c>
      <c r="E6776" s="32" t="n">
        <v>111</v>
      </c>
      <c r="F6776" s="32" t="inlineStr">
        <is>
          <t>Differs from upstream baseline</t>
        </is>
      </c>
      <c r="G6776" s="32" t="inlineStr">
        <is>
          <t>species_info/gen_*_families.h</t>
        </is>
      </c>
    </row>
    <row r="6777">
      <c r="A6777" s="77" t="inlineStr">
        <is>
          <t>2026-10-05</t>
        </is>
      </c>
      <c r="B6777" s="77" t="inlineStr">
        <is>
          <t>Pokemon Stats</t>
        </is>
      </c>
      <c r="C6777" s="77" t="inlineStr">
        <is>
          <t>Heatmor baseHP</t>
        </is>
      </c>
      <c r="D6777" s="77" t="n">
        <v>85</v>
      </c>
      <c r="E6777" s="77" t="n">
        <v>95</v>
      </c>
      <c r="F6777" s="77" t="inlineStr">
        <is>
          <t>Differs from upstream baseline</t>
        </is>
      </c>
      <c r="G6777" s="77" t="inlineStr">
        <is>
          <t>species_info/gen_*_families.h</t>
        </is>
      </c>
    </row>
    <row r="6778">
      <c r="A6778" s="32" t="inlineStr">
        <is>
          <t>2026-10-05</t>
        </is>
      </c>
      <c r="B6778" s="32" t="inlineStr">
        <is>
          <t>Pokemon Stats</t>
        </is>
      </c>
      <c r="C6778" s="32" t="inlineStr">
        <is>
          <t>Heatmor baseDefense</t>
        </is>
      </c>
      <c r="D6778" s="32" t="n">
        <v>66</v>
      </c>
      <c r="E6778" s="32" t="n">
        <v>69</v>
      </c>
      <c r="F6778" s="32" t="inlineStr">
        <is>
          <t>Differs from upstream baseline</t>
        </is>
      </c>
      <c r="G6778" s="32" t="inlineStr">
        <is>
          <t>species_info/gen_*_families.h</t>
        </is>
      </c>
    </row>
    <row r="6779">
      <c r="A6779" s="77" t="inlineStr">
        <is>
          <t>2026-10-05</t>
        </is>
      </c>
      <c r="B6779" s="77" t="inlineStr">
        <is>
          <t>Pokemon Stats</t>
        </is>
      </c>
      <c r="C6779" s="77" t="inlineStr">
        <is>
          <t>Heatmor baseSpAttack</t>
        </is>
      </c>
      <c r="D6779" s="77" t="n">
        <v>105</v>
      </c>
      <c r="E6779" s="77" t="n">
        <v>115</v>
      </c>
      <c r="F6779" s="77" t="inlineStr">
        <is>
          <t>Differs from upstream baseline</t>
        </is>
      </c>
      <c r="G6779" s="77" t="inlineStr">
        <is>
          <t>species_info/gen_*_families.h</t>
        </is>
      </c>
    </row>
    <row r="6780">
      <c r="A6780" s="32" t="inlineStr">
        <is>
          <t>2026-10-05</t>
        </is>
      </c>
      <c r="B6780" s="32" t="inlineStr">
        <is>
          <t>Pokemon Stats</t>
        </is>
      </c>
      <c r="C6780" s="32" t="inlineStr">
        <is>
          <t>Heatmor baseSpDefense</t>
        </is>
      </c>
      <c r="D6780" s="32" t="n">
        <v>66</v>
      </c>
      <c r="E6780" s="32" t="n">
        <v>69</v>
      </c>
      <c r="F6780" s="32" t="inlineStr">
        <is>
          <t>Differs from upstream baseline</t>
        </is>
      </c>
      <c r="G6780" s="32" t="inlineStr">
        <is>
          <t>species_info/gen_*_families.h</t>
        </is>
      </c>
    </row>
    <row r="6781">
      <c r="A6781" s="77" t="inlineStr">
        <is>
          <t>2026-10-05</t>
        </is>
      </c>
      <c r="B6781" s="77" t="inlineStr">
        <is>
          <t>Pokemon Stats</t>
        </is>
      </c>
      <c r="C6781" s="77" t="inlineStr">
        <is>
          <t>Heatmor baseSpeed</t>
        </is>
      </c>
      <c r="D6781" s="77" t="n">
        <v>65</v>
      </c>
      <c r="E6781" s="77" t="n">
        <v>80</v>
      </c>
      <c r="F6781" s="77" t="inlineStr">
        <is>
          <t>Differs from upstream baseline</t>
        </is>
      </c>
      <c r="G6781" s="77" t="inlineStr">
        <is>
          <t>species_info/gen_*_families.h</t>
        </is>
      </c>
    </row>
    <row r="6782">
      <c r="A6782" s="32" t="inlineStr">
        <is>
          <t>2026-10-05</t>
        </is>
      </c>
      <c r="B6782" s="32" t="inlineStr">
        <is>
          <t>Pokemon Stats</t>
        </is>
      </c>
      <c r="C6782" s="32" t="inlineStr">
        <is>
          <t>Heliolisk baseAttack</t>
        </is>
      </c>
      <c r="D6782" s="32" t="n">
        <v>55</v>
      </c>
      <c r="E6782" s="32" t="n">
        <v>30</v>
      </c>
      <c r="F6782" s="32" t="inlineStr">
        <is>
          <t>Differs from upstream baseline</t>
        </is>
      </c>
      <c r="G6782" s="32" t="inlineStr">
        <is>
          <t>species_info/gen_*_families.h</t>
        </is>
      </c>
    </row>
    <row r="6783">
      <c r="A6783" s="77" t="inlineStr">
        <is>
          <t>2026-10-05</t>
        </is>
      </c>
      <c r="B6783" s="77" t="inlineStr">
        <is>
          <t>Pokemon Stats</t>
        </is>
      </c>
      <c r="C6783" s="77" t="inlineStr">
        <is>
          <t>Heliolisk baseSpAttack</t>
        </is>
      </c>
      <c r="D6783" s="77" t="n">
        <v>109</v>
      </c>
      <c r="E6783" s="77" t="n">
        <v>133</v>
      </c>
      <c r="F6783" s="77" t="inlineStr">
        <is>
          <t>Differs from upstream baseline</t>
        </is>
      </c>
      <c r="G6783" s="77" t="inlineStr">
        <is>
          <t>species_info/gen_*_families.h</t>
        </is>
      </c>
    </row>
    <row r="6784">
      <c r="A6784" s="32" t="inlineStr">
        <is>
          <t>2026-10-05</t>
        </is>
      </c>
      <c r="B6784" s="32" t="inlineStr">
        <is>
          <t>Pokemon Stats</t>
        </is>
      </c>
      <c r="C6784" s="32" t="inlineStr">
        <is>
          <t>Heliolisk baseSpeed</t>
        </is>
      </c>
      <c r="D6784" s="32" t="n">
        <v>109</v>
      </c>
      <c r="E6784" s="32" t="n">
        <v>130</v>
      </c>
      <c r="F6784" s="32" t="inlineStr">
        <is>
          <t>Differs from upstream baseline</t>
        </is>
      </c>
      <c r="G6784" s="32" t="inlineStr">
        <is>
          <t>species_info/gen_*_families.h</t>
        </is>
      </c>
    </row>
    <row r="6785">
      <c r="A6785" s="77" t="inlineStr">
        <is>
          <t>2026-10-05</t>
        </is>
      </c>
      <c r="B6785" s="77" t="inlineStr">
        <is>
          <t>Pokemon Stats</t>
        </is>
      </c>
      <c r="C6785" s="77" t="inlineStr">
        <is>
          <t>Helioptile baseHP</t>
        </is>
      </c>
      <c r="D6785" s="77" t="n">
        <v>44</v>
      </c>
      <c r="E6785" s="77" t="n">
        <v>47</v>
      </c>
      <c r="F6785" s="77" t="inlineStr">
        <is>
          <t>Differs from upstream baseline</t>
        </is>
      </c>
      <c r="G6785" s="77" t="inlineStr">
        <is>
          <t>species_info/gen_*_families.h</t>
        </is>
      </c>
    </row>
    <row r="6786">
      <c r="A6786" s="32" t="inlineStr">
        <is>
          <t>2026-10-05</t>
        </is>
      </c>
      <c r="B6786" s="32" t="inlineStr">
        <is>
          <t>Pokemon Stats</t>
        </is>
      </c>
      <c r="C6786" s="32" t="inlineStr">
        <is>
          <t>Helioptile baseAttack</t>
        </is>
      </c>
      <c r="D6786" s="32" t="n">
        <v>38</v>
      </c>
      <c r="E6786" s="32" t="n">
        <v>40</v>
      </c>
      <c r="F6786" s="32" t="inlineStr">
        <is>
          <t>Differs from upstream baseline</t>
        </is>
      </c>
      <c r="G6786" s="32" t="inlineStr">
        <is>
          <t>species_info/gen_*_families.h</t>
        </is>
      </c>
    </row>
    <row r="6787">
      <c r="A6787" s="77" t="inlineStr">
        <is>
          <t>2026-10-05</t>
        </is>
      </c>
      <c r="B6787" s="77" t="inlineStr">
        <is>
          <t>Pokemon Stats</t>
        </is>
      </c>
      <c r="C6787" s="77" t="inlineStr">
        <is>
          <t>Helioptile baseDefense</t>
        </is>
      </c>
      <c r="D6787" s="77" t="n">
        <v>33</v>
      </c>
      <c r="E6787" s="77" t="n">
        <v>41</v>
      </c>
      <c r="F6787" s="77" t="inlineStr">
        <is>
          <t>Differs from upstream baseline</t>
        </is>
      </c>
      <c r="G6787" s="77" t="inlineStr">
        <is>
          <t>species_info/gen_*_families.h</t>
        </is>
      </c>
    </row>
    <row r="6788">
      <c r="A6788" s="32" t="inlineStr">
        <is>
          <t>2026-10-05</t>
        </is>
      </c>
      <c r="B6788" s="32" t="inlineStr">
        <is>
          <t>Pokemon Stats</t>
        </is>
      </c>
      <c r="C6788" s="32" t="inlineStr">
        <is>
          <t>Helioptile baseSpDefense</t>
        </is>
      </c>
      <c r="D6788" s="32" t="n">
        <v>43</v>
      </c>
      <c r="E6788" s="32" t="n">
        <v>46</v>
      </c>
      <c r="F6788" s="32" t="inlineStr">
        <is>
          <t>Differs from upstream baseline</t>
        </is>
      </c>
      <c r="G6788" s="32" t="inlineStr">
        <is>
          <t>species_info/gen_*_families.h</t>
        </is>
      </c>
    </row>
    <row r="6789">
      <c r="A6789" s="77" t="inlineStr">
        <is>
          <t>2026-10-05</t>
        </is>
      </c>
      <c r="B6789" s="77" t="inlineStr">
        <is>
          <t>Abilities</t>
        </is>
      </c>
      <c r="C6789" s="77" t="inlineStr">
        <is>
          <t>Heracross abilities</t>
        </is>
      </c>
      <c r="D6789" s="77" t="inlineStr">
        <is>
          <t>Swarm / Guts / Moxie</t>
        </is>
      </c>
      <c r="E6789" s="77" t="inlineStr">
        <is>
          <t>Guts / Guts / Moxie</t>
        </is>
      </c>
      <c r="F6789" s="77" t="inlineStr">
        <is>
          <t>Differs from upstream baseline</t>
        </is>
      </c>
      <c r="G6789" s="77" t="inlineStr">
        <is>
          <t>species_info/gen_*_families.h</t>
        </is>
      </c>
    </row>
    <row r="6790">
      <c r="A6790" s="32" t="inlineStr">
        <is>
          <t>2026-10-05</t>
        </is>
      </c>
      <c r="B6790" s="32" t="inlineStr">
        <is>
          <t>Pokemon Stats</t>
        </is>
      </c>
      <c r="C6790" s="32" t="inlineStr">
        <is>
          <t>Herdier baseAttack</t>
        </is>
      </c>
      <c r="D6790" s="32" t="n">
        <v>80</v>
      </c>
      <c r="E6790" s="32" t="n">
        <v>87</v>
      </c>
      <c r="F6790" s="32" t="inlineStr">
        <is>
          <t>Differs from upstream baseline</t>
        </is>
      </c>
      <c r="G6790" s="32" t="inlineStr">
        <is>
          <t>species_info/gen_*_families.h</t>
        </is>
      </c>
    </row>
    <row r="6791">
      <c r="A6791" s="77" t="inlineStr">
        <is>
          <t>2026-10-05</t>
        </is>
      </c>
      <c r="B6791" s="77" t="inlineStr">
        <is>
          <t>Pokemon Stats</t>
        </is>
      </c>
      <c r="C6791" s="77" t="inlineStr">
        <is>
          <t>Herdier baseSpAttack</t>
        </is>
      </c>
      <c r="D6791" s="77" t="n">
        <v>35</v>
      </c>
      <c r="E6791" s="77" t="n">
        <v>30</v>
      </c>
      <c r="F6791" s="77" t="inlineStr">
        <is>
          <t>Differs from upstream baseline</t>
        </is>
      </c>
      <c r="G6791" s="77" t="inlineStr">
        <is>
          <t>species_info/gen_*_families.h</t>
        </is>
      </c>
    </row>
    <row r="6792">
      <c r="A6792" s="32" t="inlineStr">
        <is>
          <t>2026-10-05</t>
        </is>
      </c>
      <c r="B6792" s="32" t="inlineStr">
        <is>
          <t>Pokemon Stats</t>
        </is>
      </c>
      <c r="C6792" s="32" t="inlineStr">
        <is>
          <t>Herdier baseSpeed</t>
        </is>
      </c>
      <c r="D6792" s="32" t="n">
        <v>60</v>
      </c>
      <c r="E6792" s="32" t="n">
        <v>66</v>
      </c>
      <c r="F6792" s="32" t="inlineStr">
        <is>
          <t>Differs from upstream baseline</t>
        </is>
      </c>
      <c r="G6792" s="32" t="inlineStr">
        <is>
          <t>species_info/gen_*_families.h</t>
        </is>
      </c>
    </row>
    <row r="6793">
      <c r="A6793" s="77" t="inlineStr">
        <is>
          <t>2026-10-05</t>
        </is>
      </c>
      <c r="B6793" s="77" t="inlineStr">
        <is>
          <t>Abilities</t>
        </is>
      </c>
      <c r="C6793" s="77" t="inlineStr">
        <is>
          <t>Hippopotas abilities</t>
        </is>
      </c>
      <c r="D6793" s="77" t="inlineStr">
        <is>
          <t>Sand Stream / Sand Force</t>
        </is>
      </c>
      <c r="E6793" s="77" t="inlineStr">
        <is>
          <t>Thick Fat / Thick Fat / Sand Force</t>
        </is>
      </c>
      <c r="F6793" s="77" t="inlineStr">
        <is>
          <t>Differs from upstream baseline</t>
        </is>
      </c>
      <c r="G6793" s="77" t="inlineStr">
        <is>
          <t>species_info/gen_*_families.h</t>
        </is>
      </c>
    </row>
    <row r="6794">
      <c r="A6794" s="32" t="inlineStr">
        <is>
          <t>2026-10-05</t>
        </is>
      </c>
      <c r="B6794" s="32" t="inlineStr">
        <is>
          <t>Abilities</t>
        </is>
      </c>
      <c r="C6794" s="32" t="inlineStr">
        <is>
          <t>Hippowdon abilities</t>
        </is>
      </c>
      <c r="D6794" s="32" t="inlineStr">
        <is>
          <t>Sand Stream / Sand Force</t>
        </is>
      </c>
      <c r="E6794" s="32" t="inlineStr">
        <is>
          <t>Thick Fat / Thick Fat / Sand Force</t>
        </is>
      </c>
      <c r="F6794" s="32" t="inlineStr">
        <is>
          <t>Differs from upstream baseline</t>
        </is>
      </c>
      <c r="G6794" s="32" t="inlineStr">
        <is>
          <t>species_info/gen_*_families.h</t>
        </is>
      </c>
    </row>
    <row r="6795">
      <c r="A6795" s="77" t="inlineStr">
        <is>
          <t>2026-10-05</t>
        </is>
      </c>
      <c r="B6795" s="77" t="inlineStr">
        <is>
          <t>Abilities</t>
        </is>
      </c>
      <c r="C6795" s="77" t="inlineStr">
        <is>
          <t>Hitmonchan abilities</t>
        </is>
      </c>
      <c r="D6795" s="77" t="inlineStr">
        <is>
          <t>Keen Eye / Iron Fist / Inner Focus</t>
        </is>
      </c>
      <c r="E6795" s="77" t="inlineStr">
        <is>
          <t>Scrappy / Scrappy / Inner Focus</t>
        </is>
      </c>
      <c r="F6795" s="77" t="inlineStr">
        <is>
          <t>Differs from upstream baseline</t>
        </is>
      </c>
      <c r="G6795" s="77" t="inlineStr">
        <is>
          <t>species_info/gen_*_families.h</t>
        </is>
      </c>
    </row>
    <row r="6796">
      <c r="A6796" s="32" t="inlineStr">
        <is>
          <t>2026-10-05</t>
        </is>
      </c>
      <c r="B6796" s="32" t="inlineStr">
        <is>
          <t>Abilities</t>
        </is>
      </c>
      <c r="C6796" s="32" t="inlineStr">
        <is>
          <t>Hitmonlee abilities</t>
        </is>
      </c>
      <c r="D6796" s="32" t="inlineStr">
        <is>
          <t>Limber / Reckless / Unburden</t>
        </is>
      </c>
      <c r="E6796" s="32" t="inlineStr">
        <is>
          <t>Quick Feet / Quick Feet / Unburden</t>
        </is>
      </c>
      <c r="F6796" s="32" t="inlineStr">
        <is>
          <t>Differs from upstream baseline</t>
        </is>
      </c>
      <c r="G6796" s="32" t="inlineStr">
        <is>
          <t>species_info/gen_*_families.h</t>
        </is>
      </c>
    </row>
    <row r="6797">
      <c r="A6797" s="77" t="inlineStr">
        <is>
          <t>2026-10-05</t>
        </is>
      </c>
      <c r="B6797" s="77" t="inlineStr">
        <is>
          <t>Abilities</t>
        </is>
      </c>
      <c r="C6797" s="77" t="inlineStr">
        <is>
          <t>Hitmontop abilities</t>
        </is>
      </c>
      <c r="D6797" s="77" t="inlineStr">
        <is>
          <t>Intimidate / Technician / Steadfast</t>
        </is>
      </c>
      <c r="E6797" s="77" t="inlineStr">
        <is>
          <t>Technician / Technician / Steadfast</t>
        </is>
      </c>
      <c r="F6797" s="77" t="inlineStr">
        <is>
          <t>Differs from upstream baseline</t>
        </is>
      </c>
      <c r="G6797" s="77" t="inlineStr">
        <is>
          <t>species_info/gen_*_families.h</t>
        </is>
      </c>
    </row>
    <row r="6798">
      <c r="A6798" s="32" t="inlineStr">
        <is>
          <t>2026-10-05</t>
        </is>
      </c>
      <c r="B6798" s="32" t="inlineStr">
        <is>
          <t>Pokemon Stats</t>
        </is>
      </c>
      <c r="C6798" s="32" t="inlineStr">
        <is>
          <t>Honchkrow baseDefense</t>
        </is>
      </c>
      <c r="D6798" s="32" t="n">
        <v>52</v>
      </c>
      <c r="E6798" s="32" t="n">
        <v>62</v>
      </c>
      <c r="F6798" s="32" t="inlineStr">
        <is>
          <t>Differs from upstream baseline</t>
        </is>
      </c>
      <c r="G6798" s="32" t="inlineStr">
        <is>
          <t>species_info/gen_*_families.h</t>
        </is>
      </c>
    </row>
    <row r="6799">
      <c r="A6799" s="77" t="inlineStr">
        <is>
          <t>2026-10-05</t>
        </is>
      </c>
      <c r="B6799" s="77" t="inlineStr">
        <is>
          <t>Pokemon Stats</t>
        </is>
      </c>
      <c r="C6799" s="77" t="inlineStr">
        <is>
          <t>Honchkrow baseSpAttack</t>
        </is>
      </c>
      <c r="D6799" s="77" t="n">
        <v>105</v>
      </c>
      <c r="E6799" s="77" t="n">
        <v>100</v>
      </c>
      <c r="F6799" s="77" t="inlineStr">
        <is>
          <t>Differs from upstream baseline</t>
        </is>
      </c>
      <c r="G6799" s="77" t="inlineStr">
        <is>
          <t>species_info/gen_*_families.h</t>
        </is>
      </c>
    </row>
    <row r="6800">
      <c r="A6800" s="32" t="inlineStr">
        <is>
          <t>2026-10-05</t>
        </is>
      </c>
      <c r="B6800" s="32" t="inlineStr">
        <is>
          <t>Pokemon Stats</t>
        </is>
      </c>
      <c r="C6800" s="32" t="inlineStr">
        <is>
          <t>Honchkrow baseSpDefense</t>
        </is>
      </c>
      <c r="D6800" s="32" t="n">
        <v>52</v>
      </c>
      <c r="E6800" s="32" t="n">
        <v>62</v>
      </c>
      <c r="F6800" s="32" t="inlineStr">
        <is>
          <t>Differs from upstream baseline</t>
        </is>
      </c>
      <c r="G6800" s="32" t="inlineStr">
        <is>
          <t>species_info/gen_*_families.h</t>
        </is>
      </c>
    </row>
    <row r="6801">
      <c r="A6801" s="77" t="inlineStr">
        <is>
          <t>2026-10-05</t>
        </is>
      </c>
      <c r="B6801" s="77" t="inlineStr">
        <is>
          <t>Pokemon Stats</t>
        </is>
      </c>
      <c r="C6801" s="77" t="inlineStr">
        <is>
          <t>Honchkrow baseSpeed</t>
        </is>
      </c>
      <c r="D6801" s="77" t="n">
        <v>71</v>
      </c>
      <c r="E6801" s="77" t="n">
        <v>91</v>
      </c>
      <c r="F6801" s="77" t="inlineStr">
        <is>
          <t>Differs from upstream baseline</t>
        </is>
      </c>
      <c r="G6801" s="77" t="inlineStr">
        <is>
          <t>species_info/gen_*_families.h</t>
        </is>
      </c>
    </row>
    <row r="6802">
      <c r="A6802" s="32" t="inlineStr">
        <is>
          <t>2026-10-05</t>
        </is>
      </c>
      <c r="B6802" s="32" t="inlineStr">
        <is>
          <t>Abilities</t>
        </is>
      </c>
      <c r="C6802" s="32" t="inlineStr">
        <is>
          <t>Honchkrow abilities</t>
        </is>
      </c>
      <c r="D6802" s="32" t="inlineStr">
        <is>
          <t>Insomnia / Super Luck / Moxie</t>
        </is>
      </c>
      <c r="E6802" s="32" t="inlineStr">
        <is>
          <t>Super Luck / Super Luck / Moxie</t>
        </is>
      </c>
      <c r="F6802" s="32" t="inlineStr">
        <is>
          <t>Differs from upstream baseline</t>
        </is>
      </c>
      <c r="G6802" s="32" t="inlineStr">
        <is>
          <t>species_info/gen_*_families.h</t>
        </is>
      </c>
    </row>
    <row r="6803">
      <c r="A6803" s="77" t="inlineStr">
        <is>
          <t>2026-10-05</t>
        </is>
      </c>
      <c r="B6803" s="77" t="inlineStr">
        <is>
          <t>Pokemon Stats</t>
        </is>
      </c>
      <c r="C6803" s="77" t="inlineStr">
        <is>
          <t>Honedge baseAttack</t>
        </is>
      </c>
      <c r="D6803" s="77" t="n">
        <v>80</v>
      </c>
      <c r="E6803" s="77" t="n">
        <v>85</v>
      </c>
      <c r="F6803" s="77" t="inlineStr">
        <is>
          <t>Differs from upstream baseline</t>
        </is>
      </c>
      <c r="G6803" s="77" t="inlineStr">
        <is>
          <t>species_info/gen_*_families.h</t>
        </is>
      </c>
    </row>
    <row r="6804">
      <c r="A6804" s="32" t="inlineStr">
        <is>
          <t>2026-10-05</t>
        </is>
      </c>
      <c r="B6804" s="32" t="inlineStr">
        <is>
          <t>Pokemon Stats</t>
        </is>
      </c>
      <c r="C6804" s="32" t="inlineStr">
        <is>
          <t>Honedge baseSpAttack</t>
        </is>
      </c>
      <c r="D6804" s="32" t="n">
        <v>35</v>
      </c>
      <c r="E6804" s="32" t="n">
        <v>30</v>
      </c>
      <c r="F6804" s="32" t="inlineStr">
        <is>
          <t>Differs from upstream baseline</t>
        </is>
      </c>
      <c r="G6804" s="32" t="inlineStr">
        <is>
          <t>species_info/gen_*_families.h</t>
        </is>
      </c>
    </row>
    <row r="6805">
      <c r="A6805" s="77" t="inlineStr">
        <is>
          <t>2026-10-05</t>
        </is>
      </c>
      <c r="B6805" s="77" t="inlineStr">
        <is>
          <t>Pokemon Stats</t>
        </is>
      </c>
      <c r="C6805" s="77" t="inlineStr">
        <is>
          <t>Hoothoot baseAttack</t>
        </is>
      </c>
      <c r="D6805" s="77" t="n">
        <v>30</v>
      </c>
      <c r="E6805" s="77" t="n">
        <v>36</v>
      </c>
      <c r="F6805" s="77" t="inlineStr">
        <is>
          <t>Differs from upstream baseline</t>
        </is>
      </c>
      <c r="G6805" s="77" t="inlineStr">
        <is>
          <t>species_info/gen_*_families.h</t>
        </is>
      </c>
    </row>
    <row r="6806">
      <c r="A6806" s="32" t="inlineStr">
        <is>
          <t>2026-10-05</t>
        </is>
      </c>
      <c r="B6806" s="32" t="inlineStr">
        <is>
          <t>Abilities</t>
        </is>
      </c>
      <c r="C6806" s="32" t="inlineStr">
        <is>
          <t>Hoothoot abilities</t>
        </is>
      </c>
      <c r="D6806" s="32" t="inlineStr">
        <is>
          <t>Insomnia / Keen Eye / Tinted Lens</t>
        </is>
      </c>
      <c r="E6806" s="32" t="inlineStr">
        <is>
          <t>Insomnia / Insomnia / Tinted Lens</t>
        </is>
      </c>
      <c r="F6806" s="32" t="inlineStr">
        <is>
          <t>Differs from upstream baseline</t>
        </is>
      </c>
      <c r="G6806" s="32" t="inlineStr">
        <is>
          <t>species_info/gen_*_families.h</t>
        </is>
      </c>
    </row>
    <row r="6807">
      <c r="A6807" s="77" t="inlineStr">
        <is>
          <t>2026-10-05</t>
        </is>
      </c>
      <c r="B6807" s="77" t="inlineStr">
        <is>
          <t>Abilities</t>
        </is>
      </c>
      <c r="C6807" s="77" t="inlineStr">
        <is>
          <t>Hoppip abilities</t>
        </is>
      </c>
      <c r="D6807" s="77" t="inlineStr">
        <is>
          <t>Chlorophyll / Leaf Guard / Infiltrator</t>
        </is>
      </c>
      <c r="E6807" s="77" t="inlineStr">
        <is>
          <t>Chlorophyll / Chlorophyll / Infiltrator</t>
        </is>
      </c>
      <c r="F6807" s="77" t="inlineStr">
        <is>
          <t>Differs from upstream baseline</t>
        </is>
      </c>
      <c r="G6807" s="77" t="inlineStr">
        <is>
          <t>species_info/gen_*_families.h</t>
        </is>
      </c>
    </row>
    <row r="6808">
      <c r="A6808" s="32" t="inlineStr">
        <is>
          <t>2026-10-05</t>
        </is>
      </c>
      <c r="B6808" s="32" t="inlineStr">
        <is>
          <t>Abilities</t>
        </is>
      </c>
      <c r="C6808" s="32" t="inlineStr">
        <is>
          <t>Horsea abilities</t>
        </is>
      </c>
      <c r="D6808" s="32" t="inlineStr">
        <is>
          <t>Swift Swim / Sniper / Damp</t>
        </is>
      </c>
      <c r="E6808" s="32" t="inlineStr">
        <is>
          <t>Swift Swim / Swift Swim / Damp</t>
        </is>
      </c>
      <c r="F6808" s="32" t="inlineStr">
        <is>
          <t>Differs from upstream baseline</t>
        </is>
      </c>
      <c r="G6808" s="32" t="inlineStr">
        <is>
          <t>species_info/gen_*_families.h</t>
        </is>
      </c>
    </row>
    <row r="6809">
      <c r="A6809" s="77" t="inlineStr">
        <is>
          <t>2026-10-05</t>
        </is>
      </c>
      <c r="B6809" s="77" t="inlineStr">
        <is>
          <t>Pokemon Stats</t>
        </is>
      </c>
      <c r="C6809" s="77" t="inlineStr">
        <is>
          <t>Houndoom baseSpAttack</t>
        </is>
      </c>
      <c r="D6809" s="77" t="n">
        <v>110</v>
      </c>
      <c r="E6809" s="77" t="n">
        <v>120</v>
      </c>
      <c r="F6809" s="77" t="inlineStr">
        <is>
          <t>Differs from upstream baseline</t>
        </is>
      </c>
      <c r="G6809" s="77" t="inlineStr">
        <is>
          <t>species_info/gen_*_families.h</t>
        </is>
      </c>
    </row>
    <row r="6810">
      <c r="A6810" s="32" t="inlineStr">
        <is>
          <t>2026-10-05</t>
        </is>
      </c>
      <c r="B6810" s="32" t="inlineStr">
        <is>
          <t>Pokemon Stats</t>
        </is>
      </c>
      <c r="C6810" s="32" t="inlineStr">
        <is>
          <t>Houndoom baseSpeed</t>
        </is>
      </c>
      <c r="D6810" s="32" t="n">
        <v>95</v>
      </c>
      <c r="E6810" s="32" t="n">
        <v>105</v>
      </c>
      <c r="F6810" s="32" t="inlineStr">
        <is>
          <t>Differs from upstream baseline</t>
        </is>
      </c>
      <c r="G6810" s="32" t="inlineStr">
        <is>
          <t>species_info/gen_*_families.h</t>
        </is>
      </c>
    </row>
    <row r="6811">
      <c r="A6811" s="77" t="inlineStr">
        <is>
          <t>2026-10-05</t>
        </is>
      </c>
      <c r="B6811" s="77" t="inlineStr">
        <is>
          <t>Abilities</t>
        </is>
      </c>
      <c r="C6811" s="77" t="inlineStr">
        <is>
          <t>Houndoom abilities</t>
        </is>
      </c>
      <c r="D6811" s="77" t="inlineStr">
        <is>
          <t>Early Bird / Flash Fire / Unnerve</t>
        </is>
      </c>
      <c r="E6811" s="77" t="inlineStr">
        <is>
          <t>Solar Power / Solar Power / Unnerve</t>
        </is>
      </c>
      <c r="F6811" s="77" t="inlineStr">
        <is>
          <t>Differs from upstream baseline</t>
        </is>
      </c>
      <c r="G6811" s="77" t="inlineStr">
        <is>
          <t>species_info/gen_*_families.h</t>
        </is>
      </c>
    </row>
    <row r="6812">
      <c r="A6812" s="32" t="inlineStr">
        <is>
          <t>2026-10-05</t>
        </is>
      </c>
      <c r="B6812" s="32" t="inlineStr">
        <is>
          <t>Pokemon Stats</t>
        </is>
      </c>
      <c r="C6812" s="32" t="inlineStr">
        <is>
          <t>Houndoom baseSpAttack</t>
        </is>
      </c>
      <c r="D6812" s="32" t="n">
        <v>140</v>
      </c>
      <c r="E6812" s="32" t="n">
        <v>150</v>
      </c>
      <c r="F6812" s="32" t="inlineStr">
        <is>
          <t>Differs from upstream baseline</t>
        </is>
      </c>
      <c r="G6812" s="32" t="inlineStr">
        <is>
          <t>species_info/gen_*_families.h</t>
        </is>
      </c>
    </row>
    <row r="6813">
      <c r="A6813" s="77" t="inlineStr">
        <is>
          <t>2026-10-05</t>
        </is>
      </c>
      <c r="B6813" s="77" t="inlineStr">
        <is>
          <t>Pokemon Stats</t>
        </is>
      </c>
      <c r="C6813" s="77" t="inlineStr">
        <is>
          <t>Houndoom baseSpeed</t>
        </is>
      </c>
      <c r="D6813" s="77" t="n">
        <v>115</v>
      </c>
      <c r="E6813" s="77" t="n">
        <v>125</v>
      </c>
      <c r="F6813" s="77" t="inlineStr">
        <is>
          <t>Differs from upstream baseline</t>
        </is>
      </c>
      <c r="G6813" s="77" t="inlineStr">
        <is>
          <t>species_info/gen_*_families.h</t>
        </is>
      </c>
    </row>
    <row r="6814">
      <c r="A6814" s="32" t="inlineStr">
        <is>
          <t>2026-10-05</t>
        </is>
      </c>
      <c r="B6814" s="32" t="inlineStr">
        <is>
          <t>Abilities</t>
        </is>
      </c>
      <c r="C6814" s="32" t="inlineStr">
        <is>
          <t>Houndour abilities</t>
        </is>
      </c>
      <c r="D6814" s="32" t="inlineStr">
        <is>
          <t>Early Bird / Flash Fire / Unnerve</t>
        </is>
      </c>
      <c r="E6814" s="32" t="inlineStr">
        <is>
          <t>Solar Power / Solar Power / Unnerve</t>
        </is>
      </c>
      <c r="F6814" s="32" t="inlineStr">
        <is>
          <t>Differs from upstream baseline</t>
        </is>
      </c>
      <c r="G6814" s="32" t="inlineStr">
        <is>
          <t>species_info/gen_*_families.h</t>
        </is>
      </c>
    </row>
    <row r="6815">
      <c r="A6815" s="77" t="inlineStr">
        <is>
          <t>2026-10-05</t>
        </is>
      </c>
      <c r="B6815" s="77" t="inlineStr">
        <is>
          <t>Abilities</t>
        </is>
      </c>
      <c r="C6815" s="77" t="inlineStr">
        <is>
          <t>Ho-Oh abilities</t>
        </is>
      </c>
      <c r="D6815" s="77" t="inlineStr">
        <is>
          <t>Pressure / Regenerator</t>
        </is>
      </c>
      <c r="E6815" s="77" t="inlineStr">
        <is>
          <t>Magic Guard / Regenerator</t>
        </is>
      </c>
      <c r="F6815" s="77" t="inlineStr">
        <is>
          <t>Differs from upstream baseline</t>
        </is>
      </c>
      <c r="G6815" s="77" t="inlineStr">
        <is>
          <t>species_info/gen_*_families.h</t>
        </is>
      </c>
    </row>
    <row r="6816">
      <c r="A6816" s="32" t="inlineStr">
        <is>
          <t>2026-10-05</t>
        </is>
      </c>
      <c r="B6816" s="32" t="inlineStr">
        <is>
          <t>Pokemon Stats</t>
        </is>
      </c>
      <c r="C6816" s="32" t="inlineStr">
        <is>
          <t>Huntail baseAttack</t>
        </is>
      </c>
      <c r="D6816" s="32" t="n">
        <v>104</v>
      </c>
      <c r="E6816" s="32" t="n">
        <v>114</v>
      </c>
      <c r="F6816" s="32" t="inlineStr">
        <is>
          <t>Differs from upstream baseline</t>
        </is>
      </c>
      <c r="G6816" s="32" t="inlineStr">
        <is>
          <t>species_info/gen_*_families.h</t>
        </is>
      </c>
    </row>
    <row r="6817">
      <c r="A6817" s="77" t="inlineStr">
        <is>
          <t>2026-10-05</t>
        </is>
      </c>
      <c r="B6817" s="77" t="inlineStr">
        <is>
          <t>Pokemon Stats</t>
        </is>
      </c>
      <c r="C6817" s="77" t="inlineStr">
        <is>
          <t>Huntail baseSpAttack</t>
        </is>
      </c>
      <c r="D6817" s="77" t="n">
        <v>94</v>
      </c>
      <c r="E6817" s="77" t="n">
        <v>84</v>
      </c>
      <c r="F6817" s="77" t="inlineStr">
        <is>
          <t>Differs from upstream baseline</t>
        </is>
      </c>
      <c r="G6817" s="77" t="inlineStr">
        <is>
          <t>species_info/gen_*_families.h</t>
        </is>
      </c>
    </row>
    <row r="6818">
      <c r="A6818" s="32" t="inlineStr">
        <is>
          <t>2026-10-05</t>
        </is>
      </c>
      <c r="B6818" s="32" t="inlineStr">
        <is>
          <t>Pokemon Stats</t>
        </is>
      </c>
      <c r="C6818" s="32" t="inlineStr">
        <is>
          <t>Hypno baseAttack</t>
        </is>
      </c>
      <c r="D6818" s="32" t="n">
        <v>73</v>
      </c>
      <c r="E6818" s="32" t="n">
        <v>93</v>
      </c>
      <c r="F6818" s="32" t="inlineStr">
        <is>
          <t>Differs from upstream baseline</t>
        </is>
      </c>
      <c r="G6818" s="32" t="inlineStr">
        <is>
          <t>species_info/gen_*_families.h</t>
        </is>
      </c>
    </row>
    <row r="6819">
      <c r="A6819" s="77" t="inlineStr">
        <is>
          <t>2026-10-05</t>
        </is>
      </c>
      <c r="B6819" s="77" t="inlineStr">
        <is>
          <t>Pokemon Stats</t>
        </is>
      </c>
      <c r="C6819" s="77" t="inlineStr">
        <is>
          <t>Hypno baseSpAttack</t>
        </is>
      </c>
      <c r="D6819" s="77" t="n">
        <v>73</v>
      </c>
      <c r="E6819" s="77" t="n">
        <v>93</v>
      </c>
      <c r="F6819" s="77" t="inlineStr">
        <is>
          <t>Differs from upstream baseline</t>
        </is>
      </c>
      <c r="G6819" s="77" t="inlineStr">
        <is>
          <t>species_info/gen_*_families.h</t>
        </is>
      </c>
    </row>
    <row r="6820">
      <c r="A6820" s="32" t="inlineStr">
        <is>
          <t>2026-10-05</t>
        </is>
      </c>
      <c r="B6820" s="32" t="inlineStr">
        <is>
          <t>Abilities</t>
        </is>
      </c>
      <c r="C6820" s="32" t="inlineStr">
        <is>
          <t>Hypno abilities</t>
        </is>
      </c>
      <c r="D6820" s="32" t="inlineStr">
        <is>
          <t>Insomnia / Forewarn / Inner Focus</t>
        </is>
      </c>
      <c r="E6820" s="32" t="inlineStr">
        <is>
          <t>Bad Dreams / Bad Dreams / Inner Focus</t>
        </is>
      </c>
      <c r="F6820" s="32" t="inlineStr">
        <is>
          <t>Differs from upstream baseline</t>
        </is>
      </c>
      <c r="G6820" s="32" t="inlineStr">
        <is>
          <t>species_info/gen_*_families.h</t>
        </is>
      </c>
    </row>
    <row r="6821">
      <c r="A6821" s="77" t="inlineStr">
        <is>
          <t>2026-10-05</t>
        </is>
      </c>
      <c r="B6821" s="77" t="inlineStr">
        <is>
          <t>Pokemon Stats</t>
        </is>
      </c>
      <c r="C6821" s="77" t="inlineStr">
        <is>
          <t>Igglybuff baseAttack</t>
        </is>
      </c>
      <c r="D6821" s="77" t="n">
        <v>30</v>
      </c>
      <c r="E6821" s="77" t="n">
        <v>45</v>
      </c>
      <c r="F6821" s="77" t="inlineStr">
        <is>
          <t>Differs from upstream baseline</t>
        </is>
      </c>
      <c r="G6821" s="77" t="inlineStr">
        <is>
          <t>species_info/gen_*_families.h</t>
        </is>
      </c>
    </row>
    <row r="6822">
      <c r="A6822" s="32" t="inlineStr">
        <is>
          <t>2026-10-05</t>
        </is>
      </c>
      <c r="B6822" s="32" t="inlineStr">
        <is>
          <t>Pokemon Stats</t>
        </is>
      </c>
      <c r="C6822" s="32" t="inlineStr">
        <is>
          <t>Igglybuff baseDefense</t>
        </is>
      </c>
      <c r="D6822" s="32" t="n">
        <v>15</v>
      </c>
      <c r="E6822" s="32" t="n">
        <v>20</v>
      </c>
      <c r="F6822" s="32" t="inlineStr">
        <is>
          <t>Differs from upstream baseline</t>
        </is>
      </c>
      <c r="G6822" s="32" t="inlineStr">
        <is>
          <t>species_info/gen_*_families.h</t>
        </is>
      </c>
    </row>
    <row r="6823">
      <c r="A6823" s="77" t="inlineStr">
        <is>
          <t>2026-10-05</t>
        </is>
      </c>
      <c r="B6823" s="77" t="inlineStr">
        <is>
          <t>Pokemon Stats</t>
        </is>
      </c>
      <c r="C6823" s="77" t="inlineStr">
        <is>
          <t>Igglybuff baseSpAttack</t>
        </is>
      </c>
      <c r="D6823" s="77" t="n">
        <v>40</v>
      </c>
      <c r="E6823" s="77" t="n">
        <v>45</v>
      </c>
      <c r="F6823" s="77" t="inlineStr">
        <is>
          <t>Differs from upstream baseline</t>
        </is>
      </c>
      <c r="G6823" s="77" t="inlineStr">
        <is>
          <t>species_info/gen_*_families.h</t>
        </is>
      </c>
    </row>
    <row r="6824">
      <c r="A6824" s="32" t="inlineStr">
        <is>
          <t>2026-10-05</t>
        </is>
      </c>
      <c r="B6824" s="32" t="inlineStr">
        <is>
          <t>Pokemon Stats</t>
        </is>
      </c>
      <c r="C6824" s="32" t="inlineStr">
        <is>
          <t>Igglybuff baseSpDefense</t>
        </is>
      </c>
      <c r="D6824" s="32" t="n">
        <v>20</v>
      </c>
      <c r="E6824" s="32" t="n">
        <v>25</v>
      </c>
      <c r="F6824" s="32" t="inlineStr">
        <is>
          <t>Differs from upstream baseline</t>
        </is>
      </c>
      <c r="G6824" s="32" t="inlineStr">
        <is>
          <t>species_info/gen_*_families.h</t>
        </is>
      </c>
    </row>
    <row r="6825">
      <c r="A6825" s="77" t="inlineStr">
        <is>
          <t>2026-10-05</t>
        </is>
      </c>
      <c r="B6825" s="77" t="inlineStr">
        <is>
          <t>Pokemon Stats</t>
        </is>
      </c>
      <c r="C6825" s="77" t="inlineStr">
        <is>
          <t>Igglybuff baseSpeed</t>
        </is>
      </c>
      <c r="D6825" s="77" t="n">
        <v>15</v>
      </c>
      <c r="E6825" s="77" t="n">
        <v>20</v>
      </c>
      <c r="F6825" s="77" t="inlineStr">
        <is>
          <t>Differs from upstream baseline</t>
        </is>
      </c>
      <c r="G6825" s="77" t="inlineStr">
        <is>
          <t>species_info/gen_*_families.h</t>
        </is>
      </c>
    </row>
    <row r="6826">
      <c r="A6826" s="32" t="inlineStr">
        <is>
          <t>2026-10-05</t>
        </is>
      </c>
      <c r="B6826" s="32" t="inlineStr">
        <is>
          <t>Abilities</t>
        </is>
      </c>
      <c r="C6826" s="32" t="inlineStr">
        <is>
          <t>Igglybuff abilities</t>
        </is>
      </c>
      <c r="D6826" s="32" t="inlineStr">
        <is>
          <t>Cute Charm / Competitive / Friend Guard</t>
        </is>
      </c>
      <c r="E6826" s="32" t="inlineStr">
        <is>
          <t>Cute Charm / Friend Guard</t>
        </is>
      </c>
      <c r="F6826" s="32" t="inlineStr">
        <is>
          <t>Differs from upstream baseline</t>
        </is>
      </c>
      <c r="G6826" s="32" t="inlineStr">
        <is>
          <t>species_info/gen_*_families.h</t>
        </is>
      </c>
    </row>
    <row r="6827">
      <c r="A6827" s="77" t="inlineStr">
        <is>
          <t>2026-10-05</t>
        </is>
      </c>
      <c r="B6827" s="77" t="inlineStr">
        <is>
          <t>Evolutions</t>
        </is>
      </c>
      <c r="C6827" s="77" t="inlineStr">
        <is>
          <t>Igglybuff evolution</t>
        </is>
      </c>
      <c r="D6827" s="77" t="inlineStr">
        <is>
          <t>Friendship -&gt; Jigglypuff</t>
        </is>
      </c>
      <c r="E6827" s="77" t="inlineStr">
        <is>
          <t>Lv 15 -&gt; Jigglypuff</t>
        </is>
      </c>
      <c r="F6827" s="77" t="inlineStr">
        <is>
          <t>Differs from upstream baseline</t>
        </is>
      </c>
      <c r="G6827" s="77" t="inlineStr">
        <is>
          <t>species_info/gen_*_families.h</t>
        </is>
      </c>
    </row>
    <row r="6828">
      <c r="A6828" s="32" t="inlineStr">
        <is>
          <t>2026-10-05</t>
        </is>
      </c>
      <c r="B6828" s="32" t="inlineStr">
        <is>
          <t>Pokemon Stats</t>
        </is>
      </c>
      <c r="C6828" s="32" t="inlineStr">
        <is>
          <t>Illumise baseAttack</t>
        </is>
      </c>
      <c r="D6828" s="32" t="n">
        <v>47</v>
      </c>
      <c r="E6828" s="32" t="n">
        <v>77</v>
      </c>
      <c r="F6828" s="32" t="inlineStr">
        <is>
          <t>Differs from upstream baseline</t>
        </is>
      </c>
      <c r="G6828" s="32" t="inlineStr">
        <is>
          <t>species_info/gen_*_families.h</t>
        </is>
      </c>
    </row>
    <row r="6829">
      <c r="A6829" s="77" t="inlineStr">
        <is>
          <t>2026-10-05</t>
        </is>
      </c>
      <c r="B6829" s="77" t="inlineStr">
        <is>
          <t>Pokemon Stats</t>
        </is>
      </c>
      <c r="C6829" s="77" t="inlineStr">
        <is>
          <t>Illumise baseDefense</t>
        </is>
      </c>
      <c r="D6829" s="77" t="n">
        <v>75</v>
      </c>
      <c r="E6829" s="77" t="n">
        <v>55</v>
      </c>
      <c r="F6829" s="77" t="inlineStr">
        <is>
          <t>Differs from upstream baseline</t>
        </is>
      </c>
      <c r="G6829" s="77" t="inlineStr">
        <is>
          <t>species_info/gen_*_families.h</t>
        </is>
      </c>
    </row>
    <row r="6830">
      <c r="A6830" s="32" t="inlineStr">
        <is>
          <t>2026-10-05</t>
        </is>
      </c>
      <c r="B6830" s="32" t="inlineStr">
        <is>
          <t>Pokemon Stats</t>
        </is>
      </c>
      <c r="C6830" s="32" t="inlineStr">
        <is>
          <t>Illumise baseSpDefense</t>
        </is>
      </c>
      <c r="D6830" s="32" t="n">
        <v>85</v>
      </c>
      <c r="E6830" s="32" t="n">
        <v>75</v>
      </c>
      <c r="F6830" s="32" t="inlineStr">
        <is>
          <t>Differs from upstream baseline</t>
        </is>
      </c>
      <c r="G6830" s="32" t="inlineStr">
        <is>
          <t>species_info/gen_*_families.h</t>
        </is>
      </c>
    </row>
    <row r="6831">
      <c r="A6831" s="77" t="inlineStr">
        <is>
          <t>2026-10-05</t>
        </is>
      </c>
      <c r="B6831" s="77" t="inlineStr">
        <is>
          <t>Abilities</t>
        </is>
      </c>
      <c r="C6831" s="77" t="inlineStr">
        <is>
          <t>Illumise abilities</t>
        </is>
      </c>
      <c r="D6831" s="77" t="inlineStr">
        <is>
          <t>Oblivious / Tinted Lens / Prankster</t>
        </is>
      </c>
      <c r="E6831" s="77" t="inlineStr">
        <is>
          <t>Tinted Lens / Tinted Lens / Prankster</t>
        </is>
      </c>
      <c r="F6831" s="77" t="inlineStr">
        <is>
          <t>Differs from upstream baseline</t>
        </is>
      </c>
      <c r="G6831" s="77" t="inlineStr">
        <is>
          <t>species_info/gen_*_families.h</t>
        </is>
      </c>
    </row>
    <row r="6832">
      <c r="A6832" s="32" t="inlineStr">
        <is>
          <t>2026-10-05</t>
        </is>
      </c>
      <c r="B6832" s="32" t="inlineStr">
        <is>
          <t>Pokemon Stats</t>
        </is>
      </c>
      <c r="C6832" s="32" t="inlineStr">
        <is>
          <t>Infernape baseHP</t>
        </is>
      </c>
      <c r="D6832" s="32" t="n">
        <v>76</v>
      </c>
      <c r="E6832" s="32" t="n">
        <v>77</v>
      </c>
      <c r="F6832" s="32" t="inlineStr">
        <is>
          <t>Differs from upstream baseline</t>
        </is>
      </c>
      <c r="G6832" s="32" t="inlineStr">
        <is>
          <t>species_info/gen_*_families.h</t>
        </is>
      </c>
    </row>
    <row r="6833">
      <c r="A6833" s="77" t="inlineStr">
        <is>
          <t>2026-10-05</t>
        </is>
      </c>
      <c r="B6833" s="77" t="inlineStr">
        <is>
          <t>Abilities</t>
        </is>
      </c>
      <c r="C6833" s="77" t="inlineStr">
        <is>
          <t>Infernape abilities</t>
        </is>
      </c>
      <c r="D6833" s="77" t="inlineStr">
        <is>
          <t>Blaze / Iron Fist</t>
        </is>
      </c>
      <c r="E6833" s="77" t="inlineStr">
        <is>
          <t>Iron Fist / Blaze / Iron Fist</t>
        </is>
      </c>
      <c r="F6833" s="77" t="inlineStr">
        <is>
          <t>Differs from upstream baseline</t>
        </is>
      </c>
      <c r="G6833" s="77" t="inlineStr">
        <is>
          <t>species_info/gen_*_families.h</t>
        </is>
      </c>
    </row>
    <row r="6834">
      <c r="A6834" s="32" t="inlineStr">
        <is>
          <t>2026-10-05</t>
        </is>
      </c>
      <c r="B6834" s="32" t="inlineStr">
        <is>
          <t>Pokemon Stats</t>
        </is>
      </c>
      <c r="C6834" s="32" t="inlineStr">
        <is>
          <t>Inkay baseAttack</t>
        </is>
      </c>
      <c r="D6834" s="32" t="n">
        <v>54</v>
      </c>
      <c r="E6834" s="32" t="n">
        <v>55</v>
      </c>
      <c r="F6834" s="32" t="inlineStr">
        <is>
          <t>Differs from upstream baseline</t>
        </is>
      </c>
      <c r="G6834" s="32" t="inlineStr">
        <is>
          <t>species_info/gen_*_families.h</t>
        </is>
      </c>
    </row>
    <row r="6835">
      <c r="A6835" s="77" t="inlineStr">
        <is>
          <t>2026-10-05</t>
        </is>
      </c>
      <c r="B6835" s="77" t="inlineStr">
        <is>
          <t>Pokemon Stats</t>
        </is>
      </c>
      <c r="C6835" s="77" t="inlineStr">
        <is>
          <t>Inkay baseSpAttack</t>
        </is>
      </c>
      <c r="D6835" s="77" t="n">
        <v>37</v>
      </c>
      <c r="E6835" s="77" t="n">
        <v>39</v>
      </c>
      <c r="F6835" s="77" t="inlineStr">
        <is>
          <t>Differs from upstream baseline</t>
        </is>
      </c>
      <c r="G6835" s="77" t="inlineStr">
        <is>
          <t>species_info/gen_*_families.h</t>
        </is>
      </c>
    </row>
    <row r="6836">
      <c r="A6836" s="32" t="inlineStr">
        <is>
          <t>2026-10-05</t>
        </is>
      </c>
      <c r="B6836" s="32" t="inlineStr">
        <is>
          <t>Pokemon Stats</t>
        </is>
      </c>
      <c r="C6836" s="32" t="inlineStr">
        <is>
          <t>Inkay baseSpDefense</t>
        </is>
      </c>
      <c r="D6836" s="32" t="n">
        <v>46</v>
      </c>
      <c r="E6836" s="32" t="n">
        <v>50</v>
      </c>
      <c r="F6836" s="32" t="inlineStr">
        <is>
          <t>Differs from upstream baseline</t>
        </is>
      </c>
      <c r="G6836" s="32" t="inlineStr">
        <is>
          <t>species_info/gen_*_families.h</t>
        </is>
      </c>
    </row>
    <row r="6837">
      <c r="A6837" s="77" t="inlineStr">
        <is>
          <t>2026-10-05</t>
        </is>
      </c>
      <c r="B6837" s="77" t="inlineStr">
        <is>
          <t>Pokemon Stats</t>
        </is>
      </c>
      <c r="C6837" s="77" t="inlineStr">
        <is>
          <t>Inkay baseSpeed</t>
        </is>
      </c>
      <c r="D6837" s="77" t="n">
        <v>45</v>
      </c>
      <c r="E6837" s="77" t="n">
        <v>55</v>
      </c>
      <c r="F6837" s="77" t="inlineStr">
        <is>
          <t>Differs from upstream baseline</t>
        </is>
      </c>
      <c r="G6837" s="77" t="inlineStr">
        <is>
          <t>species_info/gen_*_families.h</t>
        </is>
      </c>
    </row>
    <row r="6838">
      <c r="A6838" s="32" t="inlineStr">
        <is>
          <t>2026-10-05</t>
        </is>
      </c>
      <c r="B6838" s="32" t="inlineStr">
        <is>
          <t>Abilities</t>
        </is>
      </c>
      <c r="C6838" s="32" t="inlineStr">
        <is>
          <t>Ivysaur abilities</t>
        </is>
      </c>
      <c r="D6838" s="32" t="inlineStr">
        <is>
          <t>Overgrow / Chlorophyll</t>
        </is>
      </c>
      <c r="E6838" s="32" t="inlineStr">
        <is>
          <t>Overgrow / Overgrow / Chlorophyll</t>
        </is>
      </c>
      <c r="F6838" s="32" t="inlineStr">
        <is>
          <t>Differs from upstream baseline</t>
        </is>
      </c>
      <c r="G6838" s="32" t="inlineStr">
        <is>
          <t>species_info/gen_*_families.h</t>
        </is>
      </c>
    </row>
    <row r="6839">
      <c r="A6839" s="77" t="inlineStr">
        <is>
          <t>2026-10-05</t>
        </is>
      </c>
      <c r="B6839" s="77" t="inlineStr">
        <is>
          <t>Pokemon Stats</t>
        </is>
      </c>
      <c r="C6839" s="77" t="inlineStr">
        <is>
          <t>Jellicent baseSpAttack</t>
        </is>
      </c>
      <c r="D6839" s="77" t="n">
        <v>85</v>
      </c>
      <c r="E6839" s="77" t="n">
        <v>95</v>
      </c>
      <c r="F6839" s="77" t="inlineStr">
        <is>
          <t>Differs from upstream baseline</t>
        </is>
      </c>
      <c r="G6839" s="77" t="inlineStr">
        <is>
          <t>species_info/gen_*_families.h</t>
        </is>
      </c>
    </row>
    <row r="6840">
      <c r="A6840" s="32" t="inlineStr">
        <is>
          <t>2026-10-05</t>
        </is>
      </c>
      <c r="B6840" s="32" t="inlineStr">
        <is>
          <t>Pokemon Stats</t>
        </is>
      </c>
      <c r="C6840" s="32" t="inlineStr">
        <is>
          <t>Jigglypuff baseDefense</t>
        </is>
      </c>
      <c r="D6840" s="32" t="n">
        <v>20</v>
      </c>
      <c r="E6840" s="32" t="n">
        <v>38</v>
      </c>
      <c r="F6840" s="32" t="inlineStr">
        <is>
          <t>Differs from upstream baseline</t>
        </is>
      </c>
      <c r="G6840" s="32" t="inlineStr">
        <is>
          <t>species_info/gen_*_families.h</t>
        </is>
      </c>
    </row>
    <row r="6841">
      <c r="A6841" s="77" t="inlineStr">
        <is>
          <t>2026-10-05</t>
        </is>
      </c>
      <c r="B6841" s="77" t="inlineStr">
        <is>
          <t>Pokemon Stats</t>
        </is>
      </c>
      <c r="C6841" s="77" t="inlineStr">
        <is>
          <t>Jigglypuff baseSpAttack</t>
        </is>
      </c>
      <c r="D6841" s="77" t="n">
        <v>45</v>
      </c>
      <c r="E6841" s="77" t="n">
        <v>60</v>
      </c>
      <c r="F6841" s="77" t="inlineStr">
        <is>
          <t>Differs from upstream baseline</t>
        </is>
      </c>
      <c r="G6841" s="77" t="inlineStr">
        <is>
          <t>species_info/gen_*_families.h</t>
        </is>
      </c>
    </row>
    <row r="6842">
      <c r="A6842" s="32" t="inlineStr">
        <is>
          <t>2026-10-05</t>
        </is>
      </c>
      <c r="B6842" s="32" t="inlineStr">
        <is>
          <t>Pokemon Stats</t>
        </is>
      </c>
      <c r="C6842" s="32" t="inlineStr">
        <is>
          <t>Jigglypuff baseSpDefense</t>
        </is>
      </c>
      <c r="D6842" s="32" t="n">
        <v>25</v>
      </c>
      <c r="E6842" s="32" t="n">
        <v>55</v>
      </c>
      <c r="F6842" s="32" t="inlineStr">
        <is>
          <t>Differs from upstream baseline</t>
        </is>
      </c>
      <c r="G6842" s="32" t="inlineStr">
        <is>
          <t>species_info/gen_*_families.h</t>
        </is>
      </c>
    </row>
    <row r="6843">
      <c r="A6843" s="77" t="inlineStr">
        <is>
          <t>2026-10-05</t>
        </is>
      </c>
      <c r="B6843" s="77" t="inlineStr">
        <is>
          <t>Abilities</t>
        </is>
      </c>
      <c r="C6843" s="77" t="inlineStr">
        <is>
          <t>Jigglypuff abilities</t>
        </is>
      </c>
      <c r="D6843" s="77" t="inlineStr">
        <is>
          <t>Cute Charm / Competitive / Friend Guard</t>
        </is>
      </c>
      <c r="E6843" s="77" t="inlineStr">
        <is>
          <t>Aftermath / Friend Guard</t>
        </is>
      </c>
      <c r="F6843" s="77" t="inlineStr">
        <is>
          <t>Differs from upstream baseline</t>
        </is>
      </c>
      <c r="G6843" s="77" t="inlineStr">
        <is>
          <t>species_info/gen_*_families.h</t>
        </is>
      </c>
    </row>
    <row r="6844">
      <c r="A6844" s="32" t="inlineStr">
        <is>
          <t>2026-10-05</t>
        </is>
      </c>
      <c r="B6844" s="32" t="inlineStr">
        <is>
          <t>Abilities</t>
        </is>
      </c>
      <c r="C6844" s="32" t="inlineStr">
        <is>
          <t>Jolteon abilities</t>
        </is>
      </c>
      <c r="D6844" s="32" t="inlineStr">
        <is>
          <t>Volt Absorb / Volt Absorb / Quick Feet</t>
        </is>
      </c>
      <c r="E6844" s="32" t="inlineStr">
        <is>
          <t>Static / Rough Skin / Quick Feet</t>
        </is>
      </c>
      <c r="F6844" s="32" t="inlineStr">
        <is>
          <t>Differs from upstream baseline</t>
        </is>
      </c>
      <c r="G6844" s="32" t="inlineStr">
        <is>
          <t>species_info/gen_*_families.h</t>
        </is>
      </c>
    </row>
    <row r="6845">
      <c r="A6845" s="77" t="inlineStr">
        <is>
          <t>2026-10-05</t>
        </is>
      </c>
      <c r="B6845" s="77" t="inlineStr">
        <is>
          <t>Pokemon Stats</t>
        </is>
      </c>
      <c r="C6845" s="77" t="inlineStr">
        <is>
          <t>Jumpluff baseSpDefense</t>
        </is>
      </c>
      <c r="D6845" s="77" t="n">
        <v>95</v>
      </c>
      <c r="E6845" s="77" t="n">
        <v>85</v>
      </c>
      <c r="F6845" s="77" t="inlineStr">
        <is>
          <t>Differs from upstream baseline</t>
        </is>
      </c>
      <c r="G6845" s="77" t="inlineStr">
        <is>
          <t>species_info/gen_*_families.h</t>
        </is>
      </c>
    </row>
    <row r="6846">
      <c r="A6846" s="32" t="inlineStr">
        <is>
          <t>2026-10-05</t>
        </is>
      </c>
      <c r="B6846" s="32" t="inlineStr">
        <is>
          <t>Abilities</t>
        </is>
      </c>
      <c r="C6846" s="32" t="inlineStr">
        <is>
          <t>Jumpluff abilities</t>
        </is>
      </c>
      <c r="D6846" s="32" t="inlineStr">
        <is>
          <t>Chlorophyll / Leaf Guard / Infiltrator</t>
        </is>
      </c>
      <c r="E6846" s="32" t="inlineStr">
        <is>
          <t>Chlorophyll / Chlorophyll / Infiltrator</t>
        </is>
      </c>
      <c r="F6846" s="32" t="inlineStr">
        <is>
          <t>Differs from upstream baseline</t>
        </is>
      </c>
      <c r="G6846" s="32" t="inlineStr">
        <is>
          <t>species_info/gen_*_families.h</t>
        </is>
      </c>
    </row>
    <row r="6847">
      <c r="A6847" s="77" t="inlineStr">
        <is>
          <t>2026-10-05</t>
        </is>
      </c>
      <c r="B6847" s="77" t="inlineStr">
        <is>
          <t>Pokemon Stats</t>
        </is>
      </c>
      <c r="C6847" s="77" t="inlineStr">
        <is>
          <t>Jynx baseDefense</t>
        </is>
      </c>
      <c r="D6847" s="77" t="n">
        <v>35</v>
      </c>
      <c r="E6847" s="77" t="n">
        <v>57</v>
      </c>
      <c r="F6847" s="77" t="inlineStr">
        <is>
          <t>Differs from upstream baseline</t>
        </is>
      </c>
      <c r="G6847" s="77" t="inlineStr">
        <is>
          <t>species_info/gen_*_families.h</t>
        </is>
      </c>
    </row>
    <row r="6848">
      <c r="A6848" s="32" t="inlineStr">
        <is>
          <t>2026-10-05</t>
        </is>
      </c>
      <c r="B6848" s="32" t="inlineStr">
        <is>
          <t>Pokemon Stats</t>
        </is>
      </c>
      <c r="C6848" s="32" t="inlineStr">
        <is>
          <t>Jynx baseSpDefense</t>
        </is>
      </c>
      <c r="D6848" s="32" t="n">
        <v>95</v>
      </c>
      <c r="E6848" s="32" t="n">
        <v>113</v>
      </c>
      <c r="F6848" s="32" t="inlineStr">
        <is>
          <t>Differs from upstream baseline</t>
        </is>
      </c>
      <c r="G6848" s="32" t="inlineStr">
        <is>
          <t>species_info/gen_*_families.h</t>
        </is>
      </c>
    </row>
    <row r="6849">
      <c r="A6849" s="77" t="inlineStr">
        <is>
          <t>2026-10-05</t>
        </is>
      </c>
      <c r="B6849" s="77" t="inlineStr">
        <is>
          <t>Abilities</t>
        </is>
      </c>
      <c r="C6849" s="77" t="inlineStr">
        <is>
          <t>Jynx abilities</t>
        </is>
      </c>
      <c r="D6849" s="77" t="inlineStr">
        <is>
          <t>Oblivious / Forewarn / Dry Skin</t>
        </is>
      </c>
      <c r="E6849" s="77" t="inlineStr">
        <is>
          <t>Snow Cloak / Snow Cloak / Dry Skin</t>
        </is>
      </c>
      <c r="F6849" s="77" t="inlineStr">
        <is>
          <t>Differs from upstream baseline</t>
        </is>
      </c>
      <c r="G6849" s="77" t="inlineStr">
        <is>
          <t>species_info/gen_*_families.h</t>
        </is>
      </c>
    </row>
    <row r="6850">
      <c r="A6850" s="32" t="inlineStr">
        <is>
          <t>2026-10-05</t>
        </is>
      </c>
      <c r="B6850" s="32" t="inlineStr">
        <is>
          <t>Pokemon Stats</t>
        </is>
      </c>
      <c r="C6850" s="32" t="inlineStr">
        <is>
          <t>Kadabra baseHP</t>
        </is>
      </c>
      <c r="D6850" s="32" t="n">
        <v>40</v>
      </c>
      <c r="E6850" s="32" t="n">
        <v>55</v>
      </c>
      <c r="F6850" s="32" t="inlineStr">
        <is>
          <t>Differs from upstream baseline</t>
        </is>
      </c>
      <c r="G6850" s="32" t="inlineStr">
        <is>
          <t>species_info/gen_*_families.h</t>
        </is>
      </c>
    </row>
    <row r="6851">
      <c r="A6851" s="77" t="inlineStr">
        <is>
          <t>2026-10-05</t>
        </is>
      </c>
      <c r="B6851" s="77" t="inlineStr">
        <is>
          <t>Pokemon Stats</t>
        </is>
      </c>
      <c r="C6851" s="77" t="inlineStr">
        <is>
          <t>Kadabra baseDefense</t>
        </is>
      </c>
      <c r="D6851" s="77" t="n">
        <v>30</v>
      </c>
      <c r="E6851" s="77" t="n">
        <v>45</v>
      </c>
      <c r="F6851" s="77" t="inlineStr">
        <is>
          <t>Differs from upstream baseline</t>
        </is>
      </c>
      <c r="G6851" s="77" t="inlineStr">
        <is>
          <t>species_info/gen_*_families.h</t>
        </is>
      </c>
    </row>
    <row r="6852">
      <c r="A6852" s="32" t="inlineStr">
        <is>
          <t>2026-10-05</t>
        </is>
      </c>
      <c r="B6852" s="32" t="inlineStr">
        <is>
          <t>Pokemon Stats</t>
        </is>
      </c>
      <c r="C6852" s="32" t="inlineStr">
        <is>
          <t>Kadabra baseSpDefense</t>
        </is>
      </c>
      <c r="D6852" s="32" t="n">
        <v>70</v>
      </c>
      <c r="E6852" s="32" t="n">
        <v>85</v>
      </c>
      <c r="F6852" s="32" t="inlineStr">
        <is>
          <t>Differs from upstream baseline</t>
        </is>
      </c>
      <c r="G6852" s="32" t="inlineStr">
        <is>
          <t>species_info/gen_*_families.h</t>
        </is>
      </c>
    </row>
    <row r="6853">
      <c r="A6853" s="77" t="inlineStr">
        <is>
          <t>2026-10-05</t>
        </is>
      </c>
      <c r="B6853" s="77" t="inlineStr">
        <is>
          <t>Pokemon Stats</t>
        </is>
      </c>
      <c r="C6853" s="77" t="inlineStr">
        <is>
          <t>Kadabra baseSpeed</t>
        </is>
      </c>
      <c r="D6853" s="77" t="n">
        <v>105</v>
      </c>
      <c r="E6853" s="77" t="n">
        <v>120</v>
      </c>
      <c r="F6853" s="77" t="inlineStr">
        <is>
          <t>Differs from upstream baseline</t>
        </is>
      </c>
      <c r="G6853" s="77" t="inlineStr">
        <is>
          <t>species_info/gen_*_families.h</t>
        </is>
      </c>
    </row>
    <row r="6854">
      <c r="A6854" s="32" t="inlineStr">
        <is>
          <t>2026-10-05</t>
        </is>
      </c>
      <c r="B6854" s="32" t="inlineStr">
        <is>
          <t>Abilities</t>
        </is>
      </c>
      <c r="C6854" s="32" t="inlineStr">
        <is>
          <t>Kadabra abilities</t>
        </is>
      </c>
      <c r="D6854" s="32" t="inlineStr">
        <is>
          <t>Synchronize / Inner Focus / Magic Guard</t>
        </is>
      </c>
      <c r="E6854" s="32" t="inlineStr">
        <is>
          <t>Magic Guard / Inner Focus / Magic Guard</t>
        </is>
      </c>
      <c r="F6854" s="32" t="inlineStr">
        <is>
          <t>Differs from upstream baseline</t>
        </is>
      </c>
      <c r="G6854" s="32" t="inlineStr">
        <is>
          <t>species_info/gen_*_families.h</t>
        </is>
      </c>
    </row>
    <row r="6855">
      <c r="A6855" s="77" t="inlineStr">
        <is>
          <t>2026-10-05</t>
        </is>
      </c>
      <c r="B6855" s="77" t="inlineStr">
        <is>
          <t>Pokemon Stats</t>
        </is>
      </c>
      <c r="C6855" s="77" t="inlineStr">
        <is>
          <t>Kakuna baseSpDefense</t>
        </is>
      </c>
      <c r="D6855" s="77" t="n">
        <v>25</v>
      </c>
      <c r="E6855" s="77" t="n">
        <v>55</v>
      </c>
      <c r="F6855" s="77" t="inlineStr">
        <is>
          <t>Differs from upstream baseline</t>
        </is>
      </c>
      <c r="G6855" s="77" t="inlineStr">
        <is>
          <t>species_info/gen_*_families.h</t>
        </is>
      </c>
    </row>
    <row r="6856">
      <c r="A6856" s="32" t="inlineStr">
        <is>
          <t>2026-10-05</t>
        </is>
      </c>
      <c r="B6856" s="32" t="inlineStr">
        <is>
          <t>Abilities</t>
        </is>
      </c>
      <c r="C6856" s="32" t="inlineStr">
        <is>
          <t>Kangaskhan abilities</t>
        </is>
      </c>
      <c r="D6856" s="32" t="inlineStr">
        <is>
          <t>Early Bird / Scrappy / Inner Focus</t>
        </is>
      </c>
      <c r="E6856" s="32" t="inlineStr">
        <is>
          <t>Scrappy / Scrappy / Inner Focus</t>
        </is>
      </c>
      <c r="F6856" s="32" t="inlineStr">
        <is>
          <t>Differs from upstream baseline</t>
        </is>
      </c>
      <c r="G6856" s="32" t="inlineStr">
        <is>
          <t>species_info/gen_*_families.h</t>
        </is>
      </c>
    </row>
    <row r="6857">
      <c r="A6857" s="77" t="inlineStr">
        <is>
          <t>2026-10-05</t>
        </is>
      </c>
      <c r="B6857" s="77" t="inlineStr">
        <is>
          <t>Pokemon Stats</t>
        </is>
      </c>
      <c r="C6857" s="77" t="inlineStr">
        <is>
          <t>Karrablast baseHP</t>
        </is>
      </c>
      <c r="D6857" s="77" t="n">
        <v>50</v>
      </c>
      <c r="E6857" s="77" t="n">
        <v>66</v>
      </c>
      <c r="F6857" s="77" t="inlineStr">
        <is>
          <t>Differs from upstream baseline</t>
        </is>
      </c>
      <c r="G6857" s="77" t="inlineStr">
        <is>
          <t>species_info/gen_*_families.h</t>
        </is>
      </c>
    </row>
    <row r="6858">
      <c r="A6858" s="32" t="inlineStr">
        <is>
          <t>2026-10-05</t>
        </is>
      </c>
      <c r="B6858" s="32" t="inlineStr">
        <is>
          <t>Pokemon Stats</t>
        </is>
      </c>
      <c r="C6858" s="32" t="inlineStr">
        <is>
          <t>Karrablast baseAttack</t>
        </is>
      </c>
      <c r="D6858" s="32" t="n">
        <v>75</v>
      </c>
      <c r="E6858" s="32" t="n">
        <v>84</v>
      </c>
      <c r="F6858" s="32" t="inlineStr">
        <is>
          <t>Differs from upstream baseline</t>
        </is>
      </c>
      <c r="G6858" s="32" t="inlineStr">
        <is>
          <t>species_info/gen_*_families.h</t>
        </is>
      </c>
    </row>
    <row r="6859">
      <c r="A6859" s="77" t="inlineStr">
        <is>
          <t>2026-10-05</t>
        </is>
      </c>
      <c r="B6859" s="77" t="inlineStr">
        <is>
          <t>Pokemon Stats</t>
        </is>
      </c>
      <c r="C6859" s="77" t="inlineStr">
        <is>
          <t>Karrablast baseDefense</t>
        </is>
      </c>
      <c r="D6859" s="77" t="n">
        <v>45</v>
      </c>
      <c r="E6859" s="77" t="n">
        <v>63</v>
      </c>
      <c r="F6859" s="77" t="inlineStr">
        <is>
          <t>Differs from upstream baseline</t>
        </is>
      </c>
      <c r="G6859" s="77" t="inlineStr">
        <is>
          <t>species_info/gen_*_families.h</t>
        </is>
      </c>
    </row>
    <row r="6860">
      <c r="A6860" s="32" t="inlineStr">
        <is>
          <t>2026-10-05</t>
        </is>
      </c>
      <c r="B6860" s="32" t="inlineStr">
        <is>
          <t>Pokemon Stats</t>
        </is>
      </c>
      <c r="C6860" s="32" t="inlineStr">
        <is>
          <t>Karrablast baseSpAttack</t>
        </is>
      </c>
      <c r="D6860" s="32" t="n">
        <v>40</v>
      </c>
      <c r="E6860" s="32" t="n">
        <v>30</v>
      </c>
      <c r="F6860" s="32" t="inlineStr">
        <is>
          <t>Differs from upstream baseline</t>
        </is>
      </c>
      <c r="G6860" s="32" t="inlineStr">
        <is>
          <t>species_info/gen_*_families.h</t>
        </is>
      </c>
    </row>
    <row r="6861">
      <c r="A6861" s="77" t="inlineStr">
        <is>
          <t>2026-10-05</t>
        </is>
      </c>
      <c r="B6861" s="77" t="inlineStr">
        <is>
          <t>Pokemon Stats</t>
        </is>
      </c>
      <c r="C6861" s="77" t="inlineStr">
        <is>
          <t>Karrablast baseSpDefense</t>
        </is>
      </c>
      <c r="D6861" s="77" t="n">
        <v>45</v>
      </c>
      <c r="E6861" s="77" t="n">
        <v>68</v>
      </c>
      <c r="F6861" s="77" t="inlineStr">
        <is>
          <t>Differs from upstream baseline</t>
        </is>
      </c>
      <c r="G6861" s="77" t="inlineStr">
        <is>
          <t>species_info/gen_*_families.h</t>
        </is>
      </c>
    </row>
    <row r="6862">
      <c r="A6862" s="32" t="inlineStr">
        <is>
          <t>2026-10-05</t>
        </is>
      </c>
      <c r="B6862" s="32" t="inlineStr">
        <is>
          <t>Pokemon Stats</t>
        </is>
      </c>
      <c r="C6862" s="32" t="inlineStr">
        <is>
          <t>Karrablast baseSpeed</t>
        </is>
      </c>
      <c r="D6862" s="32" t="n">
        <v>60</v>
      </c>
      <c r="E6862" s="32" t="n">
        <v>67</v>
      </c>
      <c r="F6862" s="32" t="inlineStr">
        <is>
          <t>Differs from upstream baseline</t>
        </is>
      </c>
      <c r="G6862" s="32" t="inlineStr">
        <is>
          <t>species_info/gen_*_families.h</t>
        </is>
      </c>
    </row>
    <row r="6863">
      <c r="A6863" s="77" t="inlineStr">
        <is>
          <t>2026-10-05</t>
        </is>
      </c>
      <c r="B6863" s="77" t="inlineStr">
        <is>
          <t>Evolutions</t>
        </is>
      </c>
      <c r="C6863" s="77" t="inlineStr">
        <is>
          <t>Karrablast evolution</t>
        </is>
      </c>
      <c r="D6863" s="77" t="inlineStr">
        <is>
          <t>Trade Specific Mon SPECIES_SHELMET -&gt; Escavalier</t>
        </is>
      </c>
      <c r="E6863" s="77" t="inlineStr">
        <is>
          <t>Lv 34 -&gt; Escavalier</t>
        </is>
      </c>
      <c r="F6863" s="77" t="inlineStr">
        <is>
          <t>Differs from upstream baseline</t>
        </is>
      </c>
      <c r="G6863" s="77" t="inlineStr">
        <is>
          <t>species_info/gen_*_families.h</t>
        </is>
      </c>
    </row>
    <row r="6864">
      <c r="A6864" s="32" t="inlineStr">
        <is>
          <t>2026-10-05</t>
        </is>
      </c>
      <c r="B6864" s="32" t="inlineStr">
        <is>
          <t>Pokemon Stats</t>
        </is>
      </c>
      <c r="C6864" s="32" t="inlineStr">
        <is>
          <t>Kecleon baseHP</t>
        </is>
      </c>
      <c r="D6864" s="32" t="n">
        <v>60</v>
      </c>
      <c r="E6864" s="32" t="n">
        <v>65</v>
      </c>
      <c r="F6864" s="32" t="inlineStr">
        <is>
          <t>Differs from upstream baseline</t>
        </is>
      </c>
      <c r="G6864" s="32" t="inlineStr">
        <is>
          <t>species_info/gen_*_families.h</t>
        </is>
      </c>
    </row>
    <row r="6865">
      <c r="A6865" s="77" t="inlineStr">
        <is>
          <t>2026-10-05</t>
        </is>
      </c>
      <c r="B6865" s="77" t="inlineStr">
        <is>
          <t>Pokemon Stats</t>
        </is>
      </c>
      <c r="C6865" s="77" t="inlineStr">
        <is>
          <t>Kecleon baseDefense</t>
        </is>
      </c>
      <c r="D6865" s="77" t="n">
        <v>70</v>
      </c>
      <c r="E6865" s="77" t="n">
        <v>135</v>
      </c>
      <c r="F6865" s="77" t="inlineStr">
        <is>
          <t>Differs from upstream baseline</t>
        </is>
      </c>
      <c r="G6865" s="77" t="inlineStr">
        <is>
          <t>species_info/gen_*_families.h</t>
        </is>
      </c>
    </row>
    <row r="6866">
      <c r="A6866" s="32" t="inlineStr">
        <is>
          <t>2026-10-05</t>
        </is>
      </c>
      <c r="B6866" s="32" t="inlineStr">
        <is>
          <t>Pokemon Stats</t>
        </is>
      </c>
      <c r="C6866" s="32" t="inlineStr">
        <is>
          <t>Kecleon baseSpDefense</t>
        </is>
      </c>
      <c r="D6866" s="32" t="n">
        <v>120</v>
      </c>
      <c r="E6866" s="32" t="n">
        <v>135</v>
      </c>
      <c r="F6866" s="32" t="inlineStr">
        <is>
          <t>Differs from upstream baseline</t>
        </is>
      </c>
      <c r="G6866" s="32" t="inlineStr">
        <is>
          <t>species_info/gen_*_families.h</t>
        </is>
      </c>
    </row>
    <row r="6867">
      <c r="A6867" s="77" t="inlineStr">
        <is>
          <t>2026-10-05</t>
        </is>
      </c>
      <c r="B6867" s="77" t="inlineStr">
        <is>
          <t>Abilities</t>
        </is>
      </c>
      <c r="C6867" s="77" t="inlineStr">
        <is>
          <t>Kecleon abilities</t>
        </is>
      </c>
      <c r="D6867" s="77" t="inlineStr">
        <is>
          <t>Color Change / Protean</t>
        </is>
      </c>
      <c r="E6867" s="77" t="inlineStr">
        <is>
          <t>Adaptability / Color Change / Protean</t>
        </is>
      </c>
      <c r="F6867" s="77" t="inlineStr">
        <is>
          <t>Differs from upstream baseline</t>
        </is>
      </c>
      <c r="G6867" s="77" t="inlineStr">
        <is>
          <t>species_info/gen_*_families.h</t>
        </is>
      </c>
    </row>
    <row r="6868">
      <c r="A6868" s="32" t="inlineStr">
        <is>
          <t>2026-10-05</t>
        </is>
      </c>
      <c r="B6868" s="32" t="inlineStr">
        <is>
          <t>Pokemon Stats</t>
        </is>
      </c>
      <c r="C6868" s="32" t="inlineStr">
        <is>
          <t>Keldeo baseAttack</t>
        </is>
      </c>
      <c r="D6868" s="32" t="n">
        <v>72</v>
      </c>
      <c r="E6868" s="32" t="n">
        <v>32</v>
      </c>
      <c r="F6868" s="32" t="inlineStr">
        <is>
          <t>Differs from upstream baseline</t>
        </is>
      </c>
      <c r="G6868" s="32" t="inlineStr">
        <is>
          <t>species_info/gen_*_families.h</t>
        </is>
      </c>
    </row>
    <row r="6869">
      <c r="A6869" s="77" t="inlineStr">
        <is>
          <t>2026-10-05</t>
        </is>
      </c>
      <c r="B6869" s="77" t="inlineStr">
        <is>
          <t>Pokemon Stats</t>
        </is>
      </c>
      <c r="C6869" s="77" t="inlineStr">
        <is>
          <t>Keldeo baseSpAttack</t>
        </is>
      </c>
      <c r="D6869" s="77" t="n">
        <v>129</v>
      </c>
      <c r="E6869" s="77" t="n">
        <v>151</v>
      </c>
      <c r="F6869" s="77" t="inlineStr">
        <is>
          <t>Differs from upstream baseline</t>
        </is>
      </c>
      <c r="G6869" s="77" t="inlineStr">
        <is>
          <t>species_info/gen_*_families.h</t>
        </is>
      </c>
    </row>
    <row r="6870">
      <c r="A6870" s="32" t="inlineStr">
        <is>
          <t>2026-10-05</t>
        </is>
      </c>
      <c r="B6870" s="32" t="inlineStr">
        <is>
          <t>Pokemon Stats</t>
        </is>
      </c>
      <c r="C6870" s="32" t="inlineStr">
        <is>
          <t>Keldeo baseSpeed</t>
        </is>
      </c>
      <c r="D6870" s="32" t="n">
        <v>108</v>
      </c>
      <c r="E6870" s="32" t="n">
        <v>126</v>
      </c>
      <c r="F6870" s="32" t="inlineStr">
        <is>
          <t>Differs from upstream baseline</t>
        </is>
      </c>
      <c r="G6870" s="32" t="inlineStr">
        <is>
          <t>species_info/gen_*_families.h</t>
        </is>
      </c>
    </row>
    <row r="6871">
      <c r="A6871" s="77" t="inlineStr">
        <is>
          <t>2026-10-05</t>
        </is>
      </c>
      <c r="B6871" s="77" t="inlineStr">
        <is>
          <t>Pokemon Stats</t>
        </is>
      </c>
      <c r="C6871" s="77" t="inlineStr">
        <is>
          <t>Kingambit baseAttack</t>
        </is>
      </c>
      <c r="D6871" s="77" t="n">
        <v>135</v>
      </c>
      <c r="E6871" s="77" t="n">
        <v>151</v>
      </c>
      <c r="F6871" s="77" t="inlineStr">
        <is>
          <t>Differs from upstream baseline</t>
        </is>
      </c>
      <c r="G6871" s="77" t="inlineStr">
        <is>
          <t>species_info/gen_*_families.h</t>
        </is>
      </c>
    </row>
    <row r="6872">
      <c r="A6872" s="32" t="inlineStr">
        <is>
          <t>2026-10-05</t>
        </is>
      </c>
      <c r="B6872" s="32" t="inlineStr">
        <is>
          <t>Pokemon Stats</t>
        </is>
      </c>
      <c r="C6872" s="32" t="inlineStr">
        <is>
          <t>Kingambit baseSpAttack</t>
        </is>
      </c>
      <c r="D6872" s="32" t="n">
        <v>60</v>
      </c>
      <c r="E6872" s="32" t="n">
        <v>30</v>
      </c>
      <c r="F6872" s="32" t="inlineStr">
        <is>
          <t>Differs from upstream baseline</t>
        </is>
      </c>
      <c r="G6872" s="32" t="inlineStr">
        <is>
          <t>species_info/gen_*_families.h</t>
        </is>
      </c>
    </row>
    <row r="6873">
      <c r="A6873" s="77" t="inlineStr">
        <is>
          <t>2026-10-05</t>
        </is>
      </c>
      <c r="B6873" s="77" t="inlineStr">
        <is>
          <t>Pokemon Stats</t>
        </is>
      </c>
      <c r="C6873" s="77" t="inlineStr">
        <is>
          <t>Kingambit baseSpeed</t>
        </is>
      </c>
      <c r="D6873" s="77" t="n">
        <v>50</v>
      </c>
      <c r="E6873" s="77" t="n">
        <v>64</v>
      </c>
      <c r="F6873" s="77" t="inlineStr">
        <is>
          <t>Differs from upstream baseline</t>
        </is>
      </c>
      <c r="G6873" s="77" t="inlineStr">
        <is>
          <t>species_info/gen_*_families.h</t>
        </is>
      </c>
    </row>
    <row r="6874">
      <c r="A6874" s="32" t="inlineStr">
        <is>
          <t>2026-10-05</t>
        </is>
      </c>
      <c r="B6874" s="32" t="inlineStr">
        <is>
          <t>Abilities</t>
        </is>
      </c>
      <c r="C6874" s="32" t="inlineStr">
        <is>
          <t>Kingdra abilities</t>
        </is>
      </c>
      <c r="D6874" s="32" t="inlineStr">
        <is>
          <t>Swift Swim / Sniper / Damp</t>
        </is>
      </c>
      <c r="E6874" s="32" t="inlineStr">
        <is>
          <t>Swift Swim / Swift Swim / Damp</t>
        </is>
      </c>
      <c r="F6874" s="32" t="inlineStr">
        <is>
          <t>Differs from upstream baseline</t>
        </is>
      </c>
      <c r="G6874" s="32" t="inlineStr">
        <is>
          <t>species_info/gen_*_families.h</t>
        </is>
      </c>
    </row>
    <row r="6875">
      <c r="A6875" s="77" t="inlineStr">
        <is>
          <t>2026-10-05</t>
        </is>
      </c>
      <c r="B6875" s="77" t="inlineStr">
        <is>
          <t>Abilities</t>
        </is>
      </c>
      <c r="C6875" s="77" t="inlineStr">
        <is>
          <t>Kingler abilities</t>
        </is>
      </c>
      <c r="D6875" s="77" t="inlineStr">
        <is>
          <t>Hyper Cutter / Shell Armor / Sheer Force</t>
        </is>
      </c>
      <c r="E6875" s="77" t="inlineStr">
        <is>
          <t>Swift Swim / Hyper Cutter / Sheer Force</t>
        </is>
      </c>
      <c r="F6875" s="77" t="inlineStr">
        <is>
          <t>Differs from upstream baseline</t>
        </is>
      </c>
      <c r="G6875" s="77" t="inlineStr">
        <is>
          <t>species_info/gen_*_families.h</t>
        </is>
      </c>
    </row>
    <row r="6876">
      <c r="A6876" s="32" t="inlineStr">
        <is>
          <t>2026-10-05</t>
        </is>
      </c>
      <c r="B6876" s="32" t="inlineStr">
        <is>
          <t>Abilities</t>
        </is>
      </c>
      <c r="C6876" s="32" t="inlineStr">
        <is>
          <t>Kirlia abilities</t>
        </is>
      </c>
      <c r="D6876" s="32" t="inlineStr">
        <is>
          <t>Synchronize / Trace / Telepathy</t>
        </is>
      </c>
      <c r="E6876" s="32" t="inlineStr">
        <is>
          <t>Trace / Trace / Telepathy</t>
        </is>
      </c>
      <c r="F6876" s="32" t="inlineStr">
        <is>
          <t>Differs from upstream baseline</t>
        </is>
      </c>
      <c r="G6876" s="32" t="inlineStr">
        <is>
          <t>species_info/gen_*_families.h</t>
        </is>
      </c>
    </row>
    <row r="6877">
      <c r="A6877" s="77" t="inlineStr">
        <is>
          <t>2026-10-05</t>
        </is>
      </c>
      <c r="B6877" s="77" t="inlineStr">
        <is>
          <t>Evolutions</t>
        </is>
      </c>
      <c r="C6877" s="77" t="inlineStr">
        <is>
          <t>Klang evolution</t>
        </is>
      </c>
      <c r="D6877" s="77" t="inlineStr">
        <is>
          <t>Lv 49 -&gt; Klinklang</t>
        </is>
      </c>
      <c r="E6877" s="77" t="inlineStr">
        <is>
          <t>Lv 45 -&gt; Klinklang</t>
        </is>
      </c>
      <c r="F6877" s="77" t="inlineStr">
        <is>
          <t>Differs from upstream baseline</t>
        </is>
      </c>
      <c r="G6877" s="77" t="inlineStr">
        <is>
          <t>species_info/gen_*_families.h</t>
        </is>
      </c>
    </row>
    <row r="6878">
      <c r="A6878" s="32" t="inlineStr">
        <is>
          <t>2026-10-05</t>
        </is>
      </c>
      <c r="B6878" s="32" t="inlineStr">
        <is>
          <t>Pokemon Stats</t>
        </is>
      </c>
      <c r="C6878" s="32" t="inlineStr">
        <is>
          <t>Kleavor baseAttack</t>
        </is>
      </c>
      <c r="D6878" s="32" t="n">
        <v>135</v>
      </c>
      <c r="E6878" s="32" t="n">
        <v>143</v>
      </c>
      <c r="F6878" s="32" t="inlineStr">
        <is>
          <t>Differs from upstream baseline</t>
        </is>
      </c>
      <c r="G6878" s="32" t="inlineStr">
        <is>
          <t>species_info/gen_*_families.h</t>
        </is>
      </c>
    </row>
    <row r="6879">
      <c r="A6879" s="77" t="inlineStr">
        <is>
          <t>2026-10-05</t>
        </is>
      </c>
      <c r="B6879" s="77" t="inlineStr">
        <is>
          <t>Pokemon Stats</t>
        </is>
      </c>
      <c r="C6879" s="77" t="inlineStr">
        <is>
          <t>Kleavor baseSpAttack</t>
        </is>
      </c>
      <c r="D6879" s="77" t="n">
        <v>45</v>
      </c>
      <c r="E6879" s="77" t="n">
        <v>30</v>
      </c>
      <c r="F6879" s="77" t="inlineStr">
        <is>
          <t>Differs from upstream baseline</t>
        </is>
      </c>
      <c r="G6879" s="77" t="inlineStr">
        <is>
          <t>species_info/gen_*_families.h</t>
        </is>
      </c>
    </row>
    <row r="6880">
      <c r="A6880" s="32" t="inlineStr">
        <is>
          <t>2026-10-05</t>
        </is>
      </c>
      <c r="B6880" s="32" t="inlineStr">
        <is>
          <t>Pokemon Stats</t>
        </is>
      </c>
      <c r="C6880" s="32" t="inlineStr">
        <is>
          <t>Kleavor baseSpeed</t>
        </is>
      </c>
      <c r="D6880" s="32" t="n">
        <v>85</v>
      </c>
      <c r="E6880" s="32" t="n">
        <v>92</v>
      </c>
      <c r="F6880" s="32" t="inlineStr">
        <is>
          <t>Differs from upstream baseline</t>
        </is>
      </c>
      <c r="G6880" s="32" t="inlineStr">
        <is>
          <t>species_info/gen_*_families.h</t>
        </is>
      </c>
    </row>
    <row r="6881">
      <c r="A6881" s="77" t="inlineStr">
        <is>
          <t>2026-10-05</t>
        </is>
      </c>
      <c r="B6881" s="77" t="inlineStr">
        <is>
          <t>Pokemon Stats</t>
        </is>
      </c>
      <c r="C6881" s="77" t="inlineStr">
        <is>
          <t>Klefki baseHP</t>
        </is>
      </c>
      <c r="D6881" s="77" t="n">
        <v>57</v>
      </c>
      <c r="E6881" s="77" t="n">
        <v>65</v>
      </c>
      <c r="F6881" s="77" t="inlineStr">
        <is>
          <t>Differs from upstream baseline</t>
        </is>
      </c>
      <c r="G6881" s="77" t="inlineStr">
        <is>
          <t>species_info/gen_*_families.h</t>
        </is>
      </c>
    </row>
    <row r="6882">
      <c r="A6882" s="32" t="inlineStr">
        <is>
          <t>2026-10-05</t>
        </is>
      </c>
      <c r="B6882" s="32" t="inlineStr">
        <is>
          <t>Pokemon Stats</t>
        </is>
      </c>
      <c r="C6882" s="32" t="inlineStr">
        <is>
          <t>Klefki baseAttack</t>
        </is>
      </c>
      <c r="D6882" s="32" t="n">
        <v>80</v>
      </c>
      <c r="E6882" s="32" t="n">
        <v>87</v>
      </c>
      <c r="F6882" s="32" t="inlineStr">
        <is>
          <t>Differs from upstream baseline</t>
        </is>
      </c>
      <c r="G6882" s="32" t="inlineStr">
        <is>
          <t>species_info/gen_*_families.h</t>
        </is>
      </c>
    </row>
    <row r="6883">
      <c r="A6883" s="77" t="inlineStr">
        <is>
          <t>2026-10-05</t>
        </is>
      </c>
      <c r="B6883" s="77" t="inlineStr">
        <is>
          <t>Pokemon Stats</t>
        </is>
      </c>
      <c r="C6883" s="77" t="inlineStr">
        <is>
          <t>Klefki baseSpeed</t>
        </is>
      </c>
      <c r="D6883" s="77" t="n">
        <v>75</v>
      </c>
      <c r="E6883" s="77" t="n">
        <v>85</v>
      </c>
      <c r="F6883" s="77" t="inlineStr">
        <is>
          <t>Differs from upstream baseline</t>
        </is>
      </c>
      <c r="G6883" s="77" t="inlineStr">
        <is>
          <t>species_info/gen_*_families.h</t>
        </is>
      </c>
    </row>
    <row r="6884">
      <c r="A6884" s="32" t="inlineStr">
        <is>
          <t>2026-10-05</t>
        </is>
      </c>
      <c r="B6884" s="32" t="inlineStr">
        <is>
          <t>Pokemon Stats</t>
        </is>
      </c>
      <c r="C6884" s="32" t="inlineStr">
        <is>
          <t>Klinklang baseHP</t>
        </is>
      </c>
      <c r="D6884" s="32" t="n">
        <v>60</v>
      </c>
      <c r="E6884" s="32" t="n">
        <v>70</v>
      </c>
      <c r="F6884" s="32" t="inlineStr">
        <is>
          <t>Differs from upstream baseline</t>
        </is>
      </c>
      <c r="G6884" s="32" t="inlineStr">
        <is>
          <t>species_info/gen_*_families.h</t>
        </is>
      </c>
    </row>
    <row r="6885">
      <c r="A6885" s="77" t="inlineStr">
        <is>
          <t>2026-10-05</t>
        </is>
      </c>
      <c r="B6885" s="77" t="inlineStr">
        <is>
          <t>Pokemon Stats</t>
        </is>
      </c>
      <c r="C6885" s="77" t="inlineStr">
        <is>
          <t>Klinklang baseSpAttack</t>
        </is>
      </c>
      <c r="D6885" s="77" t="n">
        <v>70</v>
      </c>
      <c r="E6885" s="77" t="n">
        <v>80</v>
      </c>
      <c r="F6885" s="77" t="inlineStr">
        <is>
          <t>Differs from upstream baseline</t>
        </is>
      </c>
      <c r="G6885" s="77" t="inlineStr">
        <is>
          <t>species_info/gen_*_families.h</t>
        </is>
      </c>
    </row>
    <row r="6886">
      <c r="A6886" s="32" t="inlineStr">
        <is>
          <t>2026-10-05</t>
        </is>
      </c>
      <c r="B6886" s="32" t="inlineStr">
        <is>
          <t>Abilities</t>
        </is>
      </c>
      <c r="C6886" s="32" t="inlineStr">
        <is>
          <t>Koffing abilities</t>
        </is>
      </c>
      <c r="D6886" s="32" t="inlineStr">
        <is>
          <t>Levitate / Neutralizing Gas / Stench</t>
        </is>
      </c>
      <c r="E6886" s="32" t="inlineStr">
        <is>
          <t>Levitate / Stench</t>
        </is>
      </c>
      <c r="F6886" s="32" t="inlineStr">
        <is>
          <t>Differs from upstream baseline</t>
        </is>
      </c>
      <c r="G6886" s="32" t="inlineStr">
        <is>
          <t>species_info/gen_*_families.h</t>
        </is>
      </c>
    </row>
    <row r="6887">
      <c r="A6887" s="77" t="inlineStr">
        <is>
          <t>2026-10-05</t>
        </is>
      </c>
      <c r="B6887" s="77" t="inlineStr">
        <is>
          <t>Abilities</t>
        </is>
      </c>
      <c r="C6887" s="77" t="inlineStr">
        <is>
          <t>Koraidon abilities</t>
        </is>
      </c>
      <c r="D6887" s="77" t="inlineStr">
        <is>
          <t>Orichalcum Pulse</t>
        </is>
      </c>
      <c r="E6887" s="77" t="inlineStr">
        <is>
          <t>Pressure</t>
        </is>
      </c>
      <c r="F6887" s="77" t="inlineStr">
        <is>
          <t>Differs from upstream baseline</t>
        </is>
      </c>
      <c r="G6887" s="77" t="inlineStr">
        <is>
          <t>species_info/gen_*_families.h</t>
        </is>
      </c>
    </row>
    <row r="6888">
      <c r="A6888" s="32" t="inlineStr">
        <is>
          <t>2026-10-05</t>
        </is>
      </c>
      <c r="B6888" s="32" t="inlineStr">
        <is>
          <t>Abilities</t>
        </is>
      </c>
      <c r="C6888" s="32" t="inlineStr">
        <is>
          <t>Krabby abilities</t>
        </is>
      </c>
      <c r="D6888" s="32" t="inlineStr">
        <is>
          <t>Hyper Cutter / Shell Armor / Sheer Force</t>
        </is>
      </c>
      <c r="E6888" s="32" t="inlineStr">
        <is>
          <t>Hyper Cutter / Hyper Cutter / Sheer Force</t>
        </is>
      </c>
      <c r="F6888" s="32" t="inlineStr">
        <is>
          <t>Differs from upstream baseline</t>
        </is>
      </c>
      <c r="G6888" s="32" t="inlineStr">
        <is>
          <t>species_info/gen_*_families.h</t>
        </is>
      </c>
    </row>
    <row r="6889">
      <c r="A6889" s="77" t="inlineStr">
        <is>
          <t>2026-10-05</t>
        </is>
      </c>
      <c r="B6889" s="77" t="inlineStr">
        <is>
          <t>Abilities</t>
        </is>
      </c>
      <c r="C6889" s="77" t="inlineStr">
        <is>
          <t>Kricketune abilities</t>
        </is>
      </c>
      <c r="D6889" s="77" t="inlineStr">
        <is>
          <t>Swarm / Technician</t>
        </is>
      </c>
      <c r="E6889" s="77" t="inlineStr">
        <is>
          <t>Hyper Cutter / Technician</t>
        </is>
      </c>
      <c r="F6889" s="77" t="inlineStr">
        <is>
          <t>Differs from upstream baseline</t>
        </is>
      </c>
      <c r="G6889" s="77" t="inlineStr">
        <is>
          <t>species_info/gen_*_families.h</t>
        </is>
      </c>
    </row>
    <row r="6890">
      <c r="A6890" s="32" t="inlineStr">
        <is>
          <t>2026-10-05</t>
        </is>
      </c>
      <c r="B6890" s="32" t="inlineStr">
        <is>
          <t>Pokemon Stats</t>
        </is>
      </c>
      <c r="C6890" s="32" t="inlineStr">
        <is>
          <t>Krokorok baseHP</t>
        </is>
      </c>
      <c r="D6890" s="32" t="n">
        <v>60</v>
      </c>
      <c r="E6890" s="32" t="n">
        <v>63</v>
      </c>
      <c r="F6890" s="32" t="inlineStr">
        <is>
          <t>Differs from upstream baseline</t>
        </is>
      </c>
      <c r="G6890" s="32" t="inlineStr">
        <is>
          <t>species_info/gen_*_families.h</t>
        </is>
      </c>
    </row>
    <row r="6891">
      <c r="A6891" s="77" t="inlineStr">
        <is>
          <t>2026-10-05</t>
        </is>
      </c>
      <c r="B6891" s="77" t="inlineStr">
        <is>
          <t>Pokemon Stats</t>
        </is>
      </c>
      <c r="C6891" s="77" t="inlineStr">
        <is>
          <t>Krokorok baseAttack</t>
        </is>
      </c>
      <c r="D6891" s="77" t="n">
        <v>82</v>
      </c>
      <c r="E6891" s="77" t="n">
        <v>91</v>
      </c>
      <c r="F6891" s="77" t="inlineStr">
        <is>
          <t>Differs from upstream baseline</t>
        </is>
      </c>
      <c r="G6891" s="77" t="inlineStr">
        <is>
          <t>species_info/gen_*_families.h</t>
        </is>
      </c>
    </row>
    <row r="6892">
      <c r="A6892" s="32" t="inlineStr">
        <is>
          <t>2026-10-05</t>
        </is>
      </c>
      <c r="B6892" s="32" t="inlineStr">
        <is>
          <t>Pokemon Stats</t>
        </is>
      </c>
      <c r="C6892" s="32" t="inlineStr">
        <is>
          <t>Krokorok baseDefense</t>
        </is>
      </c>
      <c r="D6892" s="32" t="n">
        <v>45</v>
      </c>
      <c r="E6892" s="32" t="n">
        <v>55</v>
      </c>
      <c r="F6892" s="32" t="inlineStr">
        <is>
          <t>Differs from upstream baseline</t>
        </is>
      </c>
      <c r="G6892" s="32" t="inlineStr">
        <is>
          <t>species_info/gen_*_families.h</t>
        </is>
      </c>
    </row>
    <row r="6893">
      <c r="A6893" s="77" t="inlineStr">
        <is>
          <t>2026-10-05</t>
        </is>
      </c>
      <c r="B6893" s="77" t="inlineStr">
        <is>
          <t>Pokemon Stats</t>
        </is>
      </c>
      <c r="C6893" s="77" t="inlineStr">
        <is>
          <t>Krokorok baseSpAttack</t>
        </is>
      </c>
      <c r="D6893" s="77" t="n">
        <v>45</v>
      </c>
      <c r="E6893" s="77" t="n">
        <v>30</v>
      </c>
      <c r="F6893" s="77" t="inlineStr">
        <is>
          <t>Differs from upstream baseline</t>
        </is>
      </c>
      <c r="G6893" s="77" t="inlineStr">
        <is>
          <t>species_info/gen_*_families.h</t>
        </is>
      </c>
    </row>
    <row r="6894">
      <c r="A6894" s="32" t="inlineStr">
        <is>
          <t>2026-10-05</t>
        </is>
      </c>
      <c r="B6894" s="32" t="inlineStr">
        <is>
          <t>Pokemon Stats</t>
        </is>
      </c>
      <c r="C6894" s="32" t="inlineStr">
        <is>
          <t>Krokorok baseSpDefense</t>
        </is>
      </c>
      <c r="D6894" s="32" t="n">
        <v>45</v>
      </c>
      <c r="E6894" s="32" t="n">
        <v>57</v>
      </c>
      <c r="F6894" s="32" t="inlineStr">
        <is>
          <t>Differs from upstream baseline</t>
        </is>
      </c>
      <c r="G6894" s="32" t="inlineStr">
        <is>
          <t>species_info/gen_*_families.h</t>
        </is>
      </c>
    </row>
    <row r="6895">
      <c r="A6895" s="77" t="inlineStr">
        <is>
          <t>2026-10-05</t>
        </is>
      </c>
      <c r="B6895" s="77" t="inlineStr">
        <is>
          <t>Pokemon Stats</t>
        </is>
      </c>
      <c r="C6895" s="77" t="inlineStr">
        <is>
          <t>Krokorok baseSpeed</t>
        </is>
      </c>
      <c r="D6895" s="77" t="n">
        <v>74</v>
      </c>
      <c r="E6895" s="77" t="n">
        <v>82</v>
      </c>
      <c r="F6895" s="77" t="inlineStr">
        <is>
          <t>Differs from upstream baseline</t>
        </is>
      </c>
      <c r="G6895" s="77" t="inlineStr">
        <is>
          <t>species_info/gen_*_families.h</t>
        </is>
      </c>
    </row>
    <row r="6896">
      <c r="A6896" s="32" t="inlineStr">
        <is>
          <t>2026-10-05</t>
        </is>
      </c>
      <c r="B6896" s="32" t="inlineStr">
        <is>
          <t>Pokemon Stats</t>
        </is>
      </c>
      <c r="C6896" s="32" t="inlineStr">
        <is>
          <t>Krookodile baseAttack</t>
        </is>
      </c>
      <c r="D6896" s="32" t="n">
        <v>117</v>
      </c>
      <c r="E6896" s="32" t="n">
        <v>136</v>
      </c>
      <c r="F6896" s="32" t="inlineStr">
        <is>
          <t>Differs from upstream baseline</t>
        </is>
      </c>
      <c r="G6896" s="32" t="inlineStr">
        <is>
          <t>species_info/gen_*_families.h</t>
        </is>
      </c>
    </row>
    <row r="6897">
      <c r="A6897" s="77" t="inlineStr">
        <is>
          <t>2026-10-05</t>
        </is>
      </c>
      <c r="B6897" s="77" t="inlineStr">
        <is>
          <t>Pokemon Stats</t>
        </is>
      </c>
      <c r="C6897" s="77" t="inlineStr">
        <is>
          <t>Krookodile baseSpAttack</t>
        </is>
      </c>
      <c r="D6897" s="77" t="n">
        <v>65</v>
      </c>
      <c r="E6897" s="77" t="n">
        <v>30</v>
      </c>
      <c r="F6897" s="77" t="inlineStr">
        <is>
          <t>Differs from upstream baseline</t>
        </is>
      </c>
      <c r="G6897" s="77" t="inlineStr">
        <is>
          <t>species_info/gen_*_families.h</t>
        </is>
      </c>
    </row>
    <row r="6898">
      <c r="A6898" s="32" t="inlineStr">
        <is>
          <t>2026-10-05</t>
        </is>
      </c>
      <c r="B6898" s="32" t="inlineStr">
        <is>
          <t>Pokemon Stats</t>
        </is>
      </c>
      <c r="C6898" s="32" t="inlineStr">
        <is>
          <t>Krookodile baseSpeed</t>
        </is>
      </c>
      <c r="D6898" s="32" t="n">
        <v>92</v>
      </c>
      <c r="E6898" s="32" t="n">
        <v>108</v>
      </c>
      <c r="F6898" s="32" t="inlineStr">
        <is>
          <t>Differs from upstream baseline</t>
        </is>
      </c>
      <c r="G6898" s="32" t="inlineStr">
        <is>
          <t>species_info/gen_*_families.h</t>
        </is>
      </c>
    </row>
    <row r="6899">
      <c r="A6899" s="77" t="inlineStr">
        <is>
          <t>2026-10-05</t>
        </is>
      </c>
      <c r="B6899" s="77" t="inlineStr">
        <is>
          <t>Abilities</t>
        </is>
      </c>
      <c r="C6899" s="77" t="inlineStr">
        <is>
          <t>Kyogre abilities</t>
        </is>
      </c>
      <c r="D6899" s="77" t="inlineStr">
        <is>
          <t>Drizzle</t>
        </is>
      </c>
      <c r="E6899" s="77" t="inlineStr">
        <is>
          <t>Pressure</t>
        </is>
      </c>
      <c r="F6899" s="77" t="inlineStr">
        <is>
          <t>Differs from upstream baseline</t>
        </is>
      </c>
      <c r="G6899" s="77" t="inlineStr">
        <is>
          <t>species_info/gen_*_families.h</t>
        </is>
      </c>
    </row>
    <row r="6900">
      <c r="A6900" s="32" t="inlineStr">
        <is>
          <t>2026-10-05</t>
        </is>
      </c>
      <c r="B6900" s="32" t="inlineStr">
        <is>
          <t>Abilities</t>
        </is>
      </c>
      <c r="C6900" s="32" t="inlineStr">
        <is>
          <t>Kyogre abilities</t>
        </is>
      </c>
      <c r="D6900" s="32" t="inlineStr">
        <is>
          <t>Primordial Sea / Primordial Sea</t>
        </is>
      </c>
      <c r="E6900" s="32" t="inlineStr">
        <is>
          <t>Water Bubble / Water Bubble</t>
        </is>
      </c>
      <c r="F6900" s="32" t="inlineStr">
        <is>
          <t>Differs from upstream baseline</t>
        </is>
      </c>
      <c r="G6900" s="32" t="inlineStr">
        <is>
          <t>species_info/gen_*_families.h</t>
        </is>
      </c>
    </row>
    <row r="6901">
      <c r="A6901" s="77" t="inlineStr">
        <is>
          <t>2026-10-05</t>
        </is>
      </c>
      <c r="B6901" s="77" t="inlineStr">
        <is>
          <t>Abilities</t>
        </is>
      </c>
      <c r="C6901" s="77" t="inlineStr">
        <is>
          <t>Lairon abilities</t>
        </is>
      </c>
      <c r="D6901" s="77" t="inlineStr">
        <is>
          <t>Sturdy / Rock Head / Heavy Metal</t>
        </is>
      </c>
      <c r="E6901" s="77" t="inlineStr">
        <is>
          <t>Rock Head / Rock Head / Heavy Metal</t>
        </is>
      </c>
      <c r="F6901" s="77" t="inlineStr">
        <is>
          <t>Differs from upstream baseline</t>
        </is>
      </c>
      <c r="G6901" s="77" t="inlineStr">
        <is>
          <t>species_info/gen_*_families.h</t>
        </is>
      </c>
    </row>
    <row r="6902">
      <c r="A6902" s="32" t="inlineStr">
        <is>
          <t>2026-10-05</t>
        </is>
      </c>
      <c r="B6902" s="32" t="inlineStr">
        <is>
          <t>Pokemon Stats</t>
        </is>
      </c>
      <c r="C6902" s="32" t="inlineStr">
        <is>
          <t>Lampent baseHP</t>
        </is>
      </c>
      <c r="D6902" s="32" t="n">
        <v>60</v>
      </c>
      <c r="E6902" s="32" t="n">
        <v>62</v>
      </c>
      <c r="F6902" s="32" t="inlineStr">
        <is>
          <t>Differs from upstream baseline</t>
        </is>
      </c>
      <c r="G6902" s="32" t="inlineStr">
        <is>
          <t>species_info/gen_*_families.h</t>
        </is>
      </c>
    </row>
    <row r="6903">
      <c r="A6903" s="77" t="inlineStr">
        <is>
          <t>2026-10-05</t>
        </is>
      </c>
      <c r="B6903" s="77" t="inlineStr">
        <is>
          <t>Pokemon Stats</t>
        </is>
      </c>
      <c r="C6903" s="77" t="inlineStr">
        <is>
          <t>Lampent baseAttack</t>
        </is>
      </c>
      <c r="D6903" s="77" t="n">
        <v>40</v>
      </c>
      <c r="E6903" s="77" t="n">
        <v>30</v>
      </c>
      <c r="F6903" s="77" t="inlineStr">
        <is>
          <t>Differs from upstream baseline</t>
        </is>
      </c>
      <c r="G6903" s="77" t="inlineStr">
        <is>
          <t>species_info/gen_*_families.h</t>
        </is>
      </c>
    </row>
    <row r="6904">
      <c r="A6904" s="32" t="inlineStr">
        <is>
          <t>2026-10-05</t>
        </is>
      </c>
      <c r="B6904" s="32" t="inlineStr">
        <is>
          <t>Pokemon Stats</t>
        </is>
      </c>
      <c r="C6904" s="32" t="inlineStr">
        <is>
          <t>Lampent baseSpAttack</t>
        </is>
      </c>
      <c r="D6904" s="32" t="n">
        <v>95</v>
      </c>
      <c r="E6904" s="32" t="n">
        <v>102</v>
      </c>
      <c r="F6904" s="32" t="inlineStr">
        <is>
          <t>Differs from upstream baseline</t>
        </is>
      </c>
      <c r="G6904" s="32" t="inlineStr">
        <is>
          <t>species_info/gen_*_families.h</t>
        </is>
      </c>
    </row>
    <row r="6905">
      <c r="A6905" s="77" t="inlineStr">
        <is>
          <t>2026-10-05</t>
        </is>
      </c>
      <c r="B6905" s="77" t="inlineStr">
        <is>
          <t>Pokemon Stats</t>
        </is>
      </c>
      <c r="C6905" s="77" t="inlineStr">
        <is>
          <t>Lampent baseSpDefense</t>
        </is>
      </c>
      <c r="D6905" s="77" t="n">
        <v>60</v>
      </c>
      <c r="E6905" s="77" t="n">
        <v>62</v>
      </c>
      <c r="F6905" s="77" t="inlineStr">
        <is>
          <t>Differs from upstream baseline</t>
        </is>
      </c>
      <c r="G6905" s="77" t="inlineStr">
        <is>
          <t>species_info/gen_*_families.h</t>
        </is>
      </c>
    </row>
    <row r="6906">
      <c r="A6906" s="32" t="inlineStr">
        <is>
          <t>2026-10-05</t>
        </is>
      </c>
      <c r="B6906" s="32" t="inlineStr">
        <is>
          <t>Pokemon Stats</t>
        </is>
      </c>
      <c r="C6906" s="32" t="inlineStr">
        <is>
          <t>Lampent baseSpeed</t>
        </is>
      </c>
      <c r="D6906" s="32" t="n">
        <v>55</v>
      </c>
      <c r="E6906" s="32" t="n">
        <v>62</v>
      </c>
      <c r="F6906" s="32" t="inlineStr">
        <is>
          <t>Differs from upstream baseline</t>
        </is>
      </c>
      <c r="G6906" s="32" t="inlineStr">
        <is>
          <t>species_info/gen_*_families.h</t>
        </is>
      </c>
    </row>
    <row r="6907">
      <c r="A6907" s="77" t="inlineStr">
        <is>
          <t>2026-10-05</t>
        </is>
      </c>
      <c r="B6907" s="77" t="inlineStr">
        <is>
          <t>Abilities</t>
        </is>
      </c>
      <c r="C6907" s="77" t="inlineStr">
        <is>
          <t>Lanturn abilities</t>
        </is>
      </c>
      <c r="D6907" s="77" t="inlineStr">
        <is>
          <t>Volt Absorb / Illuminate / Water Absorb</t>
        </is>
      </c>
      <c r="E6907" s="77" t="inlineStr">
        <is>
          <t>Volt Absorb / Volt Absorb / Water Absorb</t>
        </is>
      </c>
      <c r="F6907" s="77" t="inlineStr">
        <is>
          <t>Differs from upstream baseline</t>
        </is>
      </c>
      <c r="G6907" s="77" t="inlineStr">
        <is>
          <t>species_info/gen_*_families.h</t>
        </is>
      </c>
    </row>
    <row r="6908">
      <c r="A6908" s="32" t="inlineStr">
        <is>
          <t>2026-10-05</t>
        </is>
      </c>
      <c r="B6908" s="32" t="inlineStr">
        <is>
          <t>Pokemon Stats</t>
        </is>
      </c>
      <c r="C6908" s="32" t="inlineStr">
        <is>
          <t>Lapras baseAttack</t>
        </is>
      </c>
      <c r="D6908" s="32" t="n">
        <v>85</v>
      </c>
      <c r="E6908" s="32" t="n">
        <v>95</v>
      </c>
      <c r="F6908" s="32" t="inlineStr">
        <is>
          <t>Differs from upstream baseline</t>
        </is>
      </c>
      <c r="G6908" s="32" t="inlineStr">
        <is>
          <t>species_info/gen_*_families.h</t>
        </is>
      </c>
    </row>
    <row r="6909">
      <c r="A6909" s="77" t="inlineStr">
        <is>
          <t>2026-10-05</t>
        </is>
      </c>
      <c r="B6909" s="77" t="inlineStr">
        <is>
          <t>Pokemon Stats</t>
        </is>
      </c>
      <c r="C6909" s="77" t="inlineStr">
        <is>
          <t>Lapras baseSpAttack</t>
        </is>
      </c>
      <c r="D6909" s="77" t="n">
        <v>85</v>
      </c>
      <c r="E6909" s="77" t="n">
        <v>95</v>
      </c>
      <c r="F6909" s="77" t="inlineStr">
        <is>
          <t>Differs from upstream baseline</t>
        </is>
      </c>
      <c r="G6909" s="77" t="inlineStr">
        <is>
          <t>species_info/gen_*_families.h</t>
        </is>
      </c>
    </row>
    <row r="6910">
      <c r="A6910" s="32" t="inlineStr">
        <is>
          <t>2026-10-05</t>
        </is>
      </c>
      <c r="B6910" s="32" t="inlineStr">
        <is>
          <t>Abilities</t>
        </is>
      </c>
      <c r="C6910" s="32" t="inlineStr">
        <is>
          <t>Lapras abilities</t>
        </is>
      </c>
      <c r="D6910" s="32" t="inlineStr">
        <is>
          <t>Water Absorb / Shell Armor / Hydration</t>
        </is>
      </c>
      <c r="E6910" s="32" t="inlineStr">
        <is>
          <t>Serene Grace / Shell Armor / Hydration</t>
        </is>
      </c>
      <c r="F6910" s="32" t="inlineStr">
        <is>
          <t>Differs from upstream baseline</t>
        </is>
      </c>
      <c r="G6910" s="32" t="inlineStr">
        <is>
          <t>species_info/gen_*_families.h</t>
        </is>
      </c>
    </row>
    <row r="6911">
      <c r="A6911" s="77" t="inlineStr">
        <is>
          <t>2026-10-05</t>
        </is>
      </c>
      <c r="B6911" s="77" t="inlineStr">
        <is>
          <t>Pokemon Stats</t>
        </is>
      </c>
      <c r="C6911" s="77" t="inlineStr">
        <is>
          <t>Larvesta baseAttack</t>
        </is>
      </c>
      <c r="D6911" s="77" t="n">
        <v>85</v>
      </c>
      <c r="E6911" s="77" t="n">
        <v>96</v>
      </c>
      <c r="F6911" s="77" t="inlineStr">
        <is>
          <t>Differs from upstream baseline</t>
        </is>
      </c>
      <c r="G6911" s="77" t="inlineStr">
        <is>
          <t>species_info/gen_*_families.h</t>
        </is>
      </c>
    </row>
    <row r="6912">
      <c r="A6912" s="32" t="inlineStr">
        <is>
          <t>2026-10-05</t>
        </is>
      </c>
      <c r="B6912" s="32" t="inlineStr">
        <is>
          <t>Pokemon Stats</t>
        </is>
      </c>
      <c r="C6912" s="32" t="inlineStr">
        <is>
          <t>Larvesta baseSpAttack</t>
        </is>
      </c>
      <c r="D6912" s="32" t="n">
        <v>50</v>
      </c>
      <c r="E6912" s="32" t="n">
        <v>30</v>
      </c>
      <c r="F6912" s="32" t="inlineStr">
        <is>
          <t>Differs from upstream baseline</t>
        </is>
      </c>
      <c r="G6912" s="32" t="inlineStr">
        <is>
          <t>species_info/gen_*_families.h</t>
        </is>
      </c>
    </row>
    <row r="6913">
      <c r="A6913" s="77" t="inlineStr">
        <is>
          <t>2026-10-05</t>
        </is>
      </c>
      <c r="B6913" s="77" t="inlineStr">
        <is>
          <t>Pokemon Stats</t>
        </is>
      </c>
      <c r="C6913" s="77" t="inlineStr">
        <is>
          <t>Larvesta baseSpeed</t>
        </is>
      </c>
      <c r="D6913" s="77" t="n">
        <v>60</v>
      </c>
      <c r="E6913" s="77" t="n">
        <v>69</v>
      </c>
      <c r="F6913" s="77" t="inlineStr">
        <is>
          <t>Differs from upstream baseline</t>
        </is>
      </c>
      <c r="G6913" s="77" t="inlineStr">
        <is>
          <t>species_info/gen_*_families.h</t>
        </is>
      </c>
    </row>
    <row r="6914">
      <c r="A6914" s="32" t="inlineStr">
        <is>
          <t>2026-10-05</t>
        </is>
      </c>
      <c r="B6914" s="32" t="inlineStr">
        <is>
          <t>Evolutions</t>
        </is>
      </c>
      <c r="C6914" s="32" t="inlineStr">
        <is>
          <t>Larvesta evolution</t>
        </is>
      </c>
      <c r="D6914" s="32" t="inlineStr">
        <is>
          <t>Lv 59 -&gt; Volcarona</t>
        </is>
      </c>
      <c r="E6914" s="32" t="inlineStr">
        <is>
          <t>Lv 48 -&gt; Volcarona</t>
        </is>
      </c>
      <c r="F6914" s="32" t="inlineStr">
        <is>
          <t>Differs from upstream baseline</t>
        </is>
      </c>
      <c r="G6914" s="32" t="inlineStr">
        <is>
          <t>species_info/gen_*_families.h</t>
        </is>
      </c>
    </row>
    <row r="6915">
      <c r="A6915" s="77" t="inlineStr">
        <is>
          <t>2026-10-05</t>
        </is>
      </c>
      <c r="B6915" s="77" t="inlineStr">
        <is>
          <t>Abilities</t>
        </is>
      </c>
      <c r="C6915" s="77" t="inlineStr">
        <is>
          <t>Larvitar abilities</t>
        </is>
      </c>
      <c r="D6915" s="77" t="inlineStr">
        <is>
          <t>Guts / Sand Veil</t>
        </is>
      </c>
      <c r="E6915" s="77" t="inlineStr">
        <is>
          <t>Guts / Guts / Sand Veil</t>
        </is>
      </c>
      <c r="F6915" s="77" t="inlineStr">
        <is>
          <t>Differs from upstream baseline</t>
        </is>
      </c>
      <c r="G6915" s="77" t="inlineStr">
        <is>
          <t>species_info/gen_*_families.h</t>
        </is>
      </c>
    </row>
    <row r="6916">
      <c r="A6916" s="32" t="inlineStr">
        <is>
          <t>2026-10-05</t>
        </is>
      </c>
      <c r="B6916" s="32" t="inlineStr">
        <is>
          <t>Abilities</t>
        </is>
      </c>
      <c r="C6916" s="32" t="inlineStr">
        <is>
          <t>Leafeon abilities</t>
        </is>
      </c>
      <c r="D6916" s="32" t="inlineStr">
        <is>
          <t>Leaf Guard / Leaf Guard / Chlorophyll</t>
        </is>
      </c>
      <c r="E6916" s="32" t="inlineStr">
        <is>
          <t>Magic Guard / Natural Cure / Chlorophyll</t>
        </is>
      </c>
      <c r="F6916" s="32" t="inlineStr">
        <is>
          <t>Differs from upstream baseline</t>
        </is>
      </c>
      <c r="G6916" s="32" t="inlineStr">
        <is>
          <t>species_info/gen_*_families.h</t>
        </is>
      </c>
    </row>
    <row r="6917">
      <c r="A6917" s="77" t="inlineStr">
        <is>
          <t>2026-10-05</t>
        </is>
      </c>
      <c r="B6917" s="77" t="inlineStr">
        <is>
          <t>Pokemon Stats</t>
        </is>
      </c>
      <c r="C6917" s="77" t="inlineStr">
        <is>
          <t>Leavanny baseHP</t>
        </is>
      </c>
      <c r="D6917" s="77" t="n">
        <v>75</v>
      </c>
      <c r="E6917" s="77" t="n">
        <v>82</v>
      </c>
      <c r="F6917" s="77" t="inlineStr">
        <is>
          <t>Differs from upstream baseline</t>
        </is>
      </c>
      <c r="G6917" s="77" t="inlineStr">
        <is>
          <t>species_info/gen_*_families.h</t>
        </is>
      </c>
    </row>
    <row r="6918">
      <c r="A6918" s="32" t="inlineStr">
        <is>
          <t>2026-10-05</t>
        </is>
      </c>
      <c r="B6918" s="32" t="inlineStr">
        <is>
          <t>Pokemon Stats</t>
        </is>
      </c>
      <c r="C6918" s="32" t="inlineStr">
        <is>
          <t>Leavanny baseAttack</t>
        </is>
      </c>
      <c r="D6918" s="32" t="n">
        <v>103</v>
      </c>
      <c r="E6918" s="32" t="n">
        <v>113</v>
      </c>
      <c r="F6918" s="32" t="inlineStr">
        <is>
          <t>Differs from upstream baseline</t>
        </is>
      </c>
      <c r="G6918" s="32" t="inlineStr">
        <is>
          <t>species_info/gen_*_families.h</t>
        </is>
      </c>
    </row>
    <row r="6919">
      <c r="A6919" s="77" t="inlineStr">
        <is>
          <t>2026-10-05</t>
        </is>
      </c>
      <c r="B6919" s="77" t="inlineStr">
        <is>
          <t>Pokemon Stats</t>
        </is>
      </c>
      <c r="C6919" s="77" t="inlineStr">
        <is>
          <t>Leavanny baseSpAttack</t>
        </is>
      </c>
      <c r="D6919" s="77" t="n">
        <v>70</v>
      </c>
      <c r="E6919" s="77" t="n">
        <v>76</v>
      </c>
      <c r="F6919" s="77" t="inlineStr">
        <is>
          <t>Differs from upstream baseline</t>
        </is>
      </c>
      <c r="G6919" s="77" t="inlineStr">
        <is>
          <t>species_info/gen_*_families.h</t>
        </is>
      </c>
    </row>
    <row r="6920">
      <c r="A6920" s="32" t="inlineStr">
        <is>
          <t>2026-10-05</t>
        </is>
      </c>
      <c r="B6920" s="32" t="inlineStr">
        <is>
          <t>Pokemon Stats</t>
        </is>
      </c>
      <c r="C6920" s="32" t="inlineStr">
        <is>
          <t>Leavanny baseSpDefense</t>
        </is>
      </c>
      <c r="D6920" s="32" t="n">
        <v>80</v>
      </c>
      <c r="E6920" s="32" t="n">
        <v>85</v>
      </c>
      <c r="F6920" s="32" t="inlineStr">
        <is>
          <t>Differs from upstream baseline</t>
        </is>
      </c>
      <c r="G6920" s="32" t="inlineStr">
        <is>
          <t>species_info/gen_*_families.h</t>
        </is>
      </c>
    </row>
    <row r="6921">
      <c r="A6921" s="77" t="inlineStr">
        <is>
          <t>2026-10-05</t>
        </is>
      </c>
      <c r="B6921" s="77" t="inlineStr">
        <is>
          <t>Pokemon Stats</t>
        </is>
      </c>
      <c r="C6921" s="77" t="inlineStr">
        <is>
          <t>Leavanny baseSpeed</t>
        </is>
      </c>
      <c r="D6921" s="77" t="n">
        <v>92</v>
      </c>
      <c r="E6921" s="77" t="n">
        <v>102</v>
      </c>
      <c r="F6921" s="77" t="inlineStr">
        <is>
          <t>Differs from upstream baseline</t>
        </is>
      </c>
      <c r="G6921" s="77" t="inlineStr">
        <is>
          <t>species_info/gen_*_families.h</t>
        </is>
      </c>
    </row>
    <row r="6922">
      <c r="A6922" s="32" t="inlineStr">
        <is>
          <t>2026-10-05</t>
        </is>
      </c>
      <c r="B6922" s="32" t="inlineStr">
        <is>
          <t>Abilities</t>
        </is>
      </c>
      <c r="C6922" s="32" t="inlineStr">
        <is>
          <t>Leavanny abilities</t>
        </is>
      </c>
      <c r="D6922" s="32" t="inlineStr">
        <is>
          <t>Swarm / Chlorophyll / Overcoat</t>
        </is>
      </c>
      <c r="E6922" s="32" t="inlineStr">
        <is>
          <t>Swarm / Chlorophyll / Sharpness</t>
        </is>
      </c>
      <c r="F6922" s="32" t="inlineStr">
        <is>
          <t>Differs from upstream baseline</t>
        </is>
      </c>
      <c r="G6922" s="32" t="inlineStr">
        <is>
          <t>species_info/gen_*_families.h</t>
        </is>
      </c>
    </row>
    <row r="6923">
      <c r="A6923" s="77" t="inlineStr">
        <is>
          <t>2026-10-05</t>
        </is>
      </c>
      <c r="B6923" s="77" t="inlineStr">
        <is>
          <t>Pokemon Stats</t>
        </is>
      </c>
      <c r="C6923" s="77" t="inlineStr">
        <is>
          <t>Ledian baseAttack</t>
        </is>
      </c>
      <c r="D6923" s="77" t="n">
        <v>35</v>
      </c>
      <c r="E6923" s="77" t="n">
        <v>85</v>
      </c>
      <c r="F6923" s="77" t="inlineStr">
        <is>
          <t>Differs from upstream baseline</t>
        </is>
      </c>
      <c r="G6923" s="77" t="inlineStr">
        <is>
          <t>species_info/gen_*_families.h</t>
        </is>
      </c>
    </row>
    <row r="6924">
      <c r="A6924" s="32" t="inlineStr">
        <is>
          <t>2026-10-05</t>
        </is>
      </c>
      <c r="B6924" s="32" t="inlineStr">
        <is>
          <t>Abilities</t>
        </is>
      </c>
      <c r="C6924" s="32" t="inlineStr">
        <is>
          <t>Ledian abilities</t>
        </is>
      </c>
      <c r="D6924" s="32" t="inlineStr">
        <is>
          <t>Swarm / Early Bird / Iron Fist</t>
        </is>
      </c>
      <c r="E6924" s="32" t="inlineStr">
        <is>
          <t>Iron Fist / Iron Fist / Iron Fist</t>
        </is>
      </c>
      <c r="F6924" s="32" t="inlineStr">
        <is>
          <t>Differs from upstream baseline</t>
        </is>
      </c>
      <c r="G6924" s="32" t="inlineStr">
        <is>
          <t>species_info/gen_*_families.h</t>
        </is>
      </c>
    </row>
    <row r="6925">
      <c r="A6925" s="77" t="inlineStr">
        <is>
          <t>2026-10-05</t>
        </is>
      </c>
      <c r="B6925" s="77" t="inlineStr">
        <is>
          <t>Pokemon Stats</t>
        </is>
      </c>
      <c r="C6925" s="77" t="inlineStr">
        <is>
          <t>Ledyba baseAttack</t>
        </is>
      </c>
      <c r="D6925" s="77" t="n">
        <v>20</v>
      </c>
      <c r="E6925" s="77" t="n">
        <v>50</v>
      </c>
      <c r="F6925" s="77" t="inlineStr">
        <is>
          <t>Differs from upstream baseline</t>
        </is>
      </c>
      <c r="G6925" s="77" t="inlineStr">
        <is>
          <t>species_info/gen_*_families.h</t>
        </is>
      </c>
    </row>
    <row r="6926">
      <c r="A6926" s="32" t="inlineStr">
        <is>
          <t>2026-10-05</t>
        </is>
      </c>
      <c r="B6926" s="32" t="inlineStr">
        <is>
          <t>Abilities</t>
        </is>
      </c>
      <c r="C6926" s="32" t="inlineStr">
        <is>
          <t>Ledyba abilities</t>
        </is>
      </c>
      <c r="D6926" s="32" t="inlineStr">
        <is>
          <t>Swarm / Early Bird / Rattled</t>
        </is>
      </c>
      <c r="E6926" s="32" t="inlineStr">
        <is>
          <t>Swarm / Swarm / Rattled</t>
        </is>
      </c>
      <c r="F6926" s="32" t="inlineStr">
        <is>
          <t>Differs from upstream baseline</t>
        </is>
      </c>
      <c r="G6926" s="32" t="inlineStr">
        <is>
          <t>species_info/gen_*_families.h</t>
        </is>
      </c>
    </row>
    <row r="6927">
      <c r="A6927" s="77" t="inlineStr">
        <is>
          <t>2026-10-05</t>
        </is>
      </c>
      <c r="B6927" s="77" t="inlineStr">
        <is>
          <t>Abilities</t>
        </is>
      </c>
      <c r="C6927" s="77" t="inlineStr">
        <is>
          <t>Lickilicky abilities</t>
        </is>
      </c>
      <c r="D6927" s="77" t="inlineStr">
        <is>
          <t>Own Tempo / Oblivious / Cloud Nine</t>
        </is>
      </c>
      <c r="E6927" s="77" t="inlineStr">
        <is>
          <t>Poison Heal / Guts / Cloud Nine</t>
        </is>
      </c>
      <c r="F6927" s="77" t="inlineStr">
        <is>
          <t>Differs from upstream baseline</t>
        </is>
      </c>
      <c r="G6927" s="77" t="inlineStr">
        <is>
          <t>species_info/gen_*_families.h</t>
        </is>
      </c>
    </row>
    <row r="6928">
      <c r="A6928" s="32" t="inlineStr">
        <is>
          <t>2026-10-05</t>
        </is>
      </c>
      <c r="B6928" s="32" t="inlineStr">
        <is>
          <t>Pokemon Stats</t>
        </is>
      </c>
      <c r="C6928" s="32" t="inlineStr">
        <is>
          <t>Lickitung baseAttack</t>
        </is>
      </c>
      <c r="D6928" s="32" t="n">
        <v>55</v>
      </c>
      <c r="E6928" s="32" t="n">
        <v>60</v>
      </c>
      <c r="F6928" s="32" t="inlineStr">
        <is>
          <t>Differs from upstream baseline</t>
        </is>
      </c>
      <c r="G6928" s="32" t="inlineStr">
        <is>
          <t>species_info/gen_*_families.h</t>
        </is>
      </c>
    </row>
    <row r="6929">
      <c r="A6929" s="77" t="inlineStr">
        <is>
          <t>2026-10-05</t>
        </is>
      </c>
      <c r="B6929" s="77" t="inlineStr">
        <is>
          <t>Abilities</t>
        </is>
      </c>
      <c r="C6929" s="77" t="inlineStr">
        <is>
          <t>Lickitung abilities</t>
        </is>
      </c>
      <c r="D6929" s="77" t="inlineStr">
        <is>
          <t>Own Tempo / Oblivious / Cloud Nine</t>
        </is>
      </c>
      <c r="E6929" s="77" t="inlineStr">
        <is>
          <t>Gluttony / Gluttony / Cloud Nine</t>
        </is>
      </c>
      <c r="F6929" s="77" t="inlineStr">
        <is>
          <t>Differs from upstream baseline</t>
        </is>
      </c>
      <c r="G6929" s="77" t="inlineStr">
        <is>
          <t>species_info/gen_*_families.h</t>
        </is>
      </c>
    </row>
    <row r="6930">
      <c r="A6930" s="32" t="inlineStr">
        <is>
          <t>2026-10-05</t>
        </is>
      </c>
      <c r="B6930" s="32" t="inlineStr">
        <is>
          <t>Pokemon Stats</t>
        </is>
      </c>
      <c r="C6930" s="32" t="inlineStr">
        <is>
          <t>Liepard baseHP</t>
        </is>
      </c>
      <c r="D6930" s="32" t="n">
        <v>64</v>
      </c>
      <c r="E6930" s="32" t="n">
        <v>66</v>
      </c>
      <c r="F6930" s="32" t="inlineStr">
        <is>
          <t>Differs from upstream baseline</t>
        </is>
      </c>
      <c r="G6930" s="32" t="inlineStr">
        <is>
          <t>species_info/gen_*_families.h</t>
        </is>
      </c>
    </row>
    <row r="6931">
      <c r="A6931" s="77" t="inlineStr">
        <is>
          <t>2026-10-05</t>
        </is>
      </c>
      <c r="B6931" s="77" t="inlineStr">
        <is>
          <t>Pokemon Stats</t>
        </is>
      </c>
      <c r="C6931" s="77" t="inlineStr">
        <is>
          <t>Liepard baseAttack</t>
        </is>
      </c>
      <c r="D6931" s="77" t="n">
        <v>88</v>
      </c>
      <c r="E6931" s="77" t="n">
        <v>98</v>
      </c>
      <c r="F6931" s="77" t="inlineStr">
        <is>
          <t>Differs from upstream baseline</t>
        </is>
      </c>
      <c r="G6931" s="77" t="inlineStr">
        <is>
          <t>species_info/gen_*_families.h</t>
        </is>
      </c>
    </row>
    <row r="6932">
      <c r="A6932" s="32" t="inlineStr">
        <is>
          <t>2026-10-05</t>
        </is>
      </c>
      <c r="B6932" s="32" t="inlineStr">
        <is>
          <t>Pokemon Stats</t>
        </is>
      </c>
      <c r="C6932" s="32" t="inlineStr">
        <is>
          <t>Liepard baseDefense</t>
        </is>
      </c>
      <c r="D6932" s="32" t="n">
        <v>50</v>
      </c>
      <c r="E6932" s="32" t="n">
        <v>59</v>
      </c>
      <c r="F6932" s="32" t="inlineStr">
        <is>
          <t>Differs from upstream baseline</t>
        </is>
      </c>
      <c r="G6932" s="32" t="inlineStr">
        <is>
          <t>species_info/gen_*_families.h</t>
        </is>
      </c>
    </row>
    <row r="6933">
      <c r="A6933" s="77" t="inlineStr">
        <is>
          <t>2026-10-05</t>
        </is>
      </c>
      <c r="B6933" s="77" t="inlineStr">
        <is>
          <t>Pokemon Stats</t>
        </is>
      </c>
      <c r="C6933" s="77" t="inlineStr">
        <is>
          <t>Liepard baseSpDefense</t>
        </is>
      </c>
      <c r="D6933" s="77" t="n">
        <v>50</v>
      </c>
      <c r="E6933" s="77" t="n">
        <v>60</v>
      </c>
      <c r="F6933" s="77" t="inlineStr">
        <is>
          <t>Differs from upstream baseline</t>
        </is>
      </c>
      <c r="G6933" s="77" t="inlineStr">
        <is>
          <t>species_info/gen_*_families.h</t>
        </is>
      </c>
    </row>
    <row r="6934">
      <c r="A6934" s="32" t="inlineStr">
        <is>
          <t>2026-10-05</t>
        </is>
      </c>
      <c r="B6934" s="32" t="inlineStr">
        <is>
          <t>Pokemon Stats</t>
        </is>
      </c>
      <c r="C6934" s="32" t="inlineStr">
        <is>
          <t>Liepard baseSpeed</t>
        </is>
      </c>
      <c r="D6934" s="32" t="n">
        <v>106</v>
      </c>
      <c r="E6934" s="32" t="n">
        <v>116</v>
      </c>
      <c r="F6934" s="32" t="inlineStr">
        <is>
          <t>Differs from upstream baseline</t>
        </is>
      </c>
      <c r="G6934" s="32" t="inlineStr">
        <is>
          <t>species_info/gen_*_families.h</t>
        </is>
      </c>
    </row>
    <row r="6935">
      <c r="A6935" s="77" t="inlineStr">
        <is>
          <t>2026-10-05</t>
        </is>
      </c>
      <c r="B6935" s="77" t="inlineStr">
        <is>
          <t>Abilities</t>
        </is>
      </c>
      <c r="C6935" s="77" t="inlineStr">
        <is>
          <t>Lileep abilities</t>
        </is>
      </c>
      <c r="D6935" s="77" t="inlineStr">
        <is>
          <t>Suction Cups / Storm Drain</t>
        </is>
      </c>
      <c r="E6935" s="77" t="inlineStr">
        <is>
          <t>Solid Rock / Storm Drain</t>
        </is>
      </c>
      <c r="F6935" s="77" t="inlineStr">
        <is>
          <t>Differs from upstream baseline</t>
        </is>
      </c>
      <c r="G6935" s="77" t="inlineStr">
        <is>
          <t>species_info/gen_*_families.h</t>
        </is>
      </c>
    </row>
    <row r="6936">
      <c r="A6936" s="32" t="inlineStr">
        <is>
          <t>2026-10-05</t>
        </is>
      </c>
      <c r="B6936" s="32" t="inlineStr">
        <is>
          <t>Pokemon Stats</t>
        </is>
      </c>
      <c r="C6936" s="32" t="inlineStr">
        <is>
          <t>Lilligant baseAttack</t>
        </is>
      </c>
      <c r="D6936" s="32" t="n">
        <v>60</v>
      </c>
      <c r="E6936" s="32" t="n">
        <v>30</v>
      </c>
      <c r="F6936" s="32" t="inlineStr">
        <is>
          <t>Differs from upstream baseline</t>
        </is>
      </c>
      <c r="G6936" s="32" t="inlineStr">
        <is>
          <t>species_info/gen_*_families.h</t>
        </is>
      </c>
    </row>
    <row r="6937">
      <c r="A6937" s="77" t="inlineStr">
        <is>
          <t>2026-10-05</t>
        </is>
      </c>
      <c r="B6937" s="77" t="inlineStr">
        <is>
          <t>Pokemon Stats</t>
        </is>
      </c>
      <c r="C6937" s="77" t="inlineStr">
        <is>
          <t>Lilligant baseSpAttack</t>
        </is>
      </c>
      <c r="D6937" s="77" t="n">
        <v>110</v>
      </c>
      <c r="E6937" s="77" t="n">
        <v>126</v>
      </c>
      <c r="F6937" s="77" t="inlineStr">
        <is>
          <t>Differs from upstream baseline</t>
        </is>
      </c>
      <c r="G6937" s="77" t="inlineStr">
        <is>
          <t>species_info/gen_*_families.h</t>
        </is>
      </c>
    </row>
    <row r="6938">
      <c r="A6938" s="32" t="inlineStr">
        <is>
          <t>2026-10-05</t>
        </is>
      </c>
      <c r="B6938" s="32" t="inlineStr">
        <is>
          <t>Pokemon Stats</t>
        </is>
      </c>
      <c r="C6938" s="32" t="inlineStr">
        <is>
          <t>Lilligant baseSpeed</t>
        </is>
      </c>
      <c r="D6938" s="32" t="n">
        <v>90</v>
      </c>
      <c r="E6938" s="32" t="n">
        <v>114</v>
      </c>
      <c r="F6938" s="32" t="inlineStr">
        <is>
          <t>Differs from upstream baseline</t>
        </is>
      </c>
      <c r="G6938" s="32" t="inlineStr">
        <is>
          <t>species_info/gen_*_families.h</t>
        </is>
      </c>
    </row>
    <row r="6939">
      <c r="A6939" s="77" t="inlineStr">
        <is>
          <t>2026-10-05</t>
        </is>
      </c>
      <c r="B6939" s="77" t="inlineStr">
        <is>
          <t>Pokemon Stats</t>
        </is>
      </c>
      <c r="C6939" s="77" t="inlineStr">
        <is>
          <t>Lilligant baseAttack</t>
        </is>
      </c>
      <c r="D6939" s="77" t="n">
        <v>105</v>
      </c>
      <c r="E6939" s="77" t="n">
        <v>116</v>
      </c>
      <c r="F6939" s="77" t="inlineStr">
        <is>
          <t>Differs from upstream baseline</t>
        </is>
      </c>
      <c r="G6939" s="77" t="inlineStr">
        <is>
          <t>species_info/gen_*_families.h</t>
        </is>
      </c>
    </row>
    <row r="6940">
      <c r="A6940" s="32" t="inlineStr">
        <is>
          <t>2026-10-05</t>
        </is>
      </c>
      <c r="B6940" s="32" t="inlineStr">
        <is>
          <t>Pokemon Stats</t>
        </is>
      </c>
      <c r="C6940" s="32" t="inlineStr">
        <is>
          <t>Lilligant baseSpAttack</t>
        </is>
      </c>
      <c r="D6940" s="32" t="n">
        <v>50</v>
      </c>
      <c r="E6940" s="32" t="n">
        <v>30</v>
      </c>
      <c r="F6940" s="32" t="inlineStr">
        <is>
          <t>Differs from upstream baseline</t>
        </is>
      </c>
      <c r="G6940" s="32" t="inlineStr">
        <is>
          <t>species_info/gen_*_families.h</t>
        </is>
      </c>
    </row>
    <row r="6941">
      <c r="A6941" s="77" t="inlineStr">
        <is>
          <t>2026-10-05</t>
        </is>
      </c>
      <c r="B6941" s="77" t="inlineStr">
        <is>
          <t>Pokemon Stats</t>
        </is>
      </c>
      <c r="C6941" s="77" t="inlineStr">
        <is>
          <t>Lilligant baseSpeed</t>
        </is>
      </c>
      <c r="D6941" s="77" t="n">
        <v>105</v>
      </c>
      <c r="E6941" s="77" t="n">
        <v>114</v>
      </c>
      <c r="F6941" s="77" t="inlineStr">
        <is>
          <t>Differs from upstream baseline</t>
        </is>
      </c>
      <c r="G6941" s="77" t="inlineStr">
        <is>
          <t>species_info/gen_*_families.h</t>
        </is>
      </c>
    </row>
    <row r="6942">
      <c r="A6942" s="32" t="inlineStr">
        <is>
          <t>2026-10-05</t>
        </is>
      </c>
      <c r="B6942" s="32" t="inlineStr">
        <is>
          <t>Abilities</t>
        </is>
      </c>
      <c r="C6942" s="32" t="inlineStr">
        <is>
          <t>Linoone abilities</t>
        </is>
      </c>
      <c r="D6942" s="32" t="inlineStr">
        <is>
          <t>Pickup / Gluttony / Quick Feet</t>
        </is>
      </c>
      <c r="E6942" s="32" t="inlineStr">
        <is>
          <t>Gluttony / Gluttony / Quick Feet</t>
        </is>
      </c>
      <c r="F6942" s="32" t="inlineStr">
        <is>
          <t>Differs from upstream baseline</t>
        </is>
      </c>
      <c r="G6942" s="32" t="inlineStr">
        <is>
          <t>species_info/gen_*_families.h</t>
        </is>
      </c>
    </row>
    <row r="6943">
      <c r="A6943" s="77" t="inlineStr">
        <is>
          <t>2026-10-05</t>
        </is>
      </c>
      <c r="B6943" s="77" t="inlineStr">
        <is>
          <t>Pokemon Stats</t>
        </is>
      </c>
      <c r="C6943" s="77" t="inlineStr">
        <is>
          <t>Lopunny baseAttack</t>
        </is>
      </c>
      <c r="D6943" s="77" t="n">
        <v>76</v>
      </c>
      <c r="E6943" s="77" t="n">
        <v>86</v>
      </c>
      <c r="F6943" s="77" t="inlineStr">
        <is>
          <t>Differs from upstream baseline</t>
        </is>
      </c>
      <c r="G6943" s="77" t="inlineStr">
        <is>
          <t>species_info/gen_*_families.h</t>
        </is>
      </c>
    </row>
    <row r="6944">
      <c r="A6944" s="32" t="inlineStr">
        <is>
          <t>2026-10-05</t>
        </is>
      </c>
      <c r="B6944" s="32" t="inlineStr">
        <is>
          <t>Pokemon Stats</t>
        </is>
      </c>
      <c r="C6944" s="32" t="inlineStr">
        <is>
          <t>Lopunny baseSpDefense</t>
        </is>
      </c>
      <c r="D6944" s="32" t="n">
        <v>96</v>
      </c>
      <c r="E6944" s="32" t="n">
        <v>116</v>
      </c>
      <c r="F6944" s="32" t="inlineStr">
        <is>
          <t>Differs from upstream baseline</t>
        </is>
      </c>
      <c r="G6944" s="32" t="inlineStr">
        <is>
          <t>species_info/gen_*_families.h</t>
        </is>
      </c>
    </row>
    <row r="6945">
      <c r="A6945" s="77" t="inlineStr">
        <is>
          <t>2026-10-05</t>
        </is>
      </c>
      <c r="B6945" s="77" t="inlineStr">
        <is>
          <t>Abilities</t>
        </is>
      </c>
      <c r="C6945" s="77" t="inlineStr">
        <is>
          <t>Lopunny abilities</t>
        </is>
      </c>
      <c r="D6945" s="77" t="inlineStr">
        <is>
          <t>Cute Charm / Klutz / Limber</t>
        </is>
      </c>
      <c r="E6945" s="77" t="inlineStr">
        <is>
          <t>Scrappy / Scrappy / Limber</t>
        </is>
      </c>
      <c r="F6945" s="77" t="inlineStr">
        <is>
          <t>Differs from upstream baseline</t>
        </is>
      </c>
      <c r="G6945" s="77" t="inlineStr">
        <is>
          <t>species_info/gen_*_families.h</t>
        </is>
      </c>
    </row>
    <row r="6946">
      <c r="A6946" s="32" t="inlineStr">
        <is>
          <t>2026-10-05</t>
        </is>
      </c>
      <c r="B6946" s="32" t="inlineStr">
        <is>
          <t>Pokemon Stats</t>
        </is>
      </c>
      <c r="C6946" s="32" t="inlineStr">
        <is>
          <t>Lopunny baseAttack</t>
        </is>
      </c>
      <c r="D6946" s="32" t="n">
        <v>136</v>
      </c>
      <c r="E6946" s="32" t="n">
        <v>146</v>
      </c>
      <c r="F6946" s="32" t="inlineStr">
        <is>
          <t>Differs from upstream baseline</t>
        </is>
      </c>
      <c r="G6946" s="32" t="inlineStr">
        <is>
          <t>species_info/gen_*_families.h</t>
        </is>
      </c>
    </row>
    <row r="6947">
      <c r="A6947" s="77" t="inlineStr">
        <is>
          <t>2026-10-05</t>
        </is>
      </c>
      <c r="B6947" s="77" t="inlineStr">
        <is>
          <t>Abilities</t>
        </is>
      </c>
      <c r="C6947" s="77" t="inlineStr">
        <is>
          <t>Loudred abilities</t>
        </is>
      </c>
      <c r="D6947" s="77" t="inlineStr">
        <is>
          <t>Soundproof / Scrappy</t>
        </is>
      </c>
      <c r="E6947" s="77" t="inlineStr">
        <is>
          <t>Scrappy / Soundproof / Scrappy</t>
        </is>
      </c>
      <c r="F6947" s="77" t="inlineStr">
        <is>
          <t>Differs from upstream baseline</t>
        </is>
      </c>
      <c r="G6947" s="77" t="inlineStr">
        <is>
          <t>species_info/gen_*_families.h</t>
        </is>
      </c>
    </row>
    <row r="6948">
      <c r="A6948" s="32" t="inlineStr">
        <is>
          <t>2026-10-05</t>
        </is>
      </c>
      <c r="B6948" s="32" t="inlineStr">
        <is>
          <t>Abilities</t>
        </is>
      </c>
      <c r="C6948" s="32" t="inlineStr">
        <is>
          <t>Lucario abilities</t>
        </is>
      </c>
      <c r="D6948" s="32" t="inlineStr">
        <is>
          <t>Steadfast / Inner Focus / Justified</t>
        </is>
      </c>
      <c r="E6948" s="32" t="inlineStr">
        <is>
          <t>Iron Fist / Adaptability / Justified</t>
        </is>
      </c>
      <c r="F6948" s="32" t="inlineStr">
        <is>
          <t>Differs from upstream baseline</t>
        </is>
      </c>
      <c r="G6948" s="32" t="inlineStr">
        <is>
          <t>species_info/gen_*_families.h</t>
        </is>
      </c>
    </row>
    <row r="6949">
      <c r="A6949" s="77" t="inlineStr">
        <is>
          <t>2026-10-05</t>
        </is>
      </c>
      <c r="B6949" s="77" t="inlineStr">
        <is>
          <t>Abilities</t>
        </is>
      </c>
      <c r="C6949" s="77" t="inlineStr">
        <is>
          <t>Lugia abilities</t>
        </is>
      </c>
      <c r="D6949" s="77" t="inlineStr">
        <is>
          <t>Pressure / Multiscale</t>
        </is>
      </c>
      <c r="E6949" s="77" t="inlineStr">
        <is>
          <t>Filter / Multiscale</t>
        </is>
      </c>
      <c r="F6949" s="77" t="inlineStr">
        <is>
          <t>Differs from upstream baseline</t>
        </is>
      </c>
      <c r="G6949" s="77" t="inlineStr">
        <is>
          <t>species_info/gen_*_families.h</t>
        </is>
      </c>
    </row>
    <row r="6950">
      <c r="A6950" s="32" t="inlineStr">
        <is>
          <t>2026-10-05</t>
        </is>
      </c>
      <c r="B6950" s="32" t="inlineStr">
        <is>
          <t>Pokemon Stats</t>
        </is>
      </c>
      <c r="C6950" s="32" t="inlineStr">
        <is>
          <t>Lumineon baseAttack</t>
        </is>
      </c>
      <c r="D6950" s="32" t="n">
        <v>69</v>
      </c>
      <c r="E6950" s="32" t="n">
        <v>85</v>
      </c>
      <c r="F6950" s="32" t="inlineStr">
        <is>
          <t>Differs from upstream baseline</t>
        </is>
      </c>
      <c r="G6950" s="32" t="inlineStr">
        <is>
          <t>species_info/gen_*_families.h</t>
        </is>
      </c>
    </row>
    <row r="6951">
      <c r="A6951" s="77" t="inlineStr">
        <is>
          <t>2026-10-05</t>
        </is>
      </c>
      <c r="B6951" s="77" t="inlineStr">
        <is>
          <t>Pokemon Stats</t>
        </is>
      </c>
      <c r="C6951" s="77" t="inlineStr">
        <is>
          <t>Lumineon baseSpAttack</t>
        </is>
      </c>
      <c r="D6951" s="77" t="n">
        <v>69</v>
      </c>
      <c r="E6951" s="77" t="n">
        <v>75</v>
      </c>
      <c r="F6951" s="77" t="inlineStr">
        <is>
          <t>Differs from upstream baseline</t>
        </is>
      </c>
      <c r="G6951" s="77" t="inlineStr">
        <is>
          <t>species_info/gen_*_families.h</t>
        </is>
      </c>
    </row>
    <row r="6952">
      <c r="A6952" s="32" t="inlineStr">
        <is>
          <t>2026-10-05</t>
        </is>
      </c>
      <c r="B6952" s="32" t="inlineStr">
        <is>
          <t>Abilities</t>
        </is>
      </c>
      <c r="C6952" s="32" t="inlineStr">
        <is>
          <t>Lumineon abilities</t>
        </is>
      </c>
      <c r="D6952" s="32" t="inlineStr">
        <is>
          <t>Swift Swim / Storm Drain / Water Veil</t>
        </is>
      </c>
      <c r="E6952" s="32" t="inlineStr">
        <is>
          <t>Swift Swim / Chlorophyll / Water Veil</t>
        </is>
      </c>
      <c r="F6952" s="32" t="inlineStr">
        <is>
          <t>Differs from upstream baseline</t>
        </is>
      </c>
      <c r="G6952" s="32" t="inlineStr">
        <is>
          <t>species_info/gen_*_families.h</t>
        </is>
      </c>
    </row>
    <row r="6953">
      <c r="A6953" s="77" t="inlineStr">
        <is>
          <t>2026-10-05</t>
        </is>
      </c>
      <c r="B6953" s="77" t="inlineStr">
        <is>
          <t>Pokemon Stats</t>
        </is>
      </c>
      <c r="C6953" s="77" t="inlineStr">
        <is>
          <t>Lunatone baseDefense</t>
        </is>
      </c>
      <c r="D6953" s="77" t="n">
        <v>65</v>
      </c>
      <c r="E6953" s="77" t="n">
        <v>75</v>
      </c>
      <c r="F6953" s="77" t="inlineStr">
        <is>
          <t>Differs from upstream baseline</t>
        </is>
      </c>
      <c r="G6953" s="77" t="inlineStr">
        <is>
          <t>species_info/gen_*_families.h</t>
        </is>
      </c>
    </row>
    <row r="6954">
      <c r="A6954" s="32" t="inlineStr">
        <is>
          <t>2026-10-05</t>
        </is>
      </c>
      <c r="B6954" s="32" t="inlineStr">
        <is>
          <t>Abilities</t>
        </is>
      </c>
      <c r="C6954" s="32" t="inlineStr">
        <is>
          <t>Luxio abilities</t>
        </is>
      </c>
      <c r="D6954" s="32" t="inlineStr">
        <is>
          <t>Rivalry / Intimidate / Guts</t>
        </is>
      </c>
      <c r="E6954" s="32" t="inlineStr">
        <is>
          <t>Hyper Cutter / Hyper Cutter / Guts</t>
        </is>
      </c>
      <c r="F6954" s="32" t="inlineStr">
        <is>
          <t>Differs from upstream baseline</t>
        </is>
      </c>
      <c r="G6954" s="32" t="inlineStr">
        <is>
          <t>species_info/gen_*_families.h</t>
        </is>
      </c>
    </row>
    <row r="6955">
      <c r="A6955" s="77" t="inlineStr">
        <is>
          <t>2026-10-05</t>
        </is>
      </c>
      <c r="B6955" s="77" t="inlineStr">
        <is>
          <t>Pokemon Stats</t>
        </is>
      </c>
      <c r="C6955" s="77" t="inlineStr">
        <is>
          <t>Luxray baseSpAttack</t>
        </is>
      </c>
      <c r="D6955" s="77" t="n">
        <v>95</v>
      </c>
      <c r="E6955" s="77" t="n">
        <v>70</v>
      </c>
      <c r="F6955" s="77" t="inlineStr">
        <is>
          <t>Differs from upstream baseline</t>
        </is>
      </c>
      <c r="G6955" s="77" t="inlineStr">
        <is>
          <t>species_info/gen_*_families.h</t>
        </is>
      </c>
    </row>
    <row r="6956">
      <c r="A6956" s="32" t="inlineStr">
        <is>
          <t>2026-10-05</t>
        </is>
      </c>
      <c r="B6956" s="32" t="inlineStr">
        <is>
          <t>Pokemon Stats</t>
        </is>
      </c>
      <c r="C6956" s="32" t="inlineStr">
        <is>
          <t>Luxray baseSpeed</t>
        </is>
      </c>
      <c r="D6956" s="32" t="n">
        <v>70</v>
      </c>
      <c r="E6956" s="32" t="n">
        <v>95</v>
      </c>
      <c r="F6956" s="32" t="inlineStr">
        <is>
          <t>Differs from upstream baseline</t>
        </is>
      </c>
      <c r="G6956" s="32" t="inlineStr">
        <is>
          <t>species_info/gen_*_families.h</t>
        </is>
      </c>
    </row>
    <row r="6957">
      <c r="A6957" s="77" t="inlineStr">
        <is>
          <t>2026-10-05</t>
        </is>
      </c>
      <c r="B6957" s="77" t="inlineStr">
        <is>
          <t>Abilities</t>
        </is>
      </c>
      <c r="C6957" s="77" t="inlineStr">
        <is>
          <t>Luxray abilities</t>
        </is>
      </c>
      <c r="D6957" s="77" t="inlineStr">
        <is>
          <t>Rivalry / Intimidate / Guts</t>
        </is>
      </c>
      <c r="E6957" s="77" t="inlineStr">
        <is>
          <t>Tinted Lens / Reckless / Guts</t>
        </is>
      </c>
      <c r="F6957" s="77" t="inlineStr">
        <is>
          <t>Differs from upstream baseline</t>
        </is>
      </c>
      <c r="G6957" s="77" t="inlineStr">
        <is>
          <t>species_info/gen_*_families.h</t>
        </is>
      </c>
    </row>
    <row r="6958">
      <c r="A6958" s="32" t="inlineStr">
        <is>
          <t>2026-10-05</t>
        </is>
      </c>
      <c r="B6958" s="32" t="inlineStr">
        <is>
          <t>Pokemon Stats</t>
        </is>
      </c>
      <c r="C6958" s="32" t="inlineStr">
        <is>
          <t>Machamp baseAttack</t>
        </is>
      </c>
      <c r="D6958" s="32" t="n">
        <v>130</v>
      </c>
      <c r="E6958" s="32" t="n">
        <v>140</v>
      </c>
      <c r="F6958" s="32" t="inlineStr">
        <is>
          <t>Differs from upstream baseline</t>
        </is>
      </c>
      <c r="G6958" s="32" t="inlineStr">
        <is>
          <t>species_info/gen_*_families.h</t>
        </is>
      </c>
    </row>
    <row r="6959">
      <c r="A6959" s="77" t="inlineStr">
        <is>
          <t>2026-10-05</t>
        </is>
      </c>
      <c r="B6959" s="77" t="inlineStr">
        <is>
          <t>Abilities</t>
        </is>
      </c>
      <c r="C6959" s="77" t="inlineStr">
        <is>
          <t>Machamp abilities</t>
        </is>
      </c>
      <c r="D6959" s="77" t="inlineStr">
        <is>
          <t>Guts / No Guard / Steadfast</t>
        </is>
      </c>
      <c r="E6959" s="77" t="inlineStr">
        <is>
          <t>No Guard / No Guard / Steadfast</t>
        </is>
      </c>
      <c r="F6959" s="77" t="inlineStr">
        <is>
          <t>Differs from upstream baseline</t>
        </is>
      </c>
      <c r="G6959" s="77" t="inlineStr">
        <is>
          <t>species_info/gen_*_families.h</t>
        </is>
      </c>
    </row>
    <row r="6960">
      <c r="A6960" s="32" t="inlineStr">
        <is>
          <t>2026-10-05</t>
        </is>
      </c>
      <c r="B6960" s="32" t="inlineStr">
        <is>
          <t>Pokemon Stats</t>
        </is>
      </c>
      <c r="C6960" s="32" t="inlineStr">
        <is>
          <t>Machoke baseAttack</t>
        </is>
      </c>
      <c r="D6960" s="32" t="n">
        <v>100</v>
      </c>
      <c r="E6960" s="32" t="n">
        <v>55</v>
      </c>
      <c r="F6960" s="32" t="inlineStr">
        <is>
          <t>Differs from upstream baseline</t>
        </is>
      </c>
      <c r="G6960" s="32" t="inlineStr">
        <is>
          <t>species_info/gen_*_families.h</t>
        </is>
      </c>
    </row>
    <row r="6961">
      <c r="A6961" s="77" t="inlineStr">
        <is>
          <t>2026-10-05</t>
        </is>
      </c>
      <c r="B6961" s="77" t="inlineStr">
        <is>
          <t>Pokemon Stats</t>
        </is>
      </c>
      <c r="C6961" s="77" t="inlineStr">
        <is>
          <t>Machoke baseSpDefense</t>
        </is>
      </c>
      <c r="D6961" s="77" t="n">
        <v>60</v>
      </c>
      <c r="E6961" s="77" t="n">
        <v>70</v>
      </c>
      <c r="F6961" s="77" t="inlineStr">
        <is>
          <t>Differs from upstream baseline</t>
        </is>
      </c>
      <c r="G6961" s="77" t="inlineStr">
        <is>
          <t>species_info/gen_*_families.h</t>
        </is>
      </c>
    </row>
    <row r="6962">
      <c r="A6962" s="32" t="inlineStr">
        <is>
          <t>2026-10-05</t>
        </is>
      </c>
      <c r="B6962" s="32" t="inlineStr">
        <is>
          <t>Abilities</t>
        </is>
      </c>
      <c r="C6962" s="32" t="inlineStr">
        <is>
          <t>Machoke abilities</t>
        </is>
      </c>
      <c r="D6962" s="32" t="inlineStr">
        <is>
          <t>Guts / No Guard / Steadfast</t>
        </is>
      </c>
      <c r="E6962" s="32" t="inlineStr">
        <is>
          <t>Huge Power / Huge Power / Steadfast</t>
        </is>
      </c>
      <c r="F6962" s="32" t="inlineStr">
        <is>
          <t>Differs from upstream baseline</t>
        </is>
      </c>
      <c r="G6962" s="32" t="inlineStr">
        <is>
          <t>species_info/gen_*_families.h</t>
        </is>
      </c>
    </row>
    <row r="6963">
      <c r="A6963" s="77" t="inlineStr">
        <is>
          <t>2026-10-05</t>
        </is>
      </c>
      <c r="B6963" s="77" t="inlineStr">
        <is>
          <t>Pokemon Stats</t>
        </is>
      </c>
      <c r="C6963" s="77" t="inlineStr">
        <is>
          <t>Machop baseAttack</t>
        </is>
      </c>
      <c r="D6963" s="77" t="n">
        <v>80</v>
      </c>
      <c r="E6963" s="77" t="n">
        <v>75</v>
      </c>
      <c r="F6963" s="77" t="inlineStr">
        <is>
          <t>Differs from upstream baseline</t>
        </is>
      </c>
      <c r="G6963" s="77" t="inlineStr">
        <is>
          <t>species_info/gen_*_families.h</t>
        </is>
      </c>
    </row>
    <row r="6964">
      <c r="A6964" s="32" t="inlineStr">
        <is>
          <t>2026-10-05</t>
        </is>
      </c>
      <c r="B6964" s="32" t="inlineStr">
        <is>
          <t>Abilities</t>
        </is>
      </c>
      <c r="C6964" s="32" t="inlineStr">
        <is>
          <t>Machop abilities</t>
        </is>
      </c>
      <c r="D6964" s="32" t="inlineStr">
        <is>
          <t>Guts / No Guard / Steadfast</t>
        </is>
      </c>
      <c r="E6964" s="32" t="inlineStr">
        <is>
          <t>No Guard / No Guard / Steadfast</t>
        </is>
      </c>
      <c r="F6964" s="32" t="inlineStr">
        <is>
          <t>Differs from upstream baseline</t>
        </is>
      </c>
      <c r="G6964" s="32" t="inlineStr">
        <is>
          <t>species_info/gen_*_families.h</t>
        </is>
      </c>
    </row>
    <row r="6965">
      <c r="A6965" s="77" t="inlineStr">
        <is>
          <t>2026-10-05</t>
        </is>
      </c>
      <c r="B6965" s="77" t="inlineStr">
        <is>
          <t>Pokemon Stats</t>
        </is>
      </c>
      <c r="C6965" s="77" t="inlineStr">
        <is>
          <t>Magcargo baseHP</t>
        </is>
      </c>
      <c r="D6965" s="77" t="n">
        <v>60</v>
      </c>
      <c r="E6965" s="77" t="n">
        <v>70</v>
      </c>
      <c r="F6965" s="77" t="inlineStr">
        <is>
          <t>Differs from upstream baseline</t>
        </is>
      </c>
      <c r="G6965" s="77" t="inlineStr">
        <is>
          <t>species_info/gen_*_families.h</t>
        </is>
      </c>
    </row>
    <row r="6966">
      <c r="A6966" s="32" t="inlineStr">
        <is>
          <t>2026-10-05</t>
        </is>
      </c>
      <c r="B6966" s="32" t="inlineStr">
        <is>
          <t>Pokemon Stats</t>
        </is>
      </c>
      <c r="C6966" s="32" t="inlineStr">
        <is>
          <t>Magcargo baseAttack</t>
        </is>
      </c>
      <c r="D6966" s="32" t="n">
        <v>50</v>
      </c>
      <c r="E6966" s="32" t="n">
        <v>80</v>
      </c>
      <c r="F6966" s="32" t="inlineStr">
        <is>
          <t>Differs from upstream baseline</t>
        </is>
      </c>
      <c r="G6966" s="32" t="inlineStr">
        <is>
          <t>species_info/gen_*_families.h</t>
        </is>
      </c>
    </row>
    <row r="6967">
      <c r="A6967" s="77" t="inlineStr">
        <is>
          <t>2026-10-05</t>
        </is>
      </c>
      <c r="B6967" s="77" t="inlineStr">
        <is>
          <t>Pokemon Stats</t>
        </is>
      </c>
      <c r="C6967" s="77" t="inlineStr">
        <is>
          <t>Magcargo baseSpAttack</t>
        </is>
      </c>
      <c r="D6967" s="77" t="n">
        <v>90</v>
      </c>
      <c r="E6967" s="77" t="n">
        <v>109</v>
      </c>
      <c r="F6967" s="77" t="inlineStr">
        <is>
          <t>Differs from upstream baseline</t>
        </is>
      </c>
      <c r="G6967" s="77" t="inlineStr">
        <is>
          <t>species_info/gen_*_families.h</t>
        </is>
      </c>
    </row>
    <row r="6968">
      <c r="A6968" s="32" t="inlineStr">
        <is>
          <t>2026-10-05</t>
        </is>
      </c>
      <c r="B6968" s="32" t="inlineStr">
        <is>
          <t>Pokemon Stats</t>
        </is>
      </c>
      <c r="C6968" s="32" t="inlineStr">
        <is>
          <t>Magcargo baseSpDefense</t>
        </is>
      </c>
      <c r="D6968" s="32" t="n">
        <v>80</v>
      </c>
      <c r="E6968" s="32" t="n">
        <v>100</v>
      </c>
      <c r="F6968" s="32" t="inlineStr">
        <is>
          <t>Differs from upstream baseline</t>
        </is>
      </c>
      <c r="G6968" s="32" t="inlineStr">
        <is>
          <t>species_info/gen_*_families.h</t>
        </is>
      </c>
    </row>
    <row r="6969">
      <c r="A6969" s="77" t="inlineStr">
        <is>
          <t>2026-10-05</t>
        </is>
      </c>
      <c r="B6969" s="77" t="inlineStr">
        <is>
          <t>Abilities</t>
        </is>
      </c>
      <c r="C6969" s="77" t="inlineStr">
        <is>
          <t>Magcargo abilities</t>
        </is>
      </c>
      <c r="D6969" s="77" t="inlineStr">
        <is>
          <t>Magma Armor / Flame Body / Weak Armor</t>
        </is>
      </c>
      <c r="E6969" s="77" t="inlineStr">
        <is>
          <t>Magma Armor / Solid Rock / Weak Armor</t>
        </is>
      </c>
      <c r="F6969" s="77" t="inlineStr">
        <is>
          <t>Differs from upstream baseline</t>
        </is>
      </c>
      <c r="G6969" s="77" t="inlineStr">
        <is>
          <t>species_info/gen_*_families.h</t>
        </is>
      </c>
    </row>
    <row r="6970">
      <c r="A6970" s="32" t="inlineStr">
        <is>
          <t>2026-10-05</t>
        </is>
      </c>
      <c r="B6970" s="32" t="inlineStr">
        <is>
          <t>Abilities</t>
        </is>
      </c>
      <c r="C6970" s="32" t="inlineStr">
        <is>
          <t>Magmar abilities</t>
        </is>
      </c>
      <c r="D6970" s="32" t="inlineStr">
        <is>
          <t>Flame Body / Vital Spirit</t>
        </is>
      </c>
      <c r="E6970" s="32" t="inlineStr">
        <is>
          <t>Flame Body / Flame Body / Vital Spirit</t>
        </is>
      </c>
      <c r="F6970" s="32" t="inlineStr">
        <is>
          <t>Differs from upstream baseline</t>
        </is>
      </c>
      <c r="G6970" s="32" t="inlineStr">
        <is>
          <t>species_info/gen_*_families.h</t>
        </is>
      </c>
    </row>
    <row r="6971">
      <c r="A6971" s="77" t="inlineStr">
        <is>
          <t>2026-10-05</t>
        </is>
      </c>
      <c r="B6971" s="77" t="inlineStr">
        <is>
          <t>Pokemon Stats</t>
        </is>
      </c>
      <c r="C6971" s="77" t="inlineStr">
        <is>
          <t>Magmortar baseSpeed</t>
        </is>
      </c>
      <c r="D6971" s="77" t="n">
        <v>83</v>
      </c>
      <c r="E6971" s="77" t="n">
        <v>93</v>
      </c>
      <c r="F6971" s="77" t="inlineStr">
        <is>
          <t>Differs from upstream baseline</t>
        </is>
      </c>
      <c r="G6971" s="77" t="inlineStr">
        <is>
          <t>species_info/gen_*_families.h</t>
        </is>
      </c>
    </row>
    <row r="6972">
      <c r="A6972" s="32" t="inlineStr">
        <is>
          <t>2026-10-05</t>
        </is>
      </c>
      <c r="B6972" s="32" t="inlineStr">
        <is>
          <t>Abilities</t>
        </is>
      </c>
      <c r="C6972" s="32" t="inlineStr">
        <is>
          <t>Magmortar abilities</t>
        </is>
      </c>
      <c r="D6972" s="32" t="inlineStr">
        <is>
          <t>Flame Body / Vital Spirit</t>
        </is>
      </c>
      <c r="E6972" s="32" t="inlineStr">
        <is>
          <t>Flame Body / Flame Body / Vital Spirit</t>
        </is>
      </c>
      <c r="F6972" s="32" t="inlineStr">
        <is>
          <t>Differs from upstream baseline</t>
        </is>
      </c>
      <c r="G6972" s="32" t="inlineStr">
        <is>
          <t>species_info/gen_*_families.h</t>
        </is>
      </c>
    </row>
    <row r="6973">
      <c r="A6973" s="77" t="inlineStr">
        <is>
          <t>2026-10-05</t>
        </is>
      </c>
      <c r="B6973" s="77" t="inlineStr">
        <is>
          <t>Abilities</t>
        </is>
      </c>
      <c r="C6973" s="77" t="inlineStr">
        <is>
          <t>Magnemite abilities</t>
        </is>
      </c>
      <c r="D6973" s="77" t="inlineStr">
        <is>
          <t>Magnet Pull / Sturdy / Analytic</t>
        </is>
      </c>
      <c r="E6973" s="77" t="inlineStr">
        <is>
          <t>Magnet Pull / Magnet Pull / Analytic</t>
        </is>
      </c>
      <c r="F6973" s="77" t="inlineStr">
        <is>
          <t>Differs from upstream baseline</t>
        </is>
      </c>
      <c r="G6973" s="77" t="inlineStr">
        <is>
          <t>species_info/gen_*_families.h</t>
        </is>
      </c>
    </row>
    <row r="6974">
      <c r="A6974" s="32" t="inlineStr">
        <is>
          <t>2026-10-05</t>
        </is>
      </c>
      <c r="B6974" s="32" t="inlineStr">
        <is>
          <t>Abilities</t>
        </is>
      </c>
      <c r="C6974" s="32" t="inlineStr">
        <is>
          <t>Magneton abilities</t>
        </is>
      </c>
      <c r="D6974" s="32" t="inlineStr">
        <is>
          <t>Magnet Pull / Sturdy / Analytic</t>
        </is>
      </c>
      <c r="E6974" s="32" t="inlineStr">
        <is>
          <t>Magnet Pull / Magnet Pull / Analytic</t>
        </is>
      </c>
      <c r="F6974" s="32" t="inlineStr">
        <is>
          <t>Differs from upstream baseline</t>
        </is>
      </c>
      <c r="G6974" s="32" t="inlineStr">
        <is>
          <t>species_info/gen_*_families.h</t>
        </is>
      </c>
    </row>
    <row r="6975">
      <c r="A6975" s="77" t="inlineStr">
        <is>
          <t>2026-10-05</t>
        </is>
      </c>
      <c r="B6975" s="77" t="inlineStr">
        <is>
          <t>Abilities</t>
        </is>
      </c>
      <c r="C6975" s="77" t="inlineStr">
        <is>
          <t>Magnezone abilities</t>
        </is>
      </c>
      <c r="D6975" s="77" t="inlineStr">
        <is>
          <t>Magnet Pull / Sturdy / Analytic</t>
        </is>
      </c>
      <c r="E6975" s="77" t="inlineStr">
        <is>
          <t>Levitate / Magnet Pull / Analytic</t>
        </is>
      </c>
      <c r="F6975" s="77" t="inlineStr">
        <is>
          <t>Differs from upstream baseline</t>
        </is>
      </c>
      <c r="G6975" s="77" t="inlineStr">
        <is>
          <t>species_info/gen_*_families.h</t>
        </is>
      </c>
    </row>
    <row r="6976">
      <c r="A6976" s="32" t="inlineStr">
        <is>
          <t>2026-10-05</t>
        </is>
      </c>
      <c r="B6976" s="32" t="inlineStr">
        <is>
          <t>Abilities</t>
        </is>
      </c>
      <c r="C6976" s="32" t="inlineStr">
        <is>
          <t>Makuhita abilities</t>
        </is>
      </c>
      <c r="D6976" s="32" t="inlineStr">
        <is>
          <t>Thick Fat / Guts / Sheer Force</t>
        </is>
      </c>
      <c r="E6976" s="32" t="inlineStr">
        <is>
          <t>Guts / Guts / Sheer Force</t>
        </is>
      </c>
      <c r="F6976" s="32" t="inlineStr">
        <is>
          <t>Differs from upstream baseline</t>
        </is>
      </c>
      <c r="G6976" s="32" t="inlineStr">
        <is>
          <t>species_info/gen_*_families.h</t>
        </is>
      </c>
    </row>
    <row r="6977">
      <c r="A6977" s="77" t="inlineStr">
        <is>
          <t>2026-10-05</t>
        </is>
      </c>
      <c r="B6977" s="77" t="inlineStr">
        <is>
          <t>Pokemon Stats</t>
        </is>
      </c>
      <c r="C6977" s="77" t="inlineStr">
        <is>
          <t>Malamar baseHP</t>
        </is>
      </c>
      <c r="D6977" s="77" t="n">
        <v>86</v>
      </c>
      <c r="E6977" s="77" t="n">
        <v>96</v>
      </c>
      <c r="F6977" s="77" t="inlineStr">
        <is>
          <t>Differs from upstream baseline</t>
        </is>
      </c>
      <c r="G6977" s="77" t="inlineStr">
        <is>
          <t>species_info/gen_*_families.h</t>
        </is>
      </c>
    </row>
    <row r="6978">
      <c r="A6978" s="32" t="inlineStr">
        <is>
          <t>2026-10-05</t>
        </is>
      </c>
      <c r="B6978" s="32" t="inlineStr">
        <is>
          <t>Pokemon Stats</t>
        </is>
      </c>
      <c r="C6978" s="32" t="inlineStr">
        <is>
          <t>Malamar baseAttack</t>
        </is>
      </c>
      <c r="D6978" s="32" t="n">
        <v>92</v>
      </c>
      <c r="E6978" s="32" t="n">
        <v>102</v>
      </c>
      <c r="F6978" s="32" t="inlineStr">
        <is>
          <t>Differs from upstream baseline</t>
        </is>
      </c>
      <c r="G6978" s="32" t="inlineStr">
        <is>
          <t>species_info/gen_*_families.h</t>
        </is>
      </c>
    </row>
    <row r="6979">
      <c r="A6979" s="77" t="inlineStr">
        <is>
          <t>2026-10-05</t>
        </is>
      </c>
      <c r="B6979" s="77" t="inlineStr">
        <is>
          <t>Pokemon Stats</t>
        </is>
      </c>
      <c r="C6979" s="77" t="inlineStr">
        <is>
          <t>Mamoswine baseAttack</t>
        </is>
      </c>
      <c r="D6979" s="77" t="n">
        <v>130</v>
      </c>
      <c r="E6979" s="77" t="n">
        <v>135</v>
      </c>
      <c r="F6979" s="77" t="inlineStr">
        <is>
          <t>Differs from upstream baseline</t>
        </is>
      </c>
      <c r="G6979" s="77" t="inlineStr">
        <is>
          <t>species_info/gen_*_families.h</t>
        </is>
      </c>
    </row>
    <row r="6980">
      <c r="A6980" s="32" t="inlineStr">
        <is>
          <t>2026-10-05</t>
        </is>
      </c>
      <c r="B6980" s="32" t="inlineStr">
        <is>
          <t>Pokemon Stats</t>
        </is>
      </c>
      <c r="C6980" s="32" t="inlineStr">
        <is>
          <t>Mamoswine baseSpDefense</t>
        </is>
      </c>
      <c r="D6980" s="32" t="n">
        <v>60</v>
      </c>
      <c r="E6980" s="32" t="n">
        <v>80</v>
      </c>
      <c r="F6980" s="32" t="inlineStr">
        <is>
          <t>Differs from upstream baseline</t>
        </is>
      </c>
      <c r="G6980" s="32" t="inlineStr">
        <is>
          <t>species_info/gen_*_families.h</t>
        </is>
      </c>
    </row>
    <row r="6981">
      <c r="A6981" s="77" t="inlineStr">
        <is>
          <t>2026-10-05</t>
        </is>
      </c>
      <c r="B6981" s="77" t="inlineStr">
        <is>
          <t>Abilities</t>
        </is>
      </c>
      <c r="C6981" s="77" t="inlineStr">
        <is>
          <t>Mamoswine abilities</t>
        </is>
      </c>
      <c r="D6981" s="77" t="inlineStr">
        <is>
          <t>Oblivious / Snow Cloak / Thick Fat</t>
        </is>
      </c>
      <c r="E6981" s="77" t="inlineStr">
        <is>
          <t>Thick Fat / Thick Fat / Thick Fat</t>
        </is>
      </c>
      <c r="F6981" s="77" t="inlineStr">
        <is>
          <t>Differs from upstream baseline</t>
        </is>
      </c>
      <c r="G6981" s="77" t="inlineStr">
        <is>
          <t>species_info/gen_*_families.h</t>
        </is>
      </c>
    </row>
    <row r="6982">
      <c r="A6982" s="32" t="inlineStr">
        <is>
          <t>2026-10-05</t>
        </is>
      </c>
      <c r="B6982" s="32" t="inlineStr">
        <is>
          <t>Abilities</t>
        </is>
      </c>
      <c r="C6982" s="32" t="inlineStr">
        <is>
          <t>Manectric abilities</t>
        </is>
      </c>
      <c r="D6982" s="32" t="inlineStr">
        <is>
          <t>Static / Lightning Rod / Minus</t>
        </is>
      </c>
      <c r="E6982" s="32" t="inlineStr">
        <is>
          <t>Lightning Rod / Lightning Rod / Minus</t>
        </is>
      </c>
      <c r="F6982" s="32" t="inlineStr">
        <is>
          <t>Differs from upstream baseline</t>
        </is>
      </c>
      <c r="G6982" s="32" t="inlineStr">
        <is>
          <t>species_info/gen_*_families.h</t>
        </is>
      </c>
    </row>
    <row r="6983">
      <c r="A6983" s="77" t="inlineStr">
        <is>
          <t>2026-10-05</t>
        </is>
      </c>
      <c r="B6983" s="77" t="inlineStr">
        <is>
          <t>Abilities</t>
        </is>
      </c>
      <c r="C6983" s="77" t="inlineStr">
        <is>
          <t>Mankey abilities</t>
        </is>
      </c>
      <c r="D6983" s="77" t="inlineStr">
        <is>
          <t>Vital Spirit / Anger Point / Defiant</t>
        </is>
      </c>
      <c r="E6983" s="77" t="inlineStr">
        <is>
          <t>Reckless / Reckless / Defiant</t>
        </is>
      </c>
      <c r="F6983" s="77" t="inlineStr">
        <is>
          <t>Differs from upstream baseline</t>
        </is>
      </c>
      <c r="G6983" s="77" t="inlineStr">
        <is>
          <t>species_info/gen_*_families.h</t>
        </is>
      </c>
    </row>
    <row r="6984">
      <c r="A6984" s="32" t="inlineStr">
        <is>
          <t>2026-10-05</t>
        </is>
      </c>
      <c r="B6984" s="32" t="inlineStr">
        <is>
          <t>Pokemon Stats</t>
        </is>
      </c>
      <c r="C6984" s="32" t="inlineStr">
        <is>
          <t>Mantine baseDefense</t>
        </is>
      </c>
      <c r="D6984" s="32" t="n">
        <v>70</v>
      </c>
      <c r="E6984" s="32" t="n">
        <v>80</v>
      </c>
      <c r="F6984" s="32" t="inlineStr">
        <is>
          <t>Differs from upstream baseline</t>
        </is>
      </c>
      <c r="G6984" s="32" t="inlineStr">
        <is>
          <t>species_info/gen_*_families.h</t>
        </is>
      </c>
    </row>
    <row r="6985">
      <c r="A6985" s="77" t="inlineStr">
        <is>
          <t>2026-10-05</t>
        </is>
      </c>
      <c r="B6985" s="77" t="inlineStr">
        <is>
          <t>Abilities</t>
        </is>
      </c>
      <c r="C6985" s="77" t="inlineStr">
        <is>
          <t>Mantine abilities</t>
        </is>
      </c>
      <c r="D6985" s="77" t="inlineStr">
        <is>
          <t>Swift Swim / Water Absorb / Water Veil</t>
        </is>
      </c>
      <c r="E6985" s="77" t="inlineStr">
        <is>
          <t>Swift Swim / Swift Swim / Water Veil</t>
        </is>
      </c>
      <c r="F6985" s="77" t="inlineStr">
        <is>
          <t>Differs from upstream baseline</t>
        </is>
      </c>
      <c r="G6985" s="77" t="inlineStr">
        <is>
          <t>species_info/gen_*_families.h</t>
        </is>
      </c>
    </row>
    <row r="6986">
      <c r="A6986" s="32" t="inlineStr">
        <is>
          <t>2026-10-05</t>
        </is>
      </c>
      <c r="B6986" s="32" t="inlineStr">
        <is>
          <t>Abilities</t>
        </is>
      </c>
      <c r="C6986" s="32" t="inlineStr">
        <is>
          <t>Mantyke abilities</t>
        </is>
      </c>
      <c r="D6986" s="32" t="inlineStr">
        <is>
          <t>Swift Swim / Water Absorb / Water Veil</t>
        </is>
      </c>
      <c r="E6986" s="32" t="inlineStr">
        <is>
          <t>Swift Swim / Swift Swim / Water Veil</t>
        </is>
      </c>
      <c r="F6986" s="32" t="inlineStr">
        <is>
          <t>Differs from upstream baseline</t>
        </is>
      </c>
      <c r="G6986" s="32" t="inlineStr">
        <is>
          <t>species_info/gen_*_families.h</t>
        </is>
      </c>
    </row>
    <row r="6987">
      <c r="A6987" s="77" t="inlineStr">
        <is>
          <t>2026-10-05</t>
        </is>
      </c>
      <c r="B6987" s="77" t="inlineStr">
        <is>
          <t>Evolutions</t>
        </is>
      </c>
      <c r="C6987" s="77" t="inlineStr">
        <is>
          <t>Mantyke evolution</t>
        </is>
      </c>
      <c r="D6987" s="77" t="inlineStr">
        <is>
          <t>Specific Mon In Party SPECIES_REMORAID -&gt; Mantine</t>
        </is>
      </c>
      <c r="E6987" s="77" t="inlineStr">
        <is>
          <t>Lv 32 -&gt; Mantine</t>
        </is>
      </c>
      <c r="F6987" s="77" t="inlineStr">
        <is>
          <t>Differs from upstream baseline</t>
        </is>
      </c>
      <c r="G6987" s="77" t="inlineStr">
        <is>
          <t>species_info/gen_*_families.h</t>
        </is>
      </c>
    </row>
    <row r="6988">
      <c r="A6988" s="32" t="inlineStr">
        <is>
          <t>2026-10-05</t>
        </is>
      </c>
      <c r="B6988" s="32" t="inlineStr">
        <is>
          <t>Pokemon Stats</t>
        </is>
      </c>
      <c r="C6988" s="32" t="inlineStr">
        <is>
          <t>Maractus baseHP</t>
        </is>
      </c>
      <c r="D6988" s="32" t="n">
        <v>75</v>
      </c>
      <c r="E6988" s="32" t="n">
        <v>90</v>
      </c>
      <c r="F6988" s="32" t="inlineStr">
        <is>
          <t>Differs from upstream baseline</t>
        </is>
      </c>
      <c r="G6988" s="32" t="inlineStr">
        <is>
          <t>species_info/gen_*_families.h</t>
        </is>
      </c>
    </row>
    <row r="6989">
      <c r="A6989" s="77" t="inlineStr">
        <is>
          <t>2026-10-05</t>
        </is>
      </c>
      <c r="B6989" s="77" t="inlineStr">
        <is>
          <t>Pokemon Stats</t>
        </is>
      </c>
      <c r="C6989" s="77" t="inlineStr">
        <is>
          <t>Maractus baseAttack</t>
        </is>
      </c>
      <c r="D6989" s="77" t="n">
        <v>86</v>
      </c>
      <c r="E6989" s="77" t="n">
        <v>87</v>
      </c>
      <c r="F6989" s="77" t="inlineStr">
        <is>
          <t>Differs from upstream baseline</t>
        </is>
      </c>
      <c r="G6989" s="77" t="inlineStr">
        <is>
          <t>species_info/gen_*_families.h</t>
        </is>
      </c>
    </row>
    <row r="6990">
      <c r="A6990" s="32" t="inlineStr">
        <is>
          <t>2026-10-05</t>
        </is>
      </c>
      <c r="B6990" s="32" t="inlineStr">
        <is>
          <t>Pokemon Stats</t>
        </is>
      </c>
      <c r="C6990" s="32" t="inlineStr">
        <is>
          <t>Maractus baseDefense</t>
        </is>
      </c>
      <c r="D6990" s="32" t="n">
        <v>67</v>
      </c>
      <c r="E6990" s="32" t="n">
        <v>92</v>
      </c>
      <c r="F6990" s="32" t="inlineStr">
        <is>
          <t>Differs from upstream baseline</t>
        </is>
      </c>
      <c r="G6990" s="32" t="inlineStr">
        <is>
          <t>species_info/gen_*_families.h</t>
        </is>
      </c>
    </row>
    <row r="6991">
      <c r="A6991" s="77" t="inlineStr">
        <is>
          <t>2026-10-05</t>
        </is>
      </c>
      <c r="B6991" s="77" t="inlineStr">
        <is>
          <t>Pokemon Stats</t>
        </is>
      </c>
      <c r="C6991" s="77" t="inlineStr">
        <is>
          <t>Maractus baseSpAttack</t>
        </is>
      </c>
      <c r="D6991" s="77" t="n">
        <v>106</v>
      </c>
      <c r="E6991" s="77" t="n">
        <v>116</v>
      </c>
      <c r="F6991" s="77" t="inlineStr">
        <is>
          <t>Differs from upstream baseline</t>
        </is>
      </c>
      <c r="G6991" s="77" t="inlineStr">
        <is>
          <t>species_info/gen_*_families.h</t>
        </is>
      </c>
    </row>
    <row r="6992">
      <c r="A6992" s="32" t="inlineStr">
        <is>
          <t>2026-10-05</t>
        </is>
      </c>
      <c r="B6992" s="32" t="inlineStr">
        <is>
          <t>Pokemon Stats</t>
        </is>
      </c>
      <c r="C6992" s="32" t="inlineStr">
        <is>
          <t>Maractus baseSpDefense</t>
        </is>
      </c>
      <c r="D6992" s="32" t="n">
        <v>67</v>
      </c>
      <c r="E6992" s="32" t="n">
        <v>74</v>
      </c>
      <c r="F6992" s="32" t="inlineStr">
        <is>
          <t>Differs from upstream baseline</t>
        </is>
      </c>
      <c r="G6992" s="32" t="inlineStr">
        <is>
          <t>species_info/gen_*_families.h</t>
        </is>
      </c>
    </row>
    <row r="6993">
      <c r="A6993" s="77" t="inlineStr">
        <is>
          <t>2026-10-05</t>
        </is>
      </c>
      <c r="B6993" s="77" t="inlineStr">
        <is>
          <t>Pokemon Stats</t>
        </is>
      </c>
      <c r="C6993" s="77" t="inlineStr">
        <is>
          <t>Maractus baseSpeed</t>
        </is>
      </c>
      <c r="D6993" s="77" t="n">
        <v>60</v>
      </c>
      <c r="E6993" s="77" t="n">
        <v>76</v>
      </c>
      <c r="F6993" s="77" t="inlineStr">
        <is>
          <t>Differs from upstream baseline</t>
        </is>
      </c>
      <c r="G6993" s="77" t="inlineStr">
        <is>
          <t>species_info/gen_*_families.h</t>
        </is>
      </c>
    </row>
    <row r="6994">
      <c r="A6994" s="32" t="inlineStr">
        <is>
          <t>2026-10-05</t>
        </is>
      </c>
      <c r="B6994" s="32" t="inlineStr">
        <is>
          <t>Abilities</t>
        </is>
      </c>
      <c r="C6994" s="32" t="inlineStr">
        <is>
          <t>Maractus abilities</t>
        </is>
      </c>
      <c r="D6994" s="32" t="inlineStr">
        <is>
          <t>Water Absorb / Chlorophyll / Storm Drain</t>
        </is>
      </c>
      <c r="E6994" s="32" t="inlineStr">
        <is>
          <t>Water Absorb / Storm Drain / Chlorophyll</t>
        </is>
      </c>
      <c r="F6994" s="32" t="inlineStr">
        <is>
          <t>Differs from upstream baseline</t>
        </is>
      </c>
      <c r="G6994" s="32" t="inlineStr">
        <is>
          <t>species_info/gen_*_families.h</t>
        </is>
      </c>
    </row>
    <row r="6995">
      <c r="A6995" s="77" t="inlineStr">
        <is>
          <t>2026-10-05</t>
        </is>
      </c>
      <c r="B6995" s="77" t="inlineStr">
        <is>
          <t>Pokemon Stats</t>
        </is>
      </c>
      <c r="C6995" s="77" t="inlineStr">
        <is>
          <t>Marill baseAttack</t>
        </is>
      </c>
      <c r="D6995" s="77" t="n">
        <v>20</v>
      </c>
      <c r="E6995" s="77" t="n">
        <v>40</v>
      </c>
      <c r="F6995" s="77" t="inlineStr">
        <is>
          <t>Differs from upstream baseline</t>
        </is>
      </c>
      <c r="G6995" s="77" t="inlineStr">
        <is>
          <t>species_info/gen_*_families.h</t>
        </is>
      </c>
    </row>
    <row r="6996">
      <c r="A6996" s="32" t="inlineStr">
        <is>
          <t>2026-10-05</t>
        </is>
      </c>
      <c r="B6996" s="32" t="inlineStr">
        <is>
          <t>Abilities</t>
        </is>
      </c>
      <c r="C6996" s="32" t="inlineStr">
        <is>
          <t>Marill abilities</t>
        </is>
      </c>
      <c r="D6996" s="32" t="inlineStr">
        <is>
          <t>Thick Fat / Huge Power / Sap Sipper</t>
        </is>
      </c>
      <c r="E6996" s="32" t="inlineStr">
        <is>
          <t>Huge Power / Huge Power / Sap Sipper</t>
        </is>
      </c>
      <c r="F6996" s="32" t="inlineStr">
        <is>
          <t>Differs from upstream baseline</t>
        </is>
      </c>
      <c r="G6996" s="32" t="inlineStr">
        <is>
          <t>species_info/gen_*_families.h</t>
        </is>
      </c>
    </row>
    <row r="6997">
      <c r="A6997" s="77" t="inlineStr">
        <is>
          <t>2026-10-05</t>
        </is>
      </c>
      <c r="B6997" s="77" t="inlineStr">
        <is>
          <t>Abilities</t>
        </is>
      </c>
      <c r="C6997" s="77" t="inlineStr">
        <is>
          <t>Marowak abilities</t>
        </is>
      </c>
      <c r="D6997" s="77" t="inlineStr">
        <is>
          <t>Rock Head / Lightning Rod / Battle Armor</t>
        </is>
      </c>
      <c r="E6997" s="77" t="inlineStr">
        <is>
          <t>Lightning Rod / Rock Head / Battle Armor</t>
        </is>
      </c>
      <c r="F6997" s="77" t="inlineStr">
        <is>
          <t>Differs from upstream baseline</t>
        </is>
      </c>
      <c r="G6997" s="77" t="inlineStr">
        <is>
          <t>species_info/gen_*_families.h</t>
        </is>
      </c>
    </row>
    <row r="6998">
      <c r="A6998" s="32" t="inlineStr">
        <is>
          <t>2026-10-05</t>
        </is>
      </c>
      <c r="B6998" s="32" t="inlineStr">
        <is>
          <t>Abilities</t>
        </is>
      </c>
      <c r="C6998" s="32" t="inlineStr">
        <is>
          <t>Marowak abilities</t>
        </is>
      </c>
      <c r="D6998" s="32" t="inlineStr">
        <is>
          <t>Cursed Body / Lightning Rod / Rock Head</t>
        </is>
      </c>
      <c r="E6998" s="32" t="inlineStr">
        <is>
          <t>Lightning Rod / Rock Head / Rock Head</t>
        </is>
      </c>
      <c r="F6998" s="32" t="inlineStr">
        <is>
          <t>Differs from upstream baseline</t>
        </is>
      </c>
      <c r="G6998" s="32" t="inlineStr">
        <is>
          <t>species_info/gen_*_families.h</t>
        </is>
      </c>
    </row>
    <row r="6999">
      <c r="A6999" s="77" t="inlineStr">
        <is>
          <t>2026-10-05</t>
        </is>
      </c>
      <c r="B6999" s="77" t="inlineStr">
        <is>
          <t>Abilities</t>
        </is>
      </c>
      <c r="C6999" s="77" t="inlineStr">
        <is>
          <t>Marowak abilities</t>
        </is>
      </c>
      <c r="D6999" s="77" t="inlineStr">
        <is>
          <t>Rock Head</t>
        </is>
      </c>
      <c r="E6999" s="77" t="inlineStr">
        <is>
          <t>Lightning Rod / Rock Head</t>
        </is>
      </c>
      <c r="F6999" s="77" t="inlineStr">
        <is>
          <t>Differs from upstream baseline</t>
        </is>
      </c>
      <c r="G6999" s="77" t="inlineStr">
        <is>
          <t>species_info/gen_*_families.h</t>
        </is>
      </c>
    </row>
    <row r="7000">
      <c r="A7000" s="32" t="inlineStr">
        <is>
          <t>2026-10-05</t>
        </is>
      </c>
      <c r="B7000" s="32" t="inlineStr">
        <is>
          <t>Abilities</t>
        </is>
      </c>
      <c r="C7000" s="32" t="inlineStr">
        <is>
          <t>Marshtomp abilities</t>
        </is>
      </c>
      <c r="D7000" s="32" t="inlineStr">
        <is>
          <t>Torrent / Damp</t>
        </is>
      </c>
      <c r="E7000" s="32" t="inlineStr">
        <is>
          <t>Torrent / Torrent / Damp</t>
        </is>
      </c>
      <c r="F7000" s="32" t="inlineStr">
        <is>
          <t>Differs from upstream baseline</t>
        </is>
      </c>
      <c r="G7000" s="32" t="inlineStr">
        <is>
          <t>species_info/gen_*_families.h</t>
        </is>
      </c>
    </row>
    <row r="7001">
      <c r="A7001" s="77" t="inlineStr">
        <is>
          <t>2026-10-05</t>
        </is>
      </c>
      <c r="B7001" s="77" t="inlineStr">
        <is>
          <t>Pokemon Stats</t>
        </is>
      </c>
      <c r="C7001" s="77" t="inlineStr">
        <is>
          <t>Masquerain baseAttack</t>
        </is>
      </c>
      <c r="D7001" s="77" t="n">
        <v>60</v>
      </c>
      <c r="E7001" s="77" t="n">
        <v>80</v>
      </c>
      <c r="F7001" s="77" t="inlineStr">
        <is>
          <t>Differs from upstream baseline</t>
        </is>
      </c>
      <c r="G7001" s="77" t="inlineStr">
        <is>
          <t>species_info/gen_*_families.h</t>
        </is>
      </c>
    </row>
    <row r="7002">
      <c r="A7002" s="32" t="inlineStr">
        <is>
          <t>2026-10-05</t>
        </is>
      </c>
      <c r="B7002" s="32" t="inlineStr">
        <is>
          <t>Pokemon Stats</t>
        </is>
      </c>
      <c r="C7002" s="32" t="inlineStr">
        <is>
          <t>Masquerain baseSpeed</t>
        </is>
      </c>
      <c r="D7002" s="32" t="n">
        <v>80</v>
      </c>
      <c r="E7002" s="32" t="n">
        <v>60</v>
      </c>
      <c r="F7002" s="32" t="inlineStr">
        <is>
          <t>Differs from upstream baseline</t>
        </is>
      </c>
      <c r="G7002" s="32" t="inlineStr">
        <is>
          <t>species_info/gen_*_families.h</t>
        </is>
      </c>
    </row>
    <row r="7003">
      <c r="A7003" s="77" t="inlineStr">
        <is>
          <t>2026-10-05</t>
        </is>
      </c>
      <c r="B7003" s="77" t="inlineStr">
        <is>
          <t>Pokemon Stats</t>
        </is>
      </c>
      <c r="C7003" s="77" t="inlineStr">
        <is>
          <t>Mawile baseAttack</t>
        </is>
      </c>
      <c r="D7003" s="77" t="n">
        <v>85</v>
      </c>
      <c r="E7003" s="77" t="n">
        <v>105</v>
      </c>
      <c r="F7003" s="77" t="inlineStr">
        <is>
          <t>Differs from upstream baseline</t>
        </is>
      </c>
      <c r="G7003" s="77" t="inlineStr">
        <is>
          <t>species_info/gen_*_families.h</t>
        </is>
      </c>
    </row>
    <row r="7004">
      <c r="A7004" s="32" t="inlineStr">
        <is>
          <t>2026-10-05</t>
        </is>
      </c>
      <c r="B7004" s="32" t="inlineStr">
        <is>
          <t>Abilities</t>
        </is>
      </c>
      <c r="C7004" s="32" t="inlineStr">
        <is>
          <t>Mawile abilities</t>
        </is>
      </c>
      <c r="D7004" s="32" t="inlineStr">
        <is>
          <t>Hyper Cutter / Intimidate / Sheer Force</t>
        </is>
      </c>
      <c r="E7004" s="32" t="inlineStr">
        <is>
          <t>Intimidate / Intimidate / Sheer Force</t>
        </is>
      </c>
      <c r="F7004" s="32" t="inlineStr">
        <is>
          <t>Differs from upstream baseline</t>
        </is>
      </c>
      <c r="G7004" s="32" t="inlineStr">
        <is>
          <t>species_info/gen_*_families.h</t>
        </is>
      </c>
    </row>
    <row r="7005">
      <c r="A7005" s="77" t="inlineStr">
        <is>
          <t>2026-10-05</t>
        </is>
      </c>
      <c r="B7005" s="77" t="inlineStr">
        <is>
          <t>Pokemon Stats</t>
        </is>
      </c>
      <c r="C7005" s="77" t="inlineStr">
        <is>
          <t>Mawile baseAttack</t>
        </is>
      </c>
      <c r="D7005" s="77" t="n">
        <v>105</v>
      </c>
      <c r="E7005" s="77" t="n">
        <v>125</v>
      </c>
      <c r="F7005" s="77" t="inlineStr">
        <is>
          <t>Differs from upstream baseline</t>
        </is>
      </c>
      <c r="G7005" s="77" t="inlineStr">
        <is>
          <t>species_info/gen_*_families.h</t>
        </is>
      </c>
    </row>
    <row r="7006">
      <c r="A7006" s="32" t="inlineStr">
        <is>
          <t>2026-10-05</t>
        </is>
      </c>
      <c r="B7006" s="32" t="inlineStr">
        <is>
          <t>Pokemon Stats</t>
        </is>
      </c>
      <c r="C7006" s="32" t="inlineStr">
        <is>
          <t>Medicham baseAttack</t>
        </is>
      </c>
      <c r="D7006" s="32" t="n">
        <v>60</v>
      </c>
      <c r="E7006" s="32" t="n">
        <v>75</v>
      </c>
      <c r="F7006" s="32" t="inlineStr">
        <is>
          <t>Differs from upstream baseline</t>
        </is>
      </c>
      <c r="G7006" s="32" t="inlineStr">
        <is>
          <t>species_info/gen_*_families.h</t>
        </is>
      </c>
    </row>
    <row r="7007">
      <c r="A7007" s="77" t="inlineStr">
        <is>
          <t>2026-10-05</t>
        </is>
      </c>
      <c r="B7007" s="77" t="inlineStr">
        <is>
          <t>Pokemon Stats</t>
        </is>
      </c>
      <c r="C7007" s="77" t="inlineStr">
        <is>
          <t>Medicham baseAttack</t>
        </is>
      </c>
      <c r="D7007" s="77" t="n">
        <v>100</v>
      </c>
      <c r="E7007" s="77" t="n">
        <v>115</v>
      </c>
      <c r="F7007" s="77" t="inlineStr">
        <is>
          <t>Differs from upstream baseline</t>
        </is>
      </c>
      <c r="G7007" s="77" t="inlineStr">
        <is>
          <t>species_info/gen_*_families.h</t>
        </is>
      </c>
    </row>
    <row r="7008">
      <c r="A7008" s="32" t="inlineStr">
        <is>
          <t>2026-10-05</t>
        </is>
      </c>
      <c r="B7008" s="32" t="inlineStr">
        <is>
          <t>Pokemon Stats</t>
        </is>
      </c>
      <c r="C7008" s="32" t="inlineStr">
        <is>
          <t>Meditite baseAttack</t>
        </is>
      </c>
      <c r="D7008" s="32" t="n">
        <v>40</v>
      </c>
      <c r="E7008" s="32" t="n">
        <v>45</v>
      </c>
      <c r="F7008" s="32" t="inlineStr">
        <is>
          <t>Differs from upstream baseline</t>
        </is>
      </c>
      <c r="G7008" s="32" t="inlineStr">
        <is>
          <t>species_info/gen_*_families.h</t>
        </is>
      </c>
    </row>
    <row r="7009">
      <c r="A7009" s="77" t="inlineStr">
        <is>
          <t>2026-10-05</t>
        </is>
      </c>
      <c r="B7009" s="77" t="inlineStr">
        <is>
          <t>Pokemon Stats</t>
        </is>
      </c>
      <c r="C7009" s="77" t="inlineStr">
        <is>
          <t>Meganium baseHP</t>
        </is>
      </c>
      <c r="D7009" s="77" t="n">
        <v>80</v>
      </c>
      <c r="E7009" s="77" t="n">
        <v>91</v>
      </c>
      <c r="F7009" s="77" t="inlineStr">
        <is>
          <t>Differs from upstream baseline</t>
        </is>
      </c>
      <c r="G7009" s="77" t="inlineStr">
        <is>
          <t>species_info/gen_*_families.h</t>
        </is>
      </c>
    </row>
    <row r="7010">
      <c r="A7010" s="32" t="inlineStr">
        <is>
          <t>2026-10-05</t>
        </is>
      </c>
      <c r="B7010" s="32" t="inlineStr">
        <is>
          <t>Pokemon Stats</t>
        </is>
      </c>
      <c r="C7010" s="32" t="inlineStr">
        <is>
          <t>Meganium baseAttack</t>
        </is>
      </c>
      <c r="D7010" s="32" t="n">
        <v>82</v>
      </c>
      <c r="E7010" s="32" t="n">
        <v>89</v>
      </c>
      <c r="F7010" s="32" t="inlineStr">
        <is>
          <t>Differs from upstream baseline</t>
        </is>
      </c>
      <c r="G7010" s="32" t="inlineStr">
        <is>
          <t>species_info/gen_*_families.h</t>
        </is>
      </c>
    </row>
    <row r="7011">
      <c r="A7011" s="77" t="inlineStr">
        <is>
          <t>2026-10-05</t>
        </is>
      </c>
      <c r="B7011" s="77" t="inlineStr">
        <is>
          <t>Pokemon Stats</t>
        </is>
      </c>
      <c r="C7011" s="77" t="inlineStr">
        <is>
          <t>Meganium baseDefense</t>
        </is>
      </c>
      <c r="D7011" s="77" t="n">
        <v>100</v>
      </c>
      <c r="E7011" s="77" t="n">
        <v>90</v>
      </c>
      <c r="F7011" s="77" t="inlineStr">
        <is>
          <t>Differs from upstream baseline</t>
        </is>
      </c>
      <c r="G7011" s="77" t="inlineStr">
        <is>
          <t>species_info/gen_*_families.h</t>
        </is>
      </c>
    </row>
    <row r="7012">
      <c r="A7012" s="32" t="inlineStr">
        <is>
          <t>2026-10-05</t>
        </is>
      </c>
      <c r="B7012" s="32" t="inlineStr">
        <is>
          <t>Pokemon Stats</t>
        </is>
      </c>
      <c r="C7012" s="32" t="inlineStr">
        <is>
          <t>Meganium baseSpAttack</t>
        </is>
      </c>
      <c r="D7012" s="32" t="n">
        <v>83</v>
      </c>
      <c r="E7012" s="32" t="n">
        <v>100</v>
      </c>
      <c r="F7012" s="32" t="inlineStr">
        <is>
          <t>Differs from upstream baseline</t>
        </is>
      </c>
      <c r="G7012" s="32" t="inlineStr">
        <is>
          <t>species_info/gen_*_families.h</t>
        </is>
      </c>
    </row>
    <row r="7013">
      <c r="A7013" s="77" t="inlineStr">
        <is>
          <t>2026-10-05</t>
        </is>
      </c>
      <c r="B7013" s="77" t="inlineStr">
        <is>
          <t>Pokemon Stats</t>
        </is>
      </c>
      <c r="C7013" s="77" t="inlineStr">
        <is>
          <t>Meganium baseSpDefense</t>
        </is>
      </c>
      <c r="D7013" s="77" t="n">
        <v>100</v>
      </c>
      <c r="E7013" s="77" t="n">
        <v>90</v>
      </c>
      <c r="F7013" s="77" t="inlineStr">
        <is>
          <t>Differs from upstream baseline</t>
        </is>
      </c>
      <c r="G7013" s="77" t="inlineStr">
        <is>
          <t>species_info/gen_*_families.h</t>
        </is>
      </c>
    </row>
    <row r="7014">
      <c r="A7014" s="32" t="inlineStr">
        <is>
          <t>2026-10-05</t>
        </is>
      </c>
      <c r="B7014" s="32" t="inlineStr">
        <is>
          <t>Abilities</t>
        </is>
      </c>
      <c r="C7014" s="32" t="inlineStr">
        <is>
          <t>Meganium abilities</t>
        </is>
      </c>
      <c r="D7014" s="32" t="inlineStr">
        <is>
          <t>Overgrow / Leaf Guard</t>
        </is>
      </c>
      <c r="E7014" s="32" t="inlineStr">
        <is>
          <t>Thick Fat / Leaf Guard</t>
        </is>
      </c>
      <c r="F7014" s="32" t="inlineStr">
        <is>
          <t>Differs from upstream baseline</t>
        </is>
      </c>
      <c r="G7014" s="32" t="inlineStr">
        <is>
          <t>species_info/gen_*_families.h</t>
        </is>
      </c>
    </row>
    <row r="7015">
      <c r="A7015" s="77" t="inlineStr">
        <is>
          <t>2026-10-05</t>
        </is>
      </c>
      <c r="B7015" s="77" t="inlineStr">
        <is>
          <t>Pokemon Stats</t>
        </is>
      </c>
      <c r="C7015" s="77" t="inlineStr">
        <is>
          <t>Meloetta baseAttack</t>
        </is>
      </c>
      <c r="D7015" s="77" t="n">
        <v>77</v>
      </c>
      <c r="E7015" s="77" t="n">
        <v>37</v>
      </c>
      <c r="F7015" s="77" t="inlineStr">
        <is>
          <t>Differs from upstream baseline</t>
        </is>
      </c>
      <c r="G7015" s="77" t="inlineStr">
        <is>
          <t>species_info/gen_*_families.h</t>
        </is>
      </c>
    </row>
    <row r="7016">
      <c r="A7016" s="32" t="inlineStr">
        <is>
          <t>2026-10-05</t>
        </is>
      </c>
      <c r="B7016" s="32" t="inlineStr">
        <is>
          <t>Pokemon Stats</t>
        </is>
      </c>
      <c r="C7016" s="32" t="inlineStr">
        <is>
          <t>Meloetta baseSpAttack</t>
        </is>
      </c>
      <c r="D7016" s="32" t="n">
        <v>128</v>
      </c>
      <c r="E7016" s="32" t="n">
        <v>150</v>
      </c>
      <c r="F7016" s="32" t="inlineStr">
        <is>
          <t>Differs from upstream baseline</t>
        </is>
      </c>
      <c r="G7016" s="32" t="inlineStr">
        <is>
          <t>species_info/gen_*_families.h</t>
        </is>
      </c>
    </row>
    <row r="7017">
      <c r="A7017" s="77" t="inlineStr">
        <is>
          <t>2026-10-05</t>
        </is>
      </c>
      <c r="B7017" s="77" t="inlineStr">
        <is>
          <t>Pokemon Stats</t>
        </is>
      </c>
      <c r="C7017" s="77" t="inlineStr">
        <is>
          <t>Meloetta baseSpeed</t>
        </is>
      </c>
      <c r="D7017" s="77" t="n">
        <v>90</v>
      </c>
      <c r="E7017" s="77" t="n">
        <v>108</v>
      </c>
      <c r="F7017" s="77" t="inlineStr">
        <is>
          <t>Differs from upstream baseline</t>
        </is>
      </c>
      <c r="G7017" s="77" t="inlineStr">
        <is>
          <t>species_info/gen_*_families.h</t>
        </is>
      </c>
    </row>
    <row r="7018">
      <c r="A7018" s="32" t="inlineStr">
        <is>
          <t>2026-10-05</t>
        </is>
      </c>
      <c r="B7018" s="32" t="inlineStr">
        <is>
          <t>Pokemon Stats</t>
        </is>
      </c>
      <c r="C7018" s="32" t="inlineStr">
        <is>
          <t>Meloetta baseAttack</t>
        </is>
      </c>
      <c r="D7018" s="32" t="n">
        <v>128</v>
      </c>
      <c r="E7018" s="32" t="n">
        <v>150</v>
      </c>
      <c r="F7018" s="32" t="inlineStr">
        <is>
          <t>Differs from upstream baseline</t>
        </is>
      </c>
      <c r="G7018" s="32" t="inlineStr">
        <is>
          <t>species_info/gen_*_families.h</t>
        </is>
      </c>
    </row>
    <row r="7019">
      <c r="A7019" s="77" t="inlineStr">
        <is>
          <t>2026-10-05</t>
        </is>
      </c>
      <c r="B7019" s="77" t="inlineStr">
        <is>
          <t>Pokemon Stats</t>
        </is>
      </c>
      <c r="C7019" s="77" t="inlineStr">
        <is>
          <t>Meloetta baseSpAttack</t>
        </is>
      </c>
      <c r="D7019" s="77" t="n">
        <v>77</v>
      </c>
      <c r="E7019" s="77" t="n">
        <v>37</v>
      </c>
      <c r="F7019" s="77" t="inlineStr">
        <is>
          <t>Differs from upstream baseline</t>
        </is>
      </c>
      <c r="G7019" s="77" t="inlineStr">
        <is>
          <t>species_info/gen_*_families.h</t>
        </is>
      </c>
    </row>
    <row r="7020">
      <c r="A7020" s="32" t="inlineStr">
        <is>
          <t>2026-10-05</t>
        </is>
      </c>
      <c r="B7020" s="32" t="inlineStr">
        <is>
          <t>Pokemon Stats</t>
        </is>
      </c>
      <c r="C7020" s="32" t="inlineStr">
        <is>
          <t>Meloetta baseSpeed</t>
        </is>
      </c>
      <c r="D7020" s="32" t="n">
        <v>128</v>
      </c>
      <c r="E7020" s="32" t="n">
        <v>146</v>
      </c>
      <c r="F7020" s="32" t="inlineStr">
        <is>
          <t>Differs from upstream baseline</t>
        </is>
      </c>
      <c r="G7020" s="32" t="inlineStr">
        <is>
          <t>species_info/gen_*_families.h</t>
        </is>
      </c>
    </row>
    <row r="7021">
      <c r="A7021" s="77" t="inlineStr">
        <is>
          <t>2026-10-05</t>
        </is>
      </c>
      <c r="B7021" s="77" t="inlineStr">
        <is>
          <t>Pokemon Stats</t>
        </is>
      </c>
      <c r="C7021" s="77" t="inlineStr">
        <is>
          <t>Meowstic baseAttack</t>
        </is>
      </c>
      <c r="D7021" s="77" t="n">
        <v>48</v>
      </c>
      <c r="E7021" s="77" t="n">
        <v>30</v>
      </c>
      <c r="F7021" s="77" t="inlineStr">
        <is>
          <t>Differs from upstream baseline</t>
        </is>
      </c>
      <c r="G7021" s="77" t="inlineStr">
        <is>
          <t>species_info/gen_*_families.h</t>
        </is>
      </c>
    </row>
    <row r="7022">
      <c r="A7022" s="32" t="inlineStr">
        <is>
          <t>2026-10-05</t>
        </is>
      </c>
      <c r="B7022" s="32" t="inlineStr">
        <is>
          <t>Pokemon Stats</t>
        </is>
      </c>
      <c r="C7022" s="32" t="inlineStr">
        <is>
          <t>Meowstic baseSpAttack</t>
        </is>
      </c>
      <c r="D7022" s="32" t="n">
        <v>83</v>
      </c>
      <c r="E7022" s="32" t="n">
        <v>103</v>
      </c>
      <c r="F7022" s="32" t="inlineStr">
        <is>
          <t>Differs from upstream baseline</t>
        </is>
      </c>
      <c r="G7022" s="32" t="inlineStr">
        <is>
          <t>species_info/gen_*_families.h</t>
        </is>
      </c>
    </row>
    <row r="7023">
      <c r="A7023" s="77" t="inlineStr">
        <is>
          <t>2026-10-05</t>
        </is>
      </c>
      <c r="B7023" s="77" t="inlineStr">
        <is>
          <t>Pokemon Stats</t>
        </is>
      </c>
      <c r="C7023" s="77" t="inlineStr">
        <is>
          <t>Meowstic baseSpeed</t>
        </is>
      </c>
      <c r="D7023" s="77" t="n">
        <v>104</v>
      </c>
      <c r="E7023" s="77" t="n">
        <v>113</v>
      </c>
      <c r="F7023" s="77" t="inlineStr">
        <is>
          <t>Differs from upstream baseline</t>
        </is>
      </c>
      <c r="G7023" s="77" t="inlineStr">
        <is>
          <t>species_info/gen_*_families.h</t>
        </is>
      </c>
    </row>
    <row r="7024">
      <c r="A7024" s="32" t="inlineStr">
        <is>
          <t>2026-10-05</t>
        </is>
      </c>
      <c r="B7024" s="32" t="inlineStr">
        <is>
          <t>Abilities</t>
        </is>
      </c>
      <c r="C7024" s="32" t="inlineStr">
        <is>
          <t>Meowth abilities</t>
        </is>
      </c>
      <c r="D7024" s="32" t="inlineStr">
        <is>
          <t>Pickup / Technician / Unnerve</t>
        </is>
      </c>
      <c r="E7024" s="32" t="inlineStr">
        <is>
          <t>Super Luck / Limber / Unnerve</t>
        </is>
      </c>
      <c r="F7024" s="32" t="inlineStr">
        <is>
          <t>Differs from upstream baseline</t>
        </is>
      </c>
      <c r="G7024" s="32" t="inlineStr">
        <is>
          <t>species_info/gen_*_families.h</t>
        </is>
      </c>
    </row>
    <row r="7025">
      <c r="A7025" s="77" t="inlineStr">
        <is>
          <t>2026-10-05</t>
        </is>
      </c>
      <c r="B7025" s="77" t="inlineStr">
        <is>
          <t>Pokemon Stats</t>
        </is>
      </c>
      <c r="C7025" s="77" t="inlineStr">
        <is>
          <t>Meowth baseHP</t>
        </is>
      </c>
      <c r="D7025" s="77" t="n">
        <v>40</v>
      </c>
      <c r="E7025" s="77" t="n">
        <v>44</v>
      </c>
      <c r="F7025" s="77" t="inlineStr">
        <is>
          <t>Differs from upstream baseline</t>
        </is>
      </c>
      <c r="G7025" s="77" t="inlineStr">
        <is>
          <t>species_info/gen_*_families.h</t>
        </is>
      </c>
    </row>
    <row r="7026">
      <c r="A7026" s="32" t="inlineStr">
        <is>
          <t>2026-10-05</t>
        </is>
      </c>
      <c r="B7026" s="32" t="inlineStr">
        <is>
          <t>Pokemon Stats</t>
        </is>
      </c>
      <c r="C7026" s="32" t="inlineStr">
        <is>
          <t>Meowth baseAttack</t>
        </is>
      </c>
      <c r="D7026" s="32" t="n">
        <v>35</v>
      </c>
      <c r="E7026" s="32" t="n">
        <v>37</v>
      </c>
      <c r="F7026" s="32" t="inlineStr">
        <is>
          <t>Differs from upstream baseline</t>
        </is>
      </c>
      <c r="G7026" s="32" t="inlineStr">
        <is>
          <t>species_info/gen_*_families.h</t>
        </is>
      </c>
    </row>
    <row r="7027">
      <c r="A7027" s="77" t="inlineStr">
        <is>
          <t>2026-10-05</t>
        </is>
      </c>
      <c r="B7027" s="77" t="inlineStr">
        <is>
          <t>Pokemon Stats</t>
        </is>
      </c>
      <c r="C7027" s="77" t="inlineStr">
        <is>
          <t>Meowth baseDefense</t>
        </is>
      </c>
      <c r="D7027" s="77" t="n">
        <v>35</v>
      </c>
      <c r="E7027" s="77" t="n">
        <v>40</v>
      </c>
      <c r="F7027" s="77" t="inlineStr">
        <is>
          <t>Differs from upstream baseline</t>
        </is>
      </c>
      <c r="G7027" s="77" t="inlineStr">
        <is>
          <t>species_info/gen_*_families.h</t>
        </is>
      </c>
    </row>
    <row r="7028">
      <c r="A7028" s="32" t="inlineStr">
        <is>
          <t>2026-10-05</t>
        </is>
      </c>
      <c r="B7028" s="32" t="inlineStr">
        <is>
          <t>Pokemon Stats</t>
        </is>
      </c>
      <c r="C7028" s="32" t="inlineStr">
        <is>
          <t>Meowth baseSpDefense</t>
        </is>
      </c>
      <c r="D7028" s="32" t="n">
        <v>40</v>
      </c>
      <c r="E7028" s="32" t="n">
        <v>44</v>
      </c>
      <c r="F7028" s="32" t="inlineStr">
        <is>
          <t>Differs from upstream baseline</t>
        </is>
      </c>
      <c r="G7028" s="32" t="inlineStr">
        <is>
          <t>species_info/gen_*_families.h</t>
        </is>
      </c>
    </row>
    <row r="7029">
      <c r="A7029" s="77" t="inlineStr">
        <is>
          <t>2026-10-05</t>
        </is>
      </c>
      <c r="B7029" s="77" t="inlineStr">
        <is>
          <t>Evolutions</t>
        </is>
      </c>
      <c r="C7029" s="77" t="inlineStr">
        <is>
          <t>Meowth evolution</t>
        </is>
      </c>
      <c r="D7029" s="77" t="inlineStr">
        <is>
          <t>Friendship -&gt; Persian Alola</t>
        </is>
      </c>
      <c r="E7029" s="77" t="inlineStr">
        <is>
          <t>Lv 28 -&gt; Persian Alola</t>
        </is>
      </c>
      <c r="F7029" s="77" t="inlineStr">
        <is>
          <t>Differs from upstream baseline</t>
        </is>
      </c>
      <c r="G7029" s="77" t="inlineStr">
        <is>
          <t>species_info/gen_*_families.h</t>
        </is>
      </c>
    </row>
    <row r="7030">
      <c r="A7030" s="32" t="inlineStr">
        <is>
          <t>2026-10-05</t>
        </is>
      </c>
      <c r="B7030" s="32" t="inlineStr">
        <is>
          <t>Pokemon Stats</t>
        </is>
      </c>
      <c r="C7030" s="32" t="inlineStr">
        <is>
          <t>Meowth baseSpAttack</t>
        </is>
      </c>
      <c r="D7030" s="32" t="n">
        <v>40</v>
      </c>
      <c r="E7030" s="32" t="n">
        <v>41</v>
      </c>
      <c r="F7030" s="32" t="inlineStr">
        <is>
          <t>Differs from upstream baseline</t>
        </is>
      </c>
      <c r="G7030" s="32" t="inlineStr">
        <is>
          <t>species_info/gen_*_families.h</t>
        </is>
      </c>
    </row>
    <row r="7031">
      <c r="A7031" s="77" t="inlineStr">
        <is>
          <t>2026-10-05</t>
        </is>
      </c>
      <c r="B7031" s="77" t="inlineStr">
        <is>
          <t>Pokemon Stats</t>
        </is>
      </c>
      <c r="C7031" s="77" t="inlineStr">
        <is>
          <t>Meowth baseSpDefense</t>
        </is>
      </c>
      <c r="D7031" s="77" t="n">
        <v>40</v>
      </c>
      <c r="E7031" s="77" t="n">
        <v>46</v>
      </c>
      <c r="F7031" s="77" t="inlineStr">
        <is>
          <t>Differs from upstream baseline</t>
        </is>
      </c>
      <c r="G7031" s="77" t="inlineStr">
        <is>
          <t>species_info/gen_*_families.h</t>
        </is>
      </c>
    </row>
    <row r="7032">
      <c r="A7032" s="32" t="inlineStr">
        <is>
          <t>2026-10-05</t>
        </is>
      </c>
      <c r="B7032" s="32" t="inlineStr">
        <is>
          <t>Pokemon Stats</t>
        </is>
      </c>
      <c r="C7032" s="32" t="inlineStr">
        <is>
          <t>Meowth baseSpeed</t>
        </is>
      </c>
      <c r="D7032" s="32" t="n">
        <v>40</v>
      </c>
      <c r="E7032" s="32" t="n">
        <v>48</v>
      </c>
      <c r="F7032" s="32" t="inlineStr">
        <is>
          <t>Differs from upstream baseline</t>
        </is>
      </c>
      <c r="G7032" s="32" t="inlineStr">
        <is>
          <t>species_info/gen_*_families.h</t>
        </is>
      </c>
    </row>
    <row r="7033">
      <c r="A7033" s="77" t="inlineStr">
        <is>
          <t>2026-10-05</t>
        </is>
      </c>
      <c r="B7033" s="77" t="inlineStr">
        <is>
          <t>Pokemon Stats</t>
        </is>
      </c>
      <c r="C7033" s="77" t="inlineStr">
        <is>
          <t>Mesprit baseAttack</t>
        </is>
      </c>
      <c r="D7033" s="77" t="n">
        <v>105</v>
      </c>
      <c r="E7033" s="77" t="n">
        <v>110</v>
      </c>
      <c r="F7033" s="77" t="inlineStr">
        <is>
          <t>Differs from upstream baseline</t>
        </is>
      </c>
      <c r="G7033" s="77" t="inlineStr">
        <is>
          <t>species_info/gen_*_families.h</t>
        </is>
      </c>
    </row>
    <row r="7034">
      <c r="A7034" s="32" t="inlineStr">
        <is>
          <t>2026-10-05</t>
        </is>
      </c>
      <c r="B7034" s="32" t="inlineStr">
        <is>
          <t>Pokemon Stats</t>
        </is>
      </c>
      <c r="C7034" s="32" t="inlineStr">
        <is>
          <t>Mesprit baseDefense</t>
        </is>
      </c>
      <c r="D7034" s="32" t="n">
        <v>105</v>
      </c>
      <c r="E7034" s="32" t="n">
        <v>110</v>
      </c>
      <c r="F7034" s="32" t="inlineStr">
        <is>
          <t>Differs from upstream baseline</t>
        </is>
      </c>
      <c r="G7034" s="32" t="inlineStr">
        <is>
          <t>species_info/gen_*_families.h</t>
        </is>
      </c>
    </row>
    <row r="7035">
      <c r="A7035" s="77" t="inlineStr">
        <is>
          <t>2026-10-05</t>
        </is>
      </c>
      <c r="B7035" s="77" t="inlineStr">
        <is>
          <t>Pokemon Stats</t>
        </is>
      </c>
      <c r="C7035" s="77" t="inlineStr">
        <is>
          <t>Mesprit baseSpAttack</t>
        </is>
      </c>
      <c r="D7035" s="77" t="n">
        <v>105</v>
      </c>
      <c r="E7035" s="77" t="n">
        <v>110</v>
      </c>
      <c r="F7035" s="77" t="inlineStr">
        <is>
          <t>Differs from upstream baseline</t>
        </is>
      </c>
      <c r="G7035" s="77" t="inlineStr">
        <is>
          <t>species_info/gen_*_families.h</t>
        </is>
      </c>
    </row>
    <row r="7036">
      <c r="A7036" s="32" t="inlineStr">
        <is>
          <t>2026-10-05</t>
        </is>
      </c>
      <c r="B7036" s="32" t="inlineStr">
        <is>
          <t>Pokemon Stats</t>
        </is>
      </c>
      <c r="C7036" s="32" t="inlineStr">
        <is>
          <t>Mesprit baseSpDefense</t>
        </is>
      </c>
      <c r="D7036" s="32" t="n">
        <v>105</v>
      </c>
      <c r="E7036" s="32" t="n">
        <v>110</v>
      </c>
      <c r="F7036" s="32" t="inlineStr">
        <is>
          <t>Differs from upstream baseline</t>
        </is>
      </c>
      <c r="G7036" s="32" t="inlineStr">
        <is>
          <t>species_info/gen_*_families.h</t>
        </is>
      </c>
    </row>
    <row r="7037">
      <c r="A7037" s="77" t="inlineStr">
        <is>
          <t>2026-10-05</t>
        </is>
      </c>
      <c r="B7037" s="77" t="inlineStr">
        <is>
          <t>Abilities</t>
        </is>
      </c>
      <c r="C7037" s="77" t="inlineStr">
        <is>
          <t>Mesprit abilities</t>
        </is>
      </c>
      <c r="D7037" s="77" t="inlineStr">
        <is>
          <t>Levitate</t>
        </is>
      </c>
      <c r="E7037" s="77" t="inlineStr">
        <is>
          <t>Magic Guard</t>
        </is>
      </c>
      <c r="F7037" s="77" t="inlineStr">
        <is>
          <t>Differs from upstream baseline</t>
        </is>
      </c>
      <c r="G7037" s="77" t="inlineStr">
        <is>
          <t>species_info/gen_*_families.h</t>
        </is>
      </c>
    </row>
    <row r="7038">
      <c r="A7038" s="32" t="inlineStr">
        <is>
          <t>2026-10-05</t>
        </is>
      </c>
      <c r="B7038" s="32" t="inlineStr">
        <is>
          <t>Pokemon Stats</t>
        </is>
      </c>
      <c r="C7038" s="32" t="inlineStr">
        <is>
          <t>Metagross baseSpAttack</t>
        </is>
      </c>
      <c r="D7038" s="32" t="n">
        <v>95</v>
      </c>
      <c r="E7038" s="32" t="n">
        <v>100</v>
      </c>
      <c r="F7038" s="32" t="inlineStr">
        <is>
          <t>Differs from upstream baseline</t>
        </is>
      </c>
      <c r="G7038" s="32" t="inlineStr">
        <is>
          <t>species_info/gen_*_families.h</t>
        </is>
      </c>
    </row>
    <row r="7039">
      <c r="A7039" s="77" t="inlineStr">
        <is>
          <t>2026-10-05</t>
        </is>
      </c>
      <c r="B7039" s="77" t="inlineStr">
        <is>
          <t>Pokemon Stats</t>
        </is>
      </c>
      <c r="C7039" s="77" t="inlineStr">
        <is>
          <t>Metagross baseSpAttack</t>
        </is>
      </c>
      <c r="D7039" s="77" t="n">
        <v>105</v>
      </c>
      <c r="E7039" s="77" t="n">
        <v>110</v>
      </c>
      <c r="F7039" s="77" t="inlineStr">
        <is>
          <t>Differs from upstream baseline</t>
        </is>
      </c>
      <c r="G7039" s="77" t="inlineStr">
        <is>
          <t>species_info/gen_*_families.h</t>
        </is>
      </c>
    </row>
    <row r="7040">
      <c r="A7040" s="32" t="inlineStr">
        <is>
          <t>2026-10-05</t>
        </is>
      </c>
      <c r="B7040" s="32" t="inlineStr">
        <is>
          <t>Pokemon Stats</t>
        </is>
      </c>
      <c r="C7040" s="32" t="inlineStr">
        <is>
          <t>Metang baseAttack</t>
        </is>
      </c>
      <c r="D7040" s="32" t="n">
        <v>75</v>
      </c>
      <c r="E7040" s="32" t="n">
        <v>85</v>
      </c>
      <c r="F7040" s="32" t="inlineStr">
        <is>
          <t>Differs from upstream baseline</t>
        </is>
      </c>
      <c r="G7040" s="32" t="inlineStr">
        <is>
          <t>species_info/gen_*_families.h</t>
        </is>
      </c>
    </row>
    <row r="7041">
      <c r="A7041" s="77" t="inlineStr">
        <is>
          <t>2026-10-05</t>
        </is>
      </c>
      <c r="B7041" s="77" t="inlineStr">
        <is>
          <t>Pokemon Stats</t>
        </is>
      </c>
      <c r="C7041" s="77" t="inlineStr">
        <is>
          <t>Metapod baseSpDefense</t>
        </is>
      </c>
      <c r="D7041" s="77" t="n">
        <v>25</v>
      </c>
      <c r="E7041" s="77" t="n">
        <v>55</v>
      </c>
      <c r="F7041" s="77" t="inlineStr">
        <is>
          <t>Differs from upstream baseline</t>
        </is>
      </c>
      <c r="G7041" s="77" t="inlineStr">
        <is>
          <t>species_info/gen_*_families.h</t>
        </is>
      </c>
    </row>
    <row r="7042">
      <c r="A7042" s="32" t="inlineStr">
        <is>
          <t>2026-10-05</t>
        </is>
      </c>
      <c r="B7042" s="32" t="inlineStr">
        <is>
          <t>Abilities</t>
        </is>
      </c>
      <c r="C7042" s="32" t="inlineStr">
        <is>
          <t>Mew abilities</t>
        </is>
      </c>
      <c r="D7042" s="32" t="inlineStr">
        <is>
          <t>Synchronize</t>
        </is>
      </c>
      <c r="E7042" s="32" t="inlineStr">
        <is>
          <t>Simple / Magic Guard</t>
        </is>
      </c>
      <c r="F7042" s="32" t="inlineStr">
        <is>
          <t>Differs from upstream baseline</t>
        </is>
      </c>
      <c r="G7042" s="32" t="inlineStr">
        <is>
          <t>species_info/gen_*_families.h</t>
        </is>
      </c>
    </row>
    <row r="7043">
      <c r="A7043" s="77" t="inlineStr">
        <is>
          <t>2026-10-05</t>
        </is>
      </c>
      <c r="B7043" s="77" t="inlineStr">
        <is>
          <t>Abilities</t>
        </is>
      </c>
      <c r="C7043" s="77" t="inlineStr">
        <is>
          <t>Mewtwo abilities</t>
        </is>
      </c>
      <c r="D7043" s="77" t="inlineStr">
        <is>
          <t>Pressure / Unnerve</t>
        </is>
      </c>
      <c r="E7043" s="77" t="inlineStr">
        <is>
          <t>Insomnia / Unnerve</t>
        </is>
      </c>
      <c r="F7043" s="77" t="inlineStr">
        <is>
          <t>Differs from upstream baseline</t>
        </is>
      </c>
      <c r="G7043" s="77" t="inlineStr">
        <is>
          <t>species_info/gen_*_families.h</t>
        </is>
      </c>
    </row>
    <row r="7044">
      <c r="A7044" s="32" t="inlineStr">
        <is>
          <t>2026-10-05</t>
        </is>
      </c>
      <c r="B7044" s="32" t="inlineStr">
        <is>
          <t>Evolutions</t>
        </is>
      </c>
      <c r="C7044" s="32" t="inlineStr">
        <is>
          <t>Mienfoo evolution</t>
        </is>
      </c>
      <c r="D7044" s="32" t="inlineStr">
        <is>
          <t>Lv 50 -&gt; Mienshao</t>
        </is>
      </c>
      <c r="E7044" s="32" t="inlineStr">
        <is>
          <t>Lv 34 -&gt; Mienshao</t>
        </is>
      </c>
      <c r="F7044" s="32" t="inlineStr">
        <is>
          <t>Differs from upstream baseline</t>
        </is>
      </c>
      <c r="G7044" s="32" t="inlineStr">
        <is>
          <t>species_info/gen_*_families.h</t>
        </is>
      </c>
    </row>
    <row r="7045">
      <c r="A7045" s="77" t="inlineStr">
        <is>
          <t>2026-10-05</t>
        </is>
      </c>
      <c r="B7045" s="77" t="inlineStr">
        <is>
          <t>Pokemon Stats</t>
        </is>
      </c>
      <c r="C7045" s="77" t="inlineStr">
        <is>
          <t>Mightyena baseAttack</t>
        </is>
      </c>
      <c r="D7045" s="77" t="n">
        <v>90</v>
      </c>
      <c r="E7045" s="77" t="n">
        <v>100</v>
      </c>
      <c r="F7045" s="77" t="inlineStr">
        <is>
          <t>Differs from upstream baseline</t>
        </is>
      </c>
      <c r="G7045" s="77" t="inlineStr">
        <is>
          <t>species_info/gen_*_families.h</t>
        </is>
      </c>
    </row>
    <row r="7046">
      <c r="A7046" s="32" t="inlineStr">
        <is>
          <t>2026-10-05</t>
        </is>
      </c>
      <c r="B7046" s="32" t="inlineStr">
        <is>
          <t>Pokemon Stats</t>
        </is>
      </c>
      <c r="C7046" s="32" t="inlineStr">
        <is>
          <t>Mightyena baseSpDefense</t>
        </is>
      </c>
      <c r="D7046" s="32" t="n">
        <v>60</v>
      </c>
      <c r="E7046" s="32" t="n">
        <v>70</v>
      </c>
      <c r="F7046" s="32" t="inlineStr">
        <is>
          <t>Differs from upstream baseline</t>
        </is>
      </c>
      <c r="G7046" s="32" t="inlineStr">
        <is>
          <t>species_info/gen_*_families.h</t>
        </is>
      </c>
    </row>
    <row r="7047">
      <c r="A7047" s="77" t="inlineStr">
        <is>
          <t>2026-10-05</t>
        </is>
      </c>
      <c r="B7047" s="77" t="inlineStr">
        <is>
          <t>Abilities</t>
        </is>
      </c>
      <c r="C7047" s="77" t="inlineStr">
        <is>
          <t>Mightyena abilities</t>
        </is>
      </c>
      <c r="D7047" s="77" t="inlineStr">
        <is>
          <t>Intimidate / Quick Feet / Moxie</t>
        </is>
      </c>
      <c r="E7047" s="77" t="inlineStr">
        <is>
          <t>Intimidate / Intimidate / Moxie</t>
        </is>
      </c>
      <c r="F7047" s="77" t="inlineStr">
        <is>
          <t>Differs from upstream baseline</t>
        </is>
      </c>
      <c r="G7047" s="77" t="inlineStr">
        <is>
          <t>species_info/gen_*_families.h</t>
        </is>
      </c>
    </row>
    <row r="7048">
      <c r="A7048" s="32" t="inlineStr">
        <is>
          <t>2026-10-05</t>
        </is>
      </c>
      <c r="B7048" s="32" t="inlineStr">
        <is>
          <t>Abilities</t>
        </is>
      </c>
      <c r="C7048" s="32" t="inlineStr">
        <is>
          <t>Milotic abilities</t>
        </is>
      </c>
      <c r="D7048" s="32" t="inlineStr">
        <is>
          <t>Marvel Scale / Competitive / Cute Charm</t>
        </is>
      </c>
      <c r="E7048" s="32" t="inlineStr">
        <is>
          <t>Filter / Marvel Scale / Cute Charm</t>
        </is>
      </c>
      <c r="F7048" s="32" t="inlineStr">
        <is>
          <t>Differs from upstream baseline</t>
        </is>
      </c>
      <c r="G7048" s="32" t="inlineStr">
        <is>
          <t>species_info/gen_*_families.h</t>
        </is>
      </c>
    </row>
    <row r="7049">
      <c r="A7049" s="77" t="inlineStr">
        <is>
          <t>2026-10-05</t>
        </is>
      </c>
      <c r="B7049" s="77" t="inlineStr">
        <is>
          <t>Pokemon Stats</t>
        </is>
      </c>
      <c r="C7049" s="77" t="inlineStr">
        <is>
          <t>Miltank baseAttack</t>
        </is>
      </c>
      <c r="D7049" s="77" t="n">
        <v>80</v>
      </c>
      <c r="E7049" s="77" t="n">
        <v>90</v>
      </c>
      <c r="F7049" s="77" t="inlineStr">
        <is>
          <t>Differs from upstream baseline</t>
        </is>
      </c>
      <c r="G7049" s="77" t="inlineStr">
        <is>
          <t>species_info/gen_*_families.h</t>
        </is>
      </c>
    </row>
    <row r="7050">
      <c r="A7050" s="32" t="inlineStr">
        <is>
          <t>2026-10-05</t>
        </is>
      </c>
      <c r="B7050" s="32" t="inlineStr">
        <is>
          <t>Abilities</t>
        </is>
      </c>
      <c r="C7050" s="32" t="inlineStr">
        <is>
          <t>Miltank abilities</t>
        </is>
      </c>
      <c r="D7050" s="32" t="inlineStr">
        <is>
          <t>Thick Fat / Scrappy / Sap Sipper</t>
        </is>
      </c>
      <c r="E7050" s="32" t="inlineStr">
        <is>
          <t>Scrappy / Scrappy / Sap Sipper</t>
        </is>
      </c>
      <c r="F7050" s="32" t="inlineStr">
        <is>
          <t>Differs from upstream baseline</t>
        </is>
      </c>
      <c r="G7050" s="32" t="inlineStr">
        <is>
          <t>species_info/gen_*_families.h</t>
        </is>
      </c>
    </row>
    <row r="7051">
      <c r="A7051" s="77" t="inlineStr">
        <is>
          <t>2026-10-05</t>
        </is>
      </c>
      <c r="B7051" s="77" t="inlineStr">
        <is>
          <t>Abilities</t>
        </is>
      </c>
      <c r="C7051" s="77" t="inlineStr">
        <is>
          <t>Mime Jr. abilities</t>
        </is>
      </c>
      <c r="D7051" s="77" t="inlineStr">
        <is>
          <t>Soundproof / Filter / Technician</t>
        </is>
      </c>
      <c r="E7051" s="77" t="inlineStr">
        <is>
          <t>Filter / Filter / Technician</t>
        </is>
      </c>
      <c r="F7051" s="77" t="inlineStr">
        <is>
          <t>Differs from upstream baseline</t>
        </is>
      </c>
      <c r="G7051" s="77" t="inlineStr">
        <is>
          <t>species_info/gen_*_families.h</t>
        </is>
      </c>
    </row>
    <row r="7052">
      <c r="A7052" s="32" t="inlineStr">
        <is>
          <t>2026-10-05</t>
        </is>
      </c>
      <c r="B7052" s="32" t="inlineStr">
        <is>
          <t>Pokemon Stats</t>
        </is>
      </c>
      <c r="C7052" s="32" t="inlineStr">
        <is>
          <t>Minccino baseAttack</t>
        </is>
      </c>
      <c r="D7052" s="32" t="n">
        <v>50</v>
      </c>
      <c r="E7052" s="32" t="n">
        <v>51</v>
      </c>
      <c r="F7052" s="32" t="inlineStr">
        <is>
          <t>Differs from upstream baseline</t>
        </is>
      </c>
      <c r="G7052" s="32" t="inlineStr">
        <is>
          <t>species_info/gen_*_families.h</t>
        </is>
      </c>
    </row>
    <row r="7053">
      <c r="A7053" s="77" t="inlineStr">
        <is>
          <t>2026-10-05</t>
        </is>
      </c>
      <c r="B7053" s="77" t="inlineStr">
        <is>
          <t>Pokemon Stats</t>
        </is>
      </c>
      <c r="C7053" s="77" t="inlineStr">
        <is>
          <t>Minccino baseDefense</t>
        </is>
      </c>
      <c r="D7053" s="77" t="n">
        <v>40</v>
      </c>
      <c r="E7053" s="77" t="n">
        <v>42</v>
      </c>
      <c r="F7053" s="77" t="inlineStr">
        <is>
          <t>Differs from upstream baseline</t>
        </is>
      </c>
      <c r="G7053" s="77" t="inlineStr">
        <is>
          <t>species_info/gen_*_families.h</t>
        </is>
      </c>
    </row>
    <row r="7054">
      <c r="A7054" s="32" t="inlineStr">
        <is>
          <t>2026-10-05</t>
        </is>
      </c>
      <c r="B7054" s="32" t="inlineStr">
        <is>
          <t>Pokemon Stats</t>
        </is>
      </c>
      <c r="C7054" s="32" t="inlineStr">
        <is>
          <t>Minccino baseSpDefense</t>
        </is>
      </c>
      <c r="D7054" s="32" t="n">
        <v>40</v>
      </c>
      <c r="E7054" s="32" t="n">
        <v>42</v>
      </c>
      <c r="F7054" s="32" t="inlineStr">
        <is>
          <t>Differs from upstream baseline</t>
        </is>
      </c>
      <c r="G7054" s="32" t="inlineStr">
        <is>
          <t>species_info/gen_*_families.h</t>
        </is>
      </c>
    </row>
    <row r="7055">
      <c r="A7055" s="77" t="inlineStr">
        <is>
          <t>2026-10-05</t>
        </is>
      </c>
      <c r="B7055" s="77" t="inlineStr">
        <is>
          <t>Pokemon Stats</t>
        </is>
      </c>
      <c r="C7055" s="77" t="inlineStr">
        <is>
          <t>Mismagius baseSpAttack</t>
        </is>
      </c>
      <c r="D7055" s="77" t="n">
        <v>105</v>
      </c>
      <c r="E7055" s="77" t="n">
        <v>115</v>
      </c>
      <c r="F7055" s="77" t="inlineStr">
        <is>
          <t>Differs from upstream baseline</t>
        </is>
      </c>
      <c r="G7055" s="77" t="inlineStr">
        <is>
          <t>species_info/gen_*_families.h</t>
        </is>
      </c>
    </row>
    <row r="7056">
      <c r="A7056" s="32" t="inlineStr">
        <is>
          <t>2026-10-05</t>
        </is>
      </c>
      <c r="B7056" s="32" t="inlineStr">
        <is>
          <t>Pokemon Stats</t>
        </is>
      </c>
      <c r="C7056" s="32" t="inlineStr">
        <is>
          <t>Moltres baseSpDefense</t>
        </is>
      </c>
      <c r="D7056" s="32" t="n">
        <v>85</v>
      </c>
      <c r="E7056" s="32" t="n">
        <v>105</v>
      </c>
      <c r="F7056" s="32" t="inlineStr">
        <is>
          <t>Differs from upstream baseline</t>
        </is>
      </c>
      <c r="G7056" s="32" t="inlineStr">
        <is>
          <t>species_info/gen_*_families.h</t>
        </is>
      </c>
    </row>
    <row r="7057">
      <c r="A7057" s="77" t="inlineStr">
        <is>
          <t>2026-10-05</t>
        </is>
      </c>
      <c r="B7057" s="77" t="inlineStr">
        <is>
          <t>Abilities</t>
        </is>
      </c>
      <c r="C7057" s="77" t="inlineStr">
        <is>
          <t>Moltres abilities</t>
        </is>
      </c>
      <c r="D7057" s="77" t="inlineStr">
        <is>
          <t>Pressure / Flame Body</t>
        </is>
      </c>
      <c r="E7057" s="77" t="inlineStr">
        <is>
          <t>Pressure / Pressure / Flame Body</t>
        </is>
      </c>
      <c r="F7057" s="77" t="inlineStr">
        <is>
          <t>Differs from upstream baseline</t>
        </is>
      </c>
      <c r="G7057" s="77" t="inlineStr">
        <is>
          <t>species_info/gen_*_families.h</t>
        </is>
      </c>
    </row>
    <row r="7058">
      <c r="A7058" s="32" t="inlineStr">
        <is>
          <t>2026-10-05</t>
        </is>
      </c>
      <c r="B7058" s="32" t="inlineStr">
        <is>
          <t>Abilities</t>
        </is>
      </c>
      <c r="C7058" s="32" t="inlineStr">
        <is>
          <t>Monferno abilities</t>
        </is>
      </c>
      <c r="D7058" s="32" t="inlineStr">
        <is>
          <t>Blaze / Iron Fist</t>
        </is>
      </c>
      <c r="E7058" s="32" t="inlineStr">
        <is>
          <t>Blaze / Blaze / Iron Fist</t>
        </is>
      </c>
      <c r="F7058" s="32" t="inlineStr">
        <is>
          <t>Differs from upstream baseline</t>
        </is>
      </c>
      <c r="G7058" s="32" t="inlineStr">
        <is>
          <t>species_info/gen_*_families.h</t>
        </is>
      </c>
    </row>
    <row r="7059">
      <c r="A7059" s="77" t="inlineStr">
        <is>
          <t>2026-10-05</t>
        </is>
      </c>
      <c r="B7059" s="77" t="inlineStr">
        <is>
          <t>Pokemon Stats</t>
        </is>
      </c>
      <c r="C7059" s="77" t="inlineStr">
        <is>
          <t>Mr. Mime baseHP</t>
        </is>
      </c>
      <c r="D7059" s="77" t="n">
        <v>40</v>
      </c>
      <c r="E7059" s="77" t="n">
        <v>65</v>
      </c>
      <c r="F7059" s="77" t="inlineStr">
        <is>
          <t>Differs from upstream baseline</t>
        </is>
      </c>
      <c r="G7059" s="77" t="inlineStr">
        <is>
          <t>species_info/gen_*_families.h</t>
        </is>
      </c>
    </row>
    <row r="7060">
      <c r="A7060" s="32" t="inlineStr">
        <is>
          <t>2026-10-05</t>
        </is>
      </c>
      <c r="B7060" s="32" t="inlineStr">
        <is>
          <t>Pokemon Stats</t>
        </is>
      </c>
      <c r="C7060" s="32" t="inlineStr">
        <is>
          <t>Mr. Mime baseAttack</t>
        </is>
      </c>
      <c r="D7060" s="32" t="n">
        <v>45</v>
      </c>
      <c r="E7060" s="32" t="n">
        <v>25</v>
      </c>
      <c r="F7060" s="32" t="inlineStr">
        <is>
          <t>Differs from upstream baseline</t>
        </is>
      </c>
      <c r="G7060" s="32" t="inlineStr">
        <is>
          <t>species_info/gen_*_families.h</t>
        </is>
      </c>
    </row>
    <row r="7061">
      <c r="A7061" s="77" t="inlineStr">
        <is>
          <t>2026-10-05</t>
        </is>
      </c>
      <c r="B7061" s="77" t="inlineStr">
        <is>
          <t>Pokemon Stats</t>
        </is>
      </c>
      <c r="C7061" s="77" t="inlineStr">
        <is>
          <t>Mr. Mime baseDefense</t>
        </is>
      </c>
      <c r="D7061" s="77" t="n">
        <v>65</v>
      </c>
      <c r="E7061" s="77" t="n">
        <v>95</v>
      </c>
      <c r="F7061" s="77" t="inlineStr">
        <is>
          <t>Differs from upstream baseline</t>
        </is>
      </c>
      <c r="G7061" s="77" t="inlineStr">
        <is>
          <t>species_info/gen_*_families.h</t>
        </is>
      </c>
    </row>
    <row r="7062">
      <c r="A7062" s="32" t="inlineStr">
        <is>
          <t>2026-10-05</t>
        </is>
      </c>
      <c r="B7062" s="32" t="inlineStr">
        <is>
          <t>Abilities</t>
        </is>
      </c>
      <c r="C7062" s="32" t="inlineStr">
        <is>
          <t>Mr. Mime abilities</t>
        </is>
      </c>
      <c r="D7062" s="32" t="inlineStr">
        <is>
          <t>Soundproof / Filter / Technician</t>
        </is>
      </c>
      <c r="E7062" s="32" t="inlineStr">
        <is>
          <t>Filter / Filter / Technician</t>
        </is>
      </c>
      <c r="F7062" s="32" t="inlineStr">
        <is>
          <t>Differs from upstream baseline</t>
        </is>
      </c>
      <c r="G7062" s="32" t="inlineStr">
        <is>
          <t>species_info/gen_*_families.h</t>
        </is>
      </c>
    </row>
    <row r="7063">
      <c r="A7063" s="77" t="inlineStr">
        <is>
          <t>2026-10-05</t>
        </is>
      </c>
      <c r="B7063" s="77" t="inlineStr">
        <is>
          <t>Pokemon Stats</t>
        </is>
      </c>
      <c r="C7063" s="77" t="inlineStr">
        <is>
          <t>Mudkip baseAttack</t>
        </is>
      </c>
      <c r="D7063" s="77" t="n">
        <v>70</v>
      </c>
      <c r="E7063" s="77" t="n">
        <v>55</v>
      </c>
      <c r="F7063" s="77" t="inlineStr">
        <is>
          <t>Differs from upstream baseline</t>
        </is>
      </c>
      <c r="G7063" s="77" t="inlineStr">
        <is>
          <t>species_info/gen_*_families.h</t>
        </is>
      </c>
    </row>
    <row r="7064">
      <c r="A7064" s="32" t="inlineStr">
        <is>
          <t>2026-10-05</t>
        </is>
      </c>
      <c r="B7064" s="32" t="inlineStr">
        <is>
          <t>Abilities</t>
        </is>
      </c>
      <c r="C7064" s="32" t="inlineStr">
        <is>
          <t>Mudkip abilities</t>
        </is>
      </c>
      <c r="D7064" s="32" t="inlineStr">
        <is>
          <t>Torrent / Damp</t>
        </is>
      </c>
      <c r="E7064" s="32" t="inlineStr">
        <is>
          <t>Huge Power / Huge Power / Damp</t>
        </is>
      </c>
      <c r="F7064" s="32" t="inlineStr">
        <is>
          <t>Differs from upstream baseline</t>
        </is>
      </c>
      <c r="G7064" s="32" t="inlineStr">
        <is>
          <t>species_info/gen_*_families.h</t>
        </is>
      </c>
    </row>
    <row r="7065">
      <c r="A7065" s="77" t="inlineStr">
        <is>
          <t>2026-10-05</t>
        </is>
      </c>
      <c r="B7065" s="77" t="inlineStr">
        <is>
          <t>Abilities</t>
        </is>
      </c>
      <c r="C7065" s="77" t="inlineStr">
        <is>
          <t>Muk abilities</t>
        </is>
      </c>
      <c r="D7065" s="77" t="inlineStr">
        <is>
          <t>Stench / Sticky Hold / Poison Touch</t>
        </is>
      </c>
      <c r="E7065" s="77" t="inlineStr">
        <is>
          <t>Aftermath / Aftermath / Poison Touch</t>
        </is>
      </c>
      <c r="F7065" s="77" t="inlineStr">
        <is>
          <t>Differs from upstream baseline</t>
        </is>
      </c>
      <c r="G7065" s="77" t="inlineStr">
        <is>
          <t>species_info/gen_*_families.h</t>
        </is>
      </c>
    </row>
    <row r="7066">
      <c r="A7066" s="32" t="inlineStr">
        <is>
          <t>2026-10-05</t>
        </is>
      </c>
      <c r="B7066" s="32" t="inlineStr">
        <is>
          <t>Abilities</t>
        </is>
      </c>
      <c r="C7066" s="32" t="inlineStr">
        <is>
          <t>Muk abilities</t>
        </is>
      </c>
      <c r="D7066" s="32" t="inlineStr">
        <is>
          <t>Poison Touch / Gluttony / Power Of Alchemy</t>
        </is>
      </c>
      <c r="E7066" s="32" t="inlineStr">
        <is>
          <t>Aftermath / Aftermath / Power Of Alchemy</t>
        </is>
      </c>
      <c r="F7066" s="32" t="inlineStr">
        <is>
          <t>Differs from upstream baseline</t>
        </is>
      </c>
      <c r="G7066" s="32" t="inlineStr">
        <is>
          <t>species_info/gen_*_families.h</t>
        </is>
      </c>
    </row>
    <row r="7067">
      <c r="A7067" s="77" t="inlineStr">
        <is>
          <t>2026-10-05</t>
        </is>
      </c>
      <c r="B7067" s="77" t="inlineStr">
        <is>
          <t>Abilities</t>
        </is>
      </c>
      <c r="C7067" s="77" t="inlineStr">
        <is>
          <t>Munchlax abilities</t>
        </is>
      </c>
      <c r="D7067" s="77" t="inlineStr">
        <is>
          <t>Pickup / Thick Fat / Gluttony</t>
        </is>
      </c>
      <c r="E7067" s="77" t="inlineStr">
        <is>
          <t>Guts / Gluttony / Gluttony</t>
        </is>
      </c>
      <c r="F7067" s="77" t="inlineStr">
        <is>
          <t>Differs from upstream baseline</t>
        </is>
      </c>
      <c r="G7067" s="77" t="inlineStr">
        <is>
          <t>species_info/gen_*_families.h</t>
        </is>
      </c>
    </row>
    <row r="7068">
      <c r="A7068" s="32" t="inlineStr">
        <is>
          <t>2026-10-05</t>
        </is>
      </c>
      <c r="B7068" s="32" t="inlineStr">
        <is>
          <t>Evolutions</t>
        </is>
      </c>
      <c r="C7068" s="32" t="inlineStr">
        <is>
          <t>Munchlax evolution</t>
        </is>
      </c>
      <c r="D7068" s="32" t="inlineStr">
        <is>
          <t>Friendship -&gt; Snorlax</t>
        </is>
      </c>
      <c r="E7068" s="32" t="inlineStr">
        <is>
          <t>Lv 70 -&gt; Snorlax</t>
        </is>
      </c>
      <c r="F7068" s="32" t="inlineStr">
        <is>
          <t>Differs from upstream baseline</t>
        </is>
      </c>
      <c r="G7068" s="32" t="inlineStr">
        <is>
          <t>species_info/gen_*_families.h</t>
        </is>
      </c>
    </row>
    <row r="7069">
      <c r="A7069" s="77" t="inlineStr">
        <is>
          <t>2026-10-05</t>
        </is>
      </c>
      <c r="B7069" s="77" t="inlineStr">
        <is>
          <t>Pokemon Stats</t>
        </is>
      </c>
      <c r="C7069" s="77" t="inlineStr">
        <is>
          <t>Munna baseAttack</t>
        </is>
      </c>
      <c r="D7069" s="77" t="n">
        <v>25</v>
      </c>
      <c r="E7069" s="77" t="n">
        <v>27</v>
      </c>
      <c r="F7069" s="77" t="inlineStr">
        <is>
          <t>Differs from upstream baseline</t>
        </is>
      </c>
      <c r="G7069" s="77" t="inlineStr">
        <is>
          <t>species_info/gen_*_families.h</t>
        </is>
      </c>
    </row>
    <row r="7070">
      <c r="A7070" s="32" t="inlineStr">
        <is>
          <t>2026-10-05</t>
        </is>
      </c>
      <c r="B7070" s="32" t="inlineStr">
        <is>
          <t>Pokemon Stats</t>
        </is>
      </c>
      <c r="C7070" s="32" t="inlineStr">
        <is>
          <t>Munna baseDefense</t>
        </is>
      </c>
      <c r="D7070" s="32" t="n">
        <v>45</v>
      </c>
      <c r="E7070" s="32" t="n">
        <v>47</v>
      </c>
      <c r="F7070" s="32" t="inlineStr">
        <is>
          <t>Differs from upstream baseline</t>
        </is>
      </c>
      <c r="G7070" s="32" t="inlineStr">
        <is>
          <t>species_info/gen_*_families.h</t>
        </is>
      </c>
    </row>
    <row r="7071">
      <c r="A7071" s="77" t="inlineStr">
        <is>
          <t>2026-10-05</t>
        </is>
      </c>
      <c r="B7071" s="77" t="inlineStr">
        <is>
          <t>Pokemon Stats</t>
        </is>
      </c>
      <c r="C7071" s="77" t="inlineStr">
        <is>
          <t>Munna baseSpeed</t>
        </is>
      </c>
      <c r="D7071" s="77" t="n">
        <v>24</v>
      </c>
      <c r="E7071" s="77" t="n">
        <v>33</v>
      </c>
      <c r="F7071" s="77" t="inlineStr">
        <is>
          <t>Differs from upstream baseline</t>
        </is>
      </c>
      <c r="G7071" s="77" t="inlineStr">
        <is>
          <t>species_info/gen_*_families.h</t>
        </is>
      </c>
    </row>
    <row r="7072">
      <c r="A7072" s="32" t="inlineStr">
        <is>
          <t>2026-10-05</t>
        </is>
      </c>
      <c r="B7072" s="32" t="inlineStr">
        <is>
          <t>Abilities</t>
        </is>
      </c>
      <c r="C7072" s="32" t="inlineStr">
        <is>
          <t>Murkrow abilities</t>
        </is>
      </c>
      <c r="D7072" s="32" t="inlineStr">
        <is>
          <t>Insomnia / Super Luck / Prankster</t>
        </is>
      </c>
      <c r="E7072" s="32" t="inlineStr">
        <is>
          <t>Super Luck / Super Luck / Prankster</t>
        </is>
      </c>
      <c r="F7072" s="32" t="inlineStr">
        <is>
          <t>Differs from upstream baseline</t>
        </is>
      </c>
      <c r="G7072" s="32" t="inlineStr">
        <is>
          <t>species_info/gen_*_families.h</t>
        </is>
      </c>
    </row>
    <row r="7073">
      <c r="A7073" s="77" t="inlineStr">
        <is>
          <t>2026-10-05</t>
        </is>
      </c>
      <c r="B7073" s="77" t="inlineStr">
        <is>
          <t>Pokemon Stats</t>
        </is>
      </c>
      <c r="C7073" s="77" t="inlineStr">
        <is>
          <t>Musharna baseHP</t>
        </is>
      </c>
      <c r="D7073" s="77" t="n">
        <v>116</v>
      </c>
      <c r="E7073" s="77" t="n">
        <v>126</v>
      </c>
      <c r="F7073" s="77" t="inlineStr">
        <is>
          <t>Differs from upstream baseline</t>
        </is>
      </c>
      <c r="G7073" s="77" t="inlineStr">
        <is>
          <t>species_info/gen_*_families.h</t>
        </is>
      </c>
    </row>
    <row r="7074">
      <c r="A7074" s="32" t="inlineStr">
        <is>
          <t>2026-10-05</t>
        </is>
      </c>
      <c r="B7074" s="32" t="inlineStr">
        <is>
          <t>Pokemon Stats</t>
        </is>
      </c>
      <c r="C7074" s="32" t="inlineStr">
        <is>
          <t>Musharna baseAttack</t>
        </is>
      </c>
      <c r="D7074" s="32" t="n">
        <v>55</v>
      </c>
      <c r="E7074" s="32" t="n">
        <v>30</v>
      </c>
      <c r="F7074" s="32" t="inlineStr">
        <is>
          <t>Differs from upstream baseline</t>
        </is>
      </c>
      <c r="G7074" s="32" t="inlineStr">
        <is>
          <t>species_info/gen_*_families.h</t>
        </is>
      </c>
    </row>
    <row r="7075">
      <c r="A7075" s="77" t="inlineStr">
        <is>
          <t>2026-10-05</t>
        </is>
      </c>
      <c r="B7075" s="77" t="inlineStr">
        <is>
          <t>Pokemon Stats</t>
        </is>
      </c>
      <c r="C7075" s="77" t="inlineStr">
        <is>
          <t>Musharna baseDefense</t>
        </is>
      </c>
      <c r="D7075" s="77" t="n">
        <v>85</v>
      </c>
      <c r="E7075" s="77" t="n">
        <v>95</v>
      </c>
      <c r="F7075" s="77" t="inlineStr">
        <is>
          <t>Differs from upstream baseline</t>
        </is>
      </c>
      <c r="G7075" s="77" t="inlineStr">
        <is>
          <t>species_info/gen_*_families.h</t>
        </is>
      </c>
    </row>
    <row r="7076">
      <c r="A7076" s="32" t="inlineStr">
        <is>
          <t>2026-10-05</t>
        </is>
      </c>
      <c r="B7076" s="32" t="inlineStr">
        <is>
          <t>Pokemon Stats</t>
        </is>
      </c>
      <c r="C7076" s="32" t="inlineStr">
        <is>
          <t>Musharna baseSpAttack</t>
        </is>
      </c>
      <c r="D7076" s="32" t="n">
        <v>107</v>
      </c>
      <c r="E7076" s="32" t="n">
        <v>132</v>
      </c>
      <c r="F7076" s="32" t="inlineStr">
        <is>
          <t>Differs from upstream baseline</t>
        </is>
      </c>
      <c r="G7076" s="32" t="inlineStr">
        <is>
          <t>species_info/gen_*_families.h</t>
        </is>
      </c>
    </row>
    <row r="7077">
      <c r="A7077" s="77" t="inlineStr">
        <is>
          <t>2026-10-05</t>
        </is>
      </c>
      <c r="B7077" s="77" t="inlineStr">
        <is>
          <t>Abilities</t>
        </is>
      </c>
      <c r="C7077" s="77" t="inlineStr">
        <is>
          <t>Musharna abilities</t>
        </is>
      </c>
      <c r="D7077" s="77" t="inlineStr">
        <is>
          <t>Forewarn / Synchronize / Telepathy</t>
        </is>
      </c>
      <c r="E7077" s="77" t="inlineStr">
        <is>
          <t>Forewarn / Synchronize / Magic Bounce</t>
        </is>
      </c>
      <c r="F7077" s="77" t="inlineStr">
        <is>
          <t>Differs from upstream baseline</t>
        </is>
      </c>
      <c r="G7077" s="77" t="inlineStr">
        <is>
          <t>species_info/gen_*_families.h</t>
        </is>
      </c>
    </row>
    <row r="7078">
      <c r="A7078" s="32" t="inlineStr">
        <is>
          <t>2026-10-05</t>
        </is>
      </c>
      <c r="B7078" s="32" t="inlineStr">
        <is>
          <t>Abilities</t>
        </is>
      </c>
      <c r="C7078" s="32" t="inlineStr">
        <is>
          <t>Natu abilities</t>
        </is>
      </c>
      <c r="D7078" s="32" t="inlineStr">
        <is>
          <t>Synchronize / Early Bird / Magic Bounce</t>
        </is>
      </c>
      <c r="E7078" s="32" t="inlineStr">
        <is>
          <t>Magic Guard / Magic Guard / Magic Bounce</t>
        </is>
      </c>
      <c r="F7078" s="32" t="inlineStr">
        <is>
          <t>Differs from upstream baseline</t>
        </is>
      </c>
      <c r="G7078" s="32" t="inlineStr">
        <is>
          <t>species_info/gen_*_families.h</t>
        </is>
      </c>
    </row>
    <row r="7079">
      <c r="A7079" s="77" t="inlineStr">
        <is>
          <t>2026-10-05</t>
        </is>
      </c>
      <c r="B7079" s="77" t="inlineStr">
        <is>
          <t>Pokemon Stats</t>
        </is>
      </c>
      <c r="C7079" s="77" t="inlineStr">
        <is>
          <t>Nidoking baseDefense</t>
        </is>
      </c>
      <c r="D7079" s="77" t="n">
        <v>77</v>
      </c>
      <c r="E7079" s="77" t="n">
        <v>87</v>
      </c>
      <c r="F7079" s="77" t="inlineStr">
        <is>
          <t>Differs from upstream baseline</t>
        </is>
      </c>
      <c r="G7079" s="77" t="inlineStr">
        <is>
          <t>species_info/gen_*_families.h</t>
        </is>
      </c>
    </row>
    <row r="7080">
      <c r="A7080" s="32" t="inlineStr">
        <is>
          <t>2026-10-05</t>
        </is>
      </c>
      <c r="B7080" s="32" t="inlineStr">
        <is>
          <t>Pokemon Stats</t>
        </is>
      </c>
      <c r="C7080" s="32" t="inlineStr">
        <is>
          <t>Nidoking baseSpAttack</t>
        </is>
      </c>
      <c r="D7080" s="32" t="n">
        <v>85</v>
      </c>
      <c r="E7080" s="32" t="n">
        <v>95</v>
      </c>
      <c r="F7080" s="32" t="inlineStr">
        <is>
          <t>Differs from upstream baseline</t>
        </is>
      </c>
      <c r="G7080" s="32" t="inlineStr">
        <is>
          <t>species_info/gen_*_families.h</t>
        </is>
      </c>
    </row>
    <row r="7081">
      <c r="A7081" s="77" t="inlineStr">
        <is>
          <t>2026-10-05</t>
        </is>
      </c>
      <c r="B7081" s="77" t="inlineStr">
        <is>
          <t>Pokemon Stats</t>
        </is>
      </c>
      <c r="C7081" s="77" t="inlineStr">
        <is>
          <t>Nidoking baseSpDefense</t>
        </is>
      </c>
      <c r="D7081" s="77" t="n">
        <v>75</v>
      </c>
      <c r="E7081" s="77" t="n">
        <v>85</v>
      </c>
      <c r="F7081" s="77" t="inlineStr">
        <is>
          <t>Differs from upstream baseline</t>
        </is>
      </c>
      <c r="G7081" s="77" t="inlineStr">
        <is>
          <t>species_info/gen_*_families.h</t>
        </is>
      </c>
    </row>
    <row r="7082">
      <c r="A7082" s="32" t="inlineStr">
        <is>
          <t>2026-10-05</t>
        </is>
      </c>
      <c r="B7082" s="32" t="inlineStr">
        <is>
          <t>Abilities</t>
        </is>
      </c>
      <c r="C7082" s="32" t="inlineStr">
        <is>
          <t>Nidoking abilities</t>
        </is>
      </c>
      <c r="D7082" s="32" t="inlineStr">
        <is>
          <t>Poison Point / Rivalry / Sheer Force</t>
        </is>
      </c>
      <c r="E7082" s="32" t="inlineStr">
        <is>
          <t>Mold Breaker / Mold Breaker / Sheer Force</t>
        </is>
      </c>
      <c r="F7082" s="32" t="inlineStr">
        <is>
          <t>Differs from upstream baseline</t>
        </is>
      </c>
      <c r="G7082" s="32" t="inlineStr">
        <is>
          <t>species_info/gen_*_families.h</t>
        </is>
      </c>
    </row>
    <row r="7083">
      <c r="A7083" s="77" t="inlineStr">
        <is>
          <t>2026-10-05</t>
        </is>
      </c>
      <c r="B7083" s="77" t="inlineStr">
        <is>
          <t>Pokemon Stats</t>
        </is>
      </c>
      <c r="C7083" s="77" t="inlineStr">
        <is>
          <t>Nidoqueen baseDefense</t>
        </is>
      </c>
      <c r="D7083" s="77" t="n">
        <v>87</v>
      </c>
      <c r="E7083" s="77" t="n">
        <v>97</v>
      </c>
      <c r="F7083" s="77" t="inlineStr">
        <is>
          <t>Differs from upstream baseline</t>
        </is>
      </c>
      <c r="G7083" s="77" t="inlineStr">
        <is>
          <t>species_info/gen_*_families.h</t>
        </is>
      </c>
    </row>
    <row r="7084">
      <c r="A7084" s="32" t="inlineStr">
        <is>
          <t>2026-10-05</t>
        </is>
      </c>
      <c r="B7084" s="32" t="inlineStr">
        <is>
          <t>Pokemon Stats</t>
        </is>
      </c>
      <c r="C7084" s="32" t="inlineStr">
        <is>
          <t>Nidoqueen baseSpAttack</t>
        </is>
      </c>
      <c r="D7084" s="32" t="n">
        <v>75</v>
      </c>
      <c r="E7084" s="32" t="n">
        <v>85</v>
      </c>
      <c r="F7084" s="32" t="inlineStr">
        <is>
          <t>Differs from upstream baseline</t>
        </is>
      </c>
      <c r="G7084" s="32" t="inlineStr">
        <is>
          <t>species_info/gen_*_families.h</t>
        </is>
      </c>
    </row>
    <row r="7085">
      <c r="A7085" s="77" t="inlineStr">
        <is>
          <t>2026-10-05</t>
        </is>
      </c>
      <c r="B7085" s="77" t="inlineStr">
        <is>
          <t>Pokemon Stats</t>
        </is>
      </c>
      <c r="C7085" s="77" t="inlineStr">
        <is>
          <t>Nidoqueen baseSpDefense</t>
        </is>
      </c>
      <c r="D7085" s="77" t="n">
        <v>85</v>
      </c>
      <c r="E7085" s="77" t="n">
        <v>95</v>
      </c>
      <c r="F7085" s="77" t="inlineStr">
        <is>
          <t>Differs from upstream baseline</t>
        </is>
      </c>
      <c r="G7085" s="77" t="inlineStr">
        <is>
          <t>species_info/gen_*_families.h</t>
        </is>
      </c>
    </row>
    <row r="7086">
      <c r="A7086" s="32" t="inlineStr">
        <is>
          <t>2026-10-05</t>
        </is>
      </c>
      <c r="B7086" s="32" t="inlineStr">
        <is>
          <t>Abilities</t>
        </is>
      </c>
      <c r="C7086" s="32" t="inlineStr">
        <is>
          <t>Nidoqueen abilities</t>
        </is>
      </c>
      <c r="D7086" s="32" t="inlineStr">
        <is>
          <t>Poison Point / Rivalry / Sheer Force</t>
        </is>
      </c>
      <c r="E7086" s="32" t="inlineStr">
        <is>
          <t>Battle Armor / Battle Armor / Sheer Force</t>
        </is>
      </c>
      <c r="F7086" s="32" t="inlineStr">
        <is>
          <t>Differs from upstream baseline</t>
        </is>
      </c>
      <c r="G7086" s="32" t="inlineStr">
        <is>
          <t>species_info/gen_*_families.h</t>
        </is>
      </c>
    </row>
    <row r="7087">
      <c r="A7087" s="77" t="inlineStr">
        <is>
          <t>2026-10-05</t>
        </is>
      </c>
      <c r="B7087" s="77" t="inlineStr">
        <is>
          <t>Pokemon Stats</t>
        </is>
      </c>
      <c r="C7087" s="77" t="inlineStr">
        <is>
          <t>Ninetales baseHP</t>
        </is>
      </c>
      <c r="D7087" s="77" t="n">
        <v>73</v>
      </c>
      <c r="E7087" s="77" t="n">
        <v>79</v>
      </c>
      <c r="F7087" s="77" t="inlineStr">
        <is>
          <t>Differs from upstream baseline</t>
        </is>
      </c>
      <c r="G7087" s="77" t="inlineStr">
        <is>
          <t>species_info/gen_*_families.h</t>
        </is>
      </c>
    </row>
    <row r="7088">
      <c r="A7088" s="32" t="inlineStr">
        <is>
          <t>2026-10-05</t>
        </is>
      </c>
      <c r="B7088" s="32" t="inlineStr">
        <is>
          <t>Pokemon Stats</t>
        </is>
      </c>
      <c r="C7088" s="32" t="inlineStr">
        <is>
          <t>Ninetales baseAttack</t>
        </is>
      </c>
      <c r="D7088" s="32" t="n">
        <v>76</v>
      </c>
      <c r="E7088" s="32" t="n">
        <v>89</v>
      </c>
      <c r="F7088" s="32" t="inlineStr">
        <is>
          <t>Differs from upstream baseline</t>
        </is>
      </c>
      <c r="G7088" s="32" t="inlineStr">
        <is>
          <t>species_info/gen_*_families.h</t>
        </is>
      </c>
    </row>
    <row r="7089">
      <c r="A7089" s="77" t="inlineStr">
        <is>
          <t>2026-10-05</t>
        </is>
      </c>
      <c r="B7089" s="77" t="inlineStr">
        <is>
          <t>Pokemon Stats</t>
        </is>
      </c>
      <c r="C7089" s="77" t="inlineStr">
        <is>
          <t>Ninetales baseDefense</t>
        </is>
      </c>
      <c r="D7089" s="77" t="n">
        <v>75</v>
      </c>
      <c r="E7089" s="77" t="n">
        <v>79</v>
      </c>
      <c r="F7089" s="77" t="inlineStr">
        <is>
          <t>Differs from upstream baseline</t>
        </is>
      </c>
      <c r="G7089" s="77" t="inlineStr">
        <is>
          <t>species_info/gen_*_families.h</t>
        </is>
      </c>
    </row>
    <row r="7090">
      <c r="A7090" s="32" t="inlineStr">
        <is>
          <t>2026-10-05</t>
        </is>
      </c>
      <c r="B7090" s="32" t="inlineStr">
        <is>
          <t>Pokemon Stats</t>
        </is>
      </c>
      <c r="C7090" s="32" t="inlineStr">
        <is>
          <t>Ninetales baseSpAttack</t>
        </is>
      </c>
      <c r="D7090" s="32" t="n">
        <v>81</v>
      </c>
      <c r="E7090" s="32" t="n">
        <v>109</v>
      </c>
      <c r="F7090" s="32" t="inlineStr">
        <is>
          <t>Differs from upstream baseline</t>
        </is>
      </c>
      <c r="G7090" s="32" t="inlineStr">
        <is>
          <t>species_info/gen_*_families.h</t>
        </is>
      </c>
    </row>
    <row r="7091">
      <c r="A7091" s="77" t="inlineStr">
        <is>
          <t>2026-10-05</t>
        </is>
      </c>
      <c r="B7091" s="77" t="inlineStr">
        <is>
          <t>Pokemon Stats</t>
        </is>
      </c>
      <c r="C7091" s="77" t="inlineStr">
        <is>
          <t>Ninetales baseSpDefense</t>
        </is>
      </c>
      <c r="D7091" s="77" t="n">
        <v>100</v>
      </c>
      <c r="E7091" s="77" t="n">
        <v>99</v>
      </c>
      <c r="F7091" s="77" t="inlineStr">
        <is>
          <t>Differs from upstream baseline</t>
        </is>
      </c>
      <c r="G7091" s="77" t="inlineStr">
        <is>
          <t>species_info/gen_*_families.h</t>
        </is>
      </c>
    </row>
    <row r="7092">
      <c r="A7092" s="32" t="inlineStr">
        <is>
          <t>2026-10-05</t>
        </is>
      </c>
      <c r="B7092" s="32" t="inlineStr">
        <is>
          <t>Abilities</t>
        </is>
      </c>
      <c r="C7092" s="32" t="inlineStr">
        <is>
          <t>Ninetales abilities</t>
        </is>
      </c>
      <c r="D7092" s="32" t="inlineStr">
        <is>
          <t>Flash Fire / Drought</t>
        </is>
      </c>
      <c r="E7092" s="32" t="inlineStr">
        <is>
          <t>Magic Guard / Magic Bounce</t>
        </is>
      </c>
      <c r="F7092" s="32" t="inlineStr">
        <is>
          <t>Differs from upstream baseline</t>
        </is>
      </c>
      <c r="G7092" s="32" t="inlineStr">
        <is>
          <t>species_info/gen_*_families.h</t>
        </is>
      </c>
    </row>
    <row r="7093">
      <c r="A7093" s="77" t="inlineStr">
        <is>
          <t>2026-10-05</t>
        </is>
      </c>
      <c r="B7093" s="77" t="inlineStr">
        <is>
          <t>Abilities</t>
        </is>
      </c>
      <c r="C7093" s="77" t="inlineStr">
        <is>
          <t>Ninetales abilities</t>
        </is>
      </c>
      <c r="D7093" s="77" t="inlineStr">
        <is>
          <t>Snow Cloak / Snow Warning</t>
        </is>
      </c>
      <c r="E7093" s="77" t="inlineStr">
        <is>
          <t>Snow Cloak / Cursed Body</t>
        </is>
      </c>
      <c r="F7093" s="77" t="inlineStr">
        <is>
          <t>Differs from upstream baseline</t>
        </is>
      </c>
      <c r="G7093" s="77" t="inlineStr">
        <is>
          <t>species_info/gen_*_families.h</t>
        </is>
      </c>
    </row>
    <row r="7094">
      <c r="A7094" s="32" t="inlineStr">
        <is>
          <t>2026-10-05</t>
        </is>
      </c>
      <c r="B7094" s="32" t="inlineStr">
        <is>
          <t>Pokemon Stats</t>
        </is>
      </c>
      <c r="C7094" s="32" t="inlineStr">
        <is>
          <t>Ninjask baseAttack</t>
        </is>
      </c>
      <c r="D7094" s="32" t="n">
        <v>90</v>
      </c>
      <c r="E7094" s="32" t="n">
        <v>100</v>
      </c>
      <c r="F7094" s="32" t="inlineStr">
        <is>
          <t>Differs from upstream baseline</t>
        </is>
      </c>
      <c r="G7094" s="32" t="inlineStr">
        <is>
          <t>species_info/gen_*_families.h</t>
        </is>
      </c>
    </row>
    <row r="7095">
      <c r="A7095" s="77" t="inlineStr">
        <is>
          <t>2026-10-05</t>
        </is>
      </c>
      <c r="B7095" s="77" t="inlineStr">
        <is>
          <t>Pokemon Stats</t>
        </is>
      </c>
      <c r="C7095" s="77" t="inlineStr">
        <is>
          <t>Noctowl baseAttack</t>
        </is>
      </c>
      <c r="D7095" s="77" t="n">
        <v>50</v>
      </c>
      <c r="E7095" s="77" t="n">
        <v>86</v>
      </c>
      <c r="F7095" s="77" t="inlineStr">
        <is>
          <t>Differs from upstream baseline</t>
        </is>
      </c>
      <c r="G7095" s="77" t="inlineStr">
        <is>
          <t>species_info/gen_*_families.h</t>
        </is>
      </c>
    </row>
    <row r="7096">
      <c r="A7096" s="32" t="inlineStr">
        <is>
          <t>2026-10-05</t>
        </is>
      </c>
      <c r="B7096" s="32" t="inlineStr">
        <is>
          <t>Abilities</t>
        </is>
      </c>
      <c r="C7096" s="32" t="inlineStr">
        <is>
          <t>Noctowl abilities</t>
        </is>
      </c>
      <c r="D7096" s="32" t="inlineStr">
        <is>
          <t>Insomnia / Keen Eye / Tinted Lens</t>
        </is>
      </c>
      <c r="E7096" s="32" t="inlineStr">
        <is>
          <t>Tinted Lens / Tinted Lens / Tinted Lens</t>
        </is>
      </c>
      <c r="F7096" s="32" t="inlineStr">
        <is>
          <t>Differs from upstream baseline</t>
        </is>
      </c>
      <c r="G7096" s="32" t="inlineStr">
        <is>
          <t>species_info/gen_*_families.h</t>
        </is>
      </c>
    </row>
    <row r="7097">
      <c r="A7097" s="77" t="inlineStr">
        <is>
          <t>2026-10-05</t>
        </is>
      </c>
      <c r="B7097" s="77" t="inlineStr">
        <is>
          <t>Pokemon Stats</t>
        </is>
      </c>
      <c r="C7097" s="77" t="inlineStr">
        <is>
          <t>Noibat baseHP</t>
        </is>
      </c>
      <c r="D7097" s="77" t="n">
        <v>40</v>
      </c>
      <c r="E7097" s="77" t="n">
        <v>55</v>
      </c>
      <c r="F7097" s="77" t="inlineStr">
        <is>
          <t>Differs from upstream baseline</t>
        </is>
      </c>
      <c r="G7097" s="77" t="inlineStr">
        <is>
          <t>species_info/gen_*_families.h</t>
        </is>
      </c>
    </row>
    <row r="7098">
      <c r="A7098" s="32" t="inlineStr">
        <is>
          <t>2026-10-05</t>
        </is>
      </c>
      <c r="B7098" s="32" t="inlineStr">
        <is>
          <t>Pokemon Stats</t>
        </is>
      </c>
      <c r="C7098" s="32" t="inlineStr">
        <is>
          <t>Noibat baseAttack</t>
        </is>
      </c>
      <c r="D7098" s="32" t="n">
        <v>30</v>
      </c>
      <c r="E7098" s="32" t="n">
        <v>39</v>
      </c>
      <c r="F7098" s="32" t="inlineStr">
        <is>
          <t>Differs from upstream baseline</t>
        </is>
      </c>
      <c r="G7098" s="32" t="inlineStr">
        <is>
          <t>species_info/gen_*_families.h</t>
        </is>
      </c>
    </row>
    <row r="7099">
      <c r="A7099" s="77" t="inlineStr">
        <is>
          <t>2026-10-05</t>
        </is>
      </c>
      <c r="B7099" s="77" t="inlineStr">
        <is>
          <t>Pokemon Stats</t>
        </is>
      </c>
      <c r="C7099" s="77" t="inlineStr">
        <is>
          <t>Noibat baseDefense</t>
        </is>
      </c>
      <c r="D7099" s="77" t="n">
        <v>35</v>
      </c>
      <c r="E7099" s="77" t="n">
        <v>57</v>
      </c>
      <c r="F7099" s="77" t="inlineStr">
        <is>
          <t>Differs from upstream baseline</t>
        </is>
      </c>
      <c r="G7099" s="77" t="inlineStr">
        <is>
          <t>species_info/gen_*_families.h</t>
        </is>
      </c>
    </row>
    <row r="7100">
      <c r="A7100" s="32" t="inlineStr">
        <is>
          <t>2026-10-05</t>
        </is>
      </c>
      <c r="B7100" s="32" t="inlineStr">
        <is>
          <t>Pokemon Stats</t>
        </is>
      </c>
      <c r="C7100" s="32" t="inlineStr">
        <is>
          <t>Noibat baseSpDefense</t>
        </is>
      </c>
      <c r="D7100" s="32" t="n">
        <v>40</v>
      </c>
      <c r="E7100" s="32" t="n">
        <v>54</v>
      </c>
      <c r="F7100" s="32" t="inlineStr">
        <is>
          <t>Differs from upstream baseline</t>
        </is>
      </c>
      <c r="G7100" s="32" t="inlineStr">
        <is>
          <t>species_info/gen_*_families.h</t>
        </is>
      </c>
    </row>
    <row r="7101">
      <c r="A7101" s="77" t="inlineStr">
        <is>
          <t>2026-10-05</t>
        </is>
      </c>
      <c r="B7101" s="77" t="inlineStr">
        <is>
          <t>Evolutions</t>
        </is>
      </c>
      <c r="C7101" s="77" t="inlineStr">
        <is>
          <t>Noibat evolution</t>
        </is>
      </c>
      <c r="D7101" s="77" t="inlineStr">
        <is>
          <t>Lv 48 -&gt; Noivern</t>
        </is>
      </c>
      <c r="E7101" s="77" t="inlineStr">
        <is>
          <t>Lv 40 -&gt; Noivern</t>
        </is>
      </c>
      <c r="F7101" s="77" t="inlineStr">
        <is>
          <t>Differs from upstream baseline</t>
        </is>
      </c>
      <c r="G7101" s="77" t="inlineStr">
        <is>
          <t>species_info/gen_*_families.h</t>
        </is>
      </c>
    </row>
    <row r="7102">
      <c r="A7102" s="32" t="inlineStr">
        <is>
          <t>2026-10-05</t>
        </is>
      </c>
      <c r="B7102" s="32" t="inlineStr">
        <is>
          <t>Pokemon Stats</t>
        </is>
      </c>
      <c r="C7102" s="32" t="inlineStr">
        <is>
          <t>Noivern baseSpAttack</t>
        </is>
      </c>
      <c r="D7102" s="32" t="n">
        <v>97</v>
      </c>
      <c r="E7102" s="32" t="n">
        <v>107</v>
      </c>
      <c r="F7102" s="32" t="inlineStr">
        <is>
          <t>Differs from upstream baseline</t>
        </is>
      </c>
      <c r="G7102" s="32" t="inlineStr">
        <is>
          <t>species_info/gen_*_families.h</t>
        </is>
      </c>
    </row>
    <row r="7103">
      <c r="A7103" s="77" t="inlineStr">
        <is>
          <t>2026-10-05</t>
        </is>
      </c>
      <c r="B7103" s="77" t="inlineStr">
        <is>
          <t>Abilities</t>
        </is>
      </c>
      <c r="C7103" s="77" t="inlineStr">
        <is>
          <t>Nosepass abilities</t>
        </is>
      </c>
      <c r="D7103" s="77" t="inlineStr">
        <is>
          <t>Sturdy / Magnet Pull / Sand Force</t>
        </is>
      </c>
      <c r="E7103" s="77" t="inlineStr">
        <is>
          <t>Solid Rock / Solid Rock / Sand Force</t>
        </is>
      </c>
      <c r="F7103" s="77" t="inlineStr">
        <is>
          <t>Differs from upstream baseline</t>
        </is>
      </c>
      <c r="G7103" s="77" t="inlineStr">
        <is>
          <t>species_info/gen_*_families.h</t>
        </is>
      </c>
    </row>
    <row r="7104">
      <c r="A7104" s="32" t="inlineStr">
        <is>
          <t>2026-10-05</t>
        </is>
      </c>
      <c r="B7104" s="32" t="inlineStr">
        <is>
          <t>Abilities</t>
        </is>
      </c>
      <c r="C7104" s="32" t="inlineStr">
        <is>
          <t>Nuzleaf abilities</t>
        </is>
      </c>
      <c r="D7104" s="32" t="inlineStr">
        <is>
          <t>Chlorophyll / Early Bird / Pickpocket</t>
        </is>
      </c>
      <c r="E7104" s="32" t="inlineStr">
        <is>
          <t>Chlorophyll / Chlorophyll / Pickpocket</t>
        </is>
      </c>
      <c r="F7104" s="32" t="inlineStr">
        <is>
          <t>Differs from upstream baseline</t>
        </is>
      </c>
      <c r="G7104" s="32" t="inlineStr">
        <is>
          <t>species_info/gen_*_families.h</t>
        </is>
      </c>
    </row>
    <row r="7105">
      <c r="A7105" s="77" t="inlineStr">
        <is>
          <t>2026-10-05</t>
        </is>
      </c>
      <c r="B7105" s="77" t="inlineStr">
        <is>
          <t>Pokemon Stats</t>
        </is>
      </c>
      <c r="C7105" s="77" t="inlineStr">
        <is>
          <t>Octillery baseHP</t>
        </is>
      </c>
      <c r="D7105" s="77" t="n">
        <v>75</v>
      </c>
      <c r="E7105" s="77" t="n">
        <v>84</v>
      </c>
      <c r="F7105" s="77" t="inlineStr">
        <is>
          <t>Differs from upstream baseline</t>
        </is>
      </c>
      <c r="G7105" s="77" t="inlineStr">
        <is>
          <t>species_info/gen_*_families.h</t>
        </is>
      </c>
    </row>
    <row r="7106">
      <c r="A7106" s="32" t="inlineStr">
        <is>
          <t>2026-10-05</t>
        </is>
      </c>
      <c r="B7106" s="32" t="inlineStr">
        <is>
          <t>Pokemon Stats</t>
        </is>
      </c>
      <c r="C7106" s="32" t="inlineStr">
        <is>
          <t>Octillery baseAttack</t>
        </is>
      </c>
      <c r="D7106" s="32" t="n">
        <v>105</v>
      </c>
      <c r="E7106" s="32" t="n">
        <v>108</v>
      </c>
      <c r="F7106" s="32" t="inlineStr">
        <is>
          <t>Differs from upstream baseline</t>
        </is>
      </c>
      <c r="G7106" s="32" t="inlineStr">
        <is>
          <t>species_info/gen_*_families.h</t>
        </is>
      </c>
    </row>
    <row r="7107">
      <c r="A7107" s="77" t="inlineStr">
        <is>
          <t>2026-10-05</t>
        </is>
      </c>
      <c r="B7107" s="77" t="inlineStr">
        <is>
          <t>Pokemon Stats</t>
        </is>
      </c>
      <c r="C7107" s="77" t="inlineStr">
        <is>
          <t>Octillery baseDefense</t>
        </is>
      </c>
      <c r="D7107" s="77" t="n">
        <v>75</v>
      </c>
      <c r="E7107" s="77" t="n">
        <v>88</v>
      </c>
      <c r="F7107" s="77" t="inlineStr">
        <is>
          <t>Differs from upstream baseline</t>
        </is>
      </c>
      <c r="G7107" s="77" t="inlineStr">
        <is>
          <t>species_info/gen_*_families.h</t>
        </is>
      </c>
    </row>
    <row r="7108">
      <c r="A7108" s="32" t="inlineStr">
        <is>
          <t>2026-10-05</t>
        </is>
      </c>
      <c r="B7108" s="32" t="inlineStr">
        <is>
          <t>Pokemon Stats</t>
        </is>
      </c>
      <c r="C7108" s="32" t="inlineStr">
        <is>
          <t>Octillery baseSpAttack</t>
        </is>
      </c>
      <c r="D7108" s="32" t="n">
        <v>105</v>
      </c>
      <c r="E7108" s="32" t="n">
        <v>108</v>
      </c>
      <c r="F7108" s="32" t="inlineStr">
        <is>
          <t>Differs from upstream baseline</t>
        </is>
      </c>
      <c r="G7108" s="32" t="inlineStr">
        <is>
          <t>species_info/gen_*_families.h</t>
        </is>
      </c>
    </row>
    <row r="7109">
      <c r="A7109" s="77" t="inlineStr">
        <is>
          <t>2026-10-05</t>
        </is>
      </c>
      <c r="B7109" s="77" t="inlineStr">
        <is>
          <t>Pokemon Stats</t>
        </is>
      </c>
      <c r="C7109" s="77" t="inlineStr">
        <is>
          <t>Octillery baseSpDefense</t>
        </is>
      </c>
      <c r="D7109" s="77" t="n">
        <v>75</v>
      </c>
      <c r="E7109" s="77" t="n">
        <v>88</v>
      </c>
      <c r="F7109" s="77" t="inlineStr">
        <is>
          <t>Differs from upstream baseline</t>
        </is>
      </c>
      <c r="G7109" s="77" t="inlineStr">
        <is>
          <t>species_info/gen_*_families.h</t>
        </is>
      </c>
    </row>
    <row r="7110">
      <c r="A7110" s="32" t="inlineStr">
        <is>
          <t>2026-10-05</t>
        </is>
      </c>
      <c r="B7110" s="32" t="inlineStr">
        <is>
          <t>Pokemon Stats</t>
        </is>
      </c>
      <c r="C7110" s="32" t="inlineStr">
        <is>
          <t>Octillery baseSpeed</t>
        </is>
      </c>
      <c r="D7110" s="32" t="n">
        <v>45</v>
      </c>
      <c r="E7110" s="32" t="n">
        <v>48</v>
      </c>
      <c r="F7110" s="32" t="inlineStr">
        <is>
          <t>Differs from upstream baseline</t>
        </is>
      </c>
      <c r="G7110" s="32" t="inlineStr">
        <is>
          <t>species_info/gen_*_families.h</t>
        </is>
      </c>
    </row>
    <row r="7111">
      <c r="A7111" s="77" t="inlineStr">
        <is>
          <t>2026-10-05</t>
        </is>
      </c>
      <c r="B7111" s="77" t="inlineStr">
        <is>
          <t>Abilities</t>
        </is>
      </c>
      <c r="C7111" s="77" t="inlineStr">
        <is>
          <t>Octillery abilities</t>
        </is>
      </c>
      <c r="D7111" s="77" t="inlineStr">
        <is>
          <t>Suction Cups / Sniper / Moody</t>
        </is>
      </c>
      <c r="E7111" s="77" t="inlineStr">
        <is>
          <t>Rock Head / Rock Head / Moody</t>
        </is>
      </c>
      <c r="F7111" s="77" t="inlineStr">
        <is>
          <t>Differs from upstream baseline</t>
        </is>
      </c>
      <c r="G7111" s="77" t="inlineStr">
        <is>
          <t>species_info/gen_*_families.h</t>
        </is>
      </c>
    </row>
    <row r="7112">
      <c r="A7112" s="32" t="inlineStr">
        <is>
          <t>2026-10-05</t>
        </is>
      </c>
      <c r="B7112" s="32" t="inlineStr">
        <is>
          <t>Pokemon Stats</t>
        </is>
      </c>
      <c r="C7112" s="32" t="inlineStr">
        <is>
          <t>Onix baseHP</t>
        </is>
      </c>
      <c r="D7112" s="32" t="n">
        <v>35</v>
      </c>
      <c r="E7112" s="32" t="n">
        <v>55</v>
      </c>
      <c r="F7112" s="32" t="inlineStr">
        <is>
          <t>Differs from upstream baseline</t>
        </is>
      </c>
      <c r="G7112" s="32" t="inlineStr">
        <is>
          <t>species_info/gen_*_families.h</t>
        </is>
      </c>
    </row>
    <row r="7113">
      <c r="A7113" s="77" t="inlineStr">
        <is>
          <t>2026-10-05</t>
        </is>
      </c>
      <c r="B7113" s="77" t="inlineStr">
        <is>
          <t>Pokemon Stats</t>
        </is>
      </c>
      <c r="C7113" s="77" t="inlineStr">
        <is>
          <t>Onix baseAttack</t>
        </is>
      </c>
      <c r="D7113" s="77" t="n">
        <v>45</v>
      </c>
      <c r="E7113" s="77" t="n">
        <v>80</v>
      </c>
      <c r="F7113" s="77" t="inlineStr">
        <is>
          <t>Differs from upstream baseline</t>
        </is>
      </c>
      <c r="G7113" s="77" t="inlineStr">
        <is>
          <t>species_info/gen_*_families.h</t>
        </is>
      </c>
    </row>
    <row r="7114">
      <c r="A7114" s="32" t="inlineStr">
        <is>
          <t>2026-10-05</t>
        </is>
      </c>
      <c r="B7114" s="32" t="inlineStr">
        <is>
          <t>Pokemon Stats</t>
        </is>
      </c>
      <c r="C7114" s="32" t="inlineStr">
        <is>
          <t>Onix baseSpAttack</t>
        </is>
      </c>
      <c r="D7114" s="32" t="n">
        <v>30</v>
      </c>
      <c r="E7114" s="32" t="n">
        <v>10</v>
      </c>
      <c r="F7114" s="32" t="inlineStr">
        <is>
          <t>Differs from upstream baseline</t>
        </is>
      </c>
      <c r="G7114" s="32" t="inlineStr">
        <is>
          <t>species_info/gen_*_families.h</t>
        </is>
      </c>
    </row>
    <row r="7115">
      <c r="A7115" s="77" t="inlineStr">
        <is>
          <t>2026-10-05</t>
        </is>
      </c>
      <c r="B7115" s="77" t="inlineStr">
        <is>
          <t>Pokemon Stats</t>
        </is>
      </c>
      <c r="C7115" s="77" t="inlineStr">
        <is>
          <t>Onix baseSpDefense</t>
        </is>
      </c>
      <c r="D7115" s="77" t="n">
        <v>45</v>
      </c>
      <c r="E7115" s="77" t="n">
        <v>55</v>
      </c>
      <c r="F7115" s="77" t="inlineStr">
        <is>
          <t>Differs from upstream baseline</t>
        </is>
      </c>
      <c r="G7115" s="77" t="inlineStr">
        <is>
          <t>species_info/gen_*_families.h</t>
        </is>
      </c>
    </row>
    <row r="7116">
      <c r="A7116" s="32" t="inlineStr">
        <is>
          <t>2026-10-05</t>
        </is>
      </c>
      <c r="B7116" s="32" t="inlineStr">
        <is>
          <t>Abilities</t>
        </is>
      </c>
      <c r="C7116" s="32" t="inlineStr">
        <is>
          <t>Onix abilities</t>
        </is>
      </c>
      <c r="D7116" s="32" t="inlineStr">
        <is>
          <t>Rock Head / Sturdy / Weak Armor</t>
        </is>
      </c>
      <c r="E7116" s="32" t="inlineStr">
        <is>
          <t>Rock Head / Rock Head / Weak Armor</t>
        </is>
      </c>
      <c r="F7116" s="32" t="inlineStr">
        <is>
          <t>Differs from upstream baseline</t>
        </is>
      </c>
      <c r="G7116" s="32" t="inlineStr">
        <is>
          <t>species_info/gen_*_families.h</t>
        </is>
      </c>
    </row>
    <row r="7117">
      <c r="A7117" s="77" t="inlineStr">
        <is>
          <t>2026-10-05</t>
        </is>
      </c>
      <c r="B7117" s="77" t="inlineStr">
        <is>
          <t>Pokemon Stats</t>
        </is>
      </c>
      <c r="C7117" s="77" t="inlineStr">
        <is>
          <t>Overqwil baseAttack</t>
        </is>
      </c>
      <c r="D7117" s="77" t="n">
        <v>115</v>
      </c>
      <c r="E7117" s="77" t="n">
        <v>134</v>
      </c>
      <c r="F7117" s="77" t="inlineStr">
        <is>
          <t>Differs from upstream baseline</t>
        </is>
      </c>
      <c r="G7117" s="77" t="inlineStr">
        <is>
          <t>species_info/gen_*_families.h</t>
        </is>
      </c>
    </row>
    <row r="7118">
      <c r="A7118" s="32" t="inlineStr">
        <is>
          <t>2026-10-05</t>
        </is>
      </c>
      <c r="B7118" s="32" t="inlineStr">
        <is>
          <t>Pokemon Stats</t>
        </is>
      </c>
      <c r="C7118" s="32" t="inlineStr">
        <is>
          <t>Overqwil baseSpAttack</t>
        </is>
      </c>
      <c r="D7118" s="32" t="n">
        <v>65</v>
      </c>
      <c r="E7118" s="32" t="n">
        <v>30</v>
      </c>
      <c r="F7118" s="32" t="inlineStr">
        <is>
          <t>Differs from upstream baseline</t>
        </is>
      </c>
      <c r="G7118" s="32" t="inlineStr">
        <is>
          <t>species_info/gen_*_families.h</t>
        </is>
      </c>
    </row>
    <row r="7119">
      <c r="A7119" s="77" t="inlineStr">
        <is>
          <t>2026-10-05</t>
        </is>
      </c>
      <c r="B7119" s="77" t="inlineStr">
        <is>
          <t>Pokemon Stats</t>
        </is>
      </c>
      <c r="C7119" s="77" t="inlineStr">
        <is>
          <t>Overqwil baseSpeed</t>
        </is>
      </c>
      <c r="D7119" s="77" t="n">
        <v>85</v>
      </c>
      <c r="E7119" s="77" t="n">
        <v>101</v>
      </c>
      <c r="F7119" s="77" t="inlineStr">
        <is>
          <t>Differs from upstream baseline</t>
        </is>
      </c>
      <c r="G7119" s="77" t="inlineStr">
        <is>
          <t>species_info/gen_*_families.h</t>
        </is>
      </c>
    </row>
    <row r="7120">
      <c r="A7120" s="32" t="inlineStr">
        <is>
          <t>2026-10-05</t>
        </is>
      </c>
      <c r="B7120" s="32" t="inlineStr">
        <is>
          <t>Pokemon Stats</t>
        </is>
      </c>
      <c r="C7120" s="32" t="inlineStr">
        <is>
          <t>Pachirisu baseAttack</t>
        </is>
      </c>
      <c r="D7120" s="32" t="n">
        <v>45</v>
      </c>
      <c r="E7120" s="32" t="n">
        <v>65</v>
      </c>
      <c r="F7120" s="32" t="inlineStr">
        <is>
          <t>Differs from upstream baseline</t>
        </is>
      </c>
      <c r="G7120" s="32" t="inlineStr">
        <is>
          <t>species_info/gen_*_families.h</t>
        </is>
      </c>
    </row>
    <row r="7121">
      <c r="A7121" s="77" t="inlineStr">
        <is>
          <t>2026-10-05</t>
        </is>
      </c>
      <c r="B7121" s="77" t="inlineStr">
        <is>
          <t>Pokemon Stats</t>
        </is>
      </c>
      <c r="C7121" s="77" t="inlineStr">
        <is>
          <t>Pachirisu baseSpAttack</t>
        </is>
      </c>
      <c r="D7121" s="77" t="n">
        <v>45</v>
      </c>
      <c r="E7121" s="77" t="n">
        <v>65</v>
      </c>
      <c r="F7121" s="77" t="inlineStr">
        <is>
          <t>Differs from upstream baseline</t>
        </is>
      </c>
      <c r="G7121" s="77" t="inlineStr">
        <is>
          <t>species_info/gen_*_families.h</t>
        </is>
      </c>
    </row>
    <row r="7122">
      <c r="A7122" s="32" t="inlineStr">
        <is>
          <t>2026-10-05</t>
        </is>
      </c>
      <c r="B7122" s="32" t="inlineStr">
        <is>
          <t>Abilities</t>
        </is>
      </c>
      <c r="C7122" s="32" t="inlineStr">
        <is>
          <t>Pachirisu abilities</t>
        </is>
      </c>
      <c r="D7122" s="32" t="inlineStr">
        <is>
          <t>Run Away / Pickup / Volt Absorb</t>
        </is>
      </c>
      <c r="E7122" s="32" t="inlineStr">
        <is>
          <t>Adaptability / Adaptability / Volt Absorb</t>
        </is>
      </c>
      <c r="F7122" s="32" t="inlineStr">
        <is>
          <t>Differs from upstream baseline</t>
        </is>
      </c>
      <c r="G7122" s="32" t="inlineStr">
        <is>
          <t>species_info/gen_*_families.h</t>
        </is>
      </c>
    </row>
    <row r="7123">
      <c r="A7123" s="77" t="inlineStr">
        <is>
          <t>2026-10-05</t>
        </is>
      </c>
      <c r="B7123" s="77" t="inlineStr">
        <is>
          <t>Pokemon Stats</t>
        </is>
      </c>
      <c r="C7123" s="77" t="inlineStr">
        <is>
          <t>Pancham baseAttack</t>
        </is>
      </c>
      <c r="D7123" s="77" t="n">
        <v>82</v>
      </c>
      <c r="E7123" s="77" t="n">
        <v>98</v>
      </c>
      <c r="F7123" s="77" t="inlineStr">
        <is>
          <t>Differs from upstream baseline</t>
        </is>
      </c>
      <c r="G7123" s="77" t="inlineStr">
        <is>
          <t>species_info/gen_*_families.h</t>
        </is>
      </c>
    </row>
    <row r="7124">
      <c r="A7124" s="32" t="inlineStr">
        <is>
          <t>2026-10-05</t>
        </is>
      </c>
      <c r="B7124" s="32" t="inlineStr">
        <is>
          <t>Pokemon Stats</t>
        </is>
      </c>
      <c r="C7124" s="32" t="inlineStr">
        <is>
          <t>Pancham baseSpAttack</t>
        </is>
      </c>
      <c r="D7124" s="32" t="n">
        <v>46</v>
      </c>
      <c r="E7124" s="32" t="n">
        <v>30</v>
      </c>
      <c r="F7124" s="32" t="inlineStr">
        <is>
          <t>Differs from upstream baseline</t>
        </is>
      </c>
      <c r="G7124" s="32" t="inlineStr">
        <is>
          <t>species_info/gen_*_families.h</t>
        </is>
      </c>
    </row>
    <row r="7125">
      <c r="A7125" s="77" t="inlineStr">
        <is>
          <t>2026-10-05</t>
        </is>
      </c>
      <c r="B7125" s="77" t="inlineStr">
        <is>
          <t>Pokemon Stats</t>
        </is>
      </c>
      <c r="C7125" s="77" t="inlineStr">
        <is>
          <t>Pangoro baseAttack</t>
        </is>
      </c>
      <c r="D7125" s="77" t="n">
        <v>124</v>
      </c>
      <c r="E7125" s="77" t="n">
        <v>145</v>
      </c>
      <c r="F7125" s="77" t="inlineStr">
        <is>
          <t>Differs from upstream baseline</t>
        </is>
      </c>
      <c r="G7125" s="77" t="inlineStr">
        <is>
          <t>species_info/gen_*_families.h</t>
        </is>
      </c>
    </row>
    <row r="7126">
      <c r="A7126" s="32" t="inlineStr">
        <is>
          <t>2026-10-05</t>
        </is>
      </c>
      <c r="B7126" s="32" t="inlineStr">
        <is>
          <t>Pokemon Stats</t>
        </is>
      </c>
      <c r="C7126" s="32" t="inlineStr">
        <is>
          <t>Pangoro baseSpAttack</t>
        </is>
      </c>
      <c r="D7126" s="32" t="n">
        <v>69</v>
      </c>
      <c r="E7126" s="32" t="n">
        <v>30</v>
      </c>
      <c r="F7126" s="32" t="inlineStr">
        <is>
          <t>Differs from upstream baseline</t>
        </is>
      </c>
      <c r="G7126" s="32" t="inlineStr">
        <is>
          <t>species_info/gen_*_families.h</t>
        </is>
      </c>
    </row>
    <row r="7127">
      <c r="A7127" s="77" t="inlineStr">
        <is>
          <t>2026-10-05</t>
        </is>
      </c>
      <c r="B7127" s="77" t="inlineStr">
        <is>
          <t>Pokemon Stats</t>
        </is>
      </c>
      <c r="C7127" s="77" t="inlineStr">
        <is>
          <t>Pangoro baseSpeed</t>
        </is>
      </c>
      <c r="D7127" s="77" t="n">
        <v>58</v>
      </c>
      <c r="E7127" s="77" t="n">
        <v>86</v>
      </c>
      <c r="F7127" s="77" t="inlineStr">
        <is>
          <t>Differs from upstream baseline</t>
        </is>
      </c>
      <c r="G7127" s="77" t="inlineStr">
        <is>
          <t>species_info/gen_*_families.h</t>
        </is>
      </c>
    </row>
    <row r="7128">
      <c r="A7128" s="32" t="inlineStr">
        <is>
          <t>2026-10-05</t>
        </is>
      </c>
      <c r="B7128" s="32" t="inlineStr">
        <is>
          <t>Abilities</t>
        </is>
      </c>
      <c r="C7128" s="32" t="inlineStr">
        <is>
          <t>Paras abilities</t>
        </is>
      </c>
      <c r="D7128" s="32" t="inlineStr">
        <is>
          <t>Effect Spore / Dry Skin / Damp</t>
        </is>
      </c>
      <c r="E7128" s="32" t="inlineStr">
        <is>
          <t>Dry Skin / Dry Skin / Damp</t>
        </is>
      </c>
      <c r="F7128" s="32" t="inlineStr">
        <is>
          <t>Differs from upstream baseline</t>
        </is>
      </c>
      <c r="G7128" s="32" t="inlineStr">
        <is>
          <t>species_info/gen_*_families.h</t>
        </is>
      </c>
    </row>
    <row r="7129">
      <c r="A7129" s="77" t="inlineStr">
        <is>
          <t>2026-10-05</t>
        </is>
      </c>
      <c r="B7129" s="77" t="inlineStr">
        <is>
          <t>Abilities</t>
        </is>
      </c>
      <c r="C7129" s="77" t="inlineStr">
        <is>
          <t>Parasect abilities</t>
        </is>
      </c>
      <c r="D7129" s="77" t="inlineStr">
        <is>
          <t>Effect Spore / Dry Skin / Damp</t>
        </is>
      </c>
      <c r="E7129" s="77" t="inlineStr">
        <is>
          <t>Dry Skin / Dry Skin / Damp</t>
        </is>
      </c>
      <c r="F7129" s="77" t="inlineStr">
        <is>
          <t>Differs from upstream baseline</t>
        </is>
      </c>
      <c r="G7129" s="77" t="inlineStr">
        <is>
          <t>species_info/gen_*_families.h</t>
        </is>
      </c>
    </row>
    <row r="7130">
      <c r="A7130" s="32" t="inlineStr">
        <is>
          <t>2026-10-05</t>
        </is>
      </c>
      <c r="B7130" s="32" t="inlineStr">
        <is>
          <t>Pokemon Stats</t>
        </is>
      </c>
      <c r="C7130" s="32" t="inlineStr">
        <is>
          <t>Patrat baseHP</t>
        </is>
      </c>
      <c r="D7130" s="32" t="n">
        <v>45</v>
      </c>
      <c r="E7130" s="32" t="n">
        <v>51</v>
      </c>
      <c r="F7130" s="32" t="inlineStr">
        <is>
          <t>Differs from upstream baseline</t>
        </is>
      </c>
      <c r="G7130" s="32" t="inlineStr">
        <is>
          <t>species_info/gen_*_families.h</t>
        </is>
      </c>
    </row>
    <row r="7131">
      <c r="A7131" s="77" t="inlineStr">
        <is>
          <t>2026-10-05</t>
        </is>
      </c>
      <c r="B7131" s="77" t="inlineStr">
        <is>
          <t>Pokemon Stats</t>
        </is>
      </c>
      <c r="C7131" s="77" t="inlineStr">
        <is>
          <t>Patrat baseAttack</t>
        </is>
      </c>
      <c r="D7131" s="77" t="n">
        <v>55</v>
      </c>
      <c r="E7131" s="77" t="n">
        <v>65</v>
      </c>
      <c r="F7131" s="77" t="inlineStr">
        <is>
          <t>Differs from upstream baseline</t>
        </is>
      </c>
      <c r="G7131" s="77" t="inlineStr">
        <is>
          <t>species_info/gen_*_families.h</t>
        </is>
      </c>
    </row>
    <row r="7132">
      <c r="A7132" s="32" t="inlineStr">
        <is>
          <t>2026-10-05</t>
        </is>
      </c>
      <c r="B7132" s="32" t="inlineStr">
        <is>
          <t>Pokemon Stats</t>
        </is>
      </c>
      <c r="C7132" s="32" t="inlineStr">
        <is>
          <t>Patrat baseDefense</t>
        </is>
      </c>
      <c r="D7132" s="32" t="n">
        <v>39</v>
      </c>
      <c r="E7132" s="32" t="n">
        <v>52</v>
      </c>
      <c r="F7132" s="32" t="inlineStr">
        <is>
          <t>Differs from upstream baseline</t>
        </is>
      </c>
      <c r="G7132" s="32" t="inlineStr">
        <is>
          <t>species_info/gen_*_families.h</t>
        </is>
      </c>
    </row>
    <row r="7133">
      <c r="A7133" s="77" t="inlineStr">
        <is>
          <t>2026-10-05</t>
        </is>
      </c>
      <c r="B7133" s="77" t="inlineStr">
        <is>
          <t>Pokemon Stats</t>
        </is>
      </c>
      <c r="C7133" s="77" t="inlineStr">
        <is>
          <t>Patrat baseSpAttack</t>
        </is>
      </c>
      <c r="D7133" s="77" t="n">
        <v>35</v>
      </c>
      <c r="E7133" s="77" t="n">
        <v>38</v>
      </c>
      <c r="F7133" s="77" t="inlineStr">
        <is>
          <t>Differs from upstream baseline</t>
        </is>
      </c>
      <c r="G7133" s="77" t="inlineStr">
        <is>
          <t>species_info/gen_*_families.h</t>
        </is>
      </c>
    </row>
    <row r="7134">
      <c r="A7134" s="32" t="inlineStr">
        <is>
          <t>2026-10-05</t>
        </is>
      </c>
      <c r="B7134" s="32" t="inlineStr">
        <is>
          <t>Pokemon Stats</t>
        </is>
      </c>
      <c r="C7134" s="32" t="inlineStr">
        <is>
          <t>Patrat baseSpDefense</t>
        </is>
      </c>
      <c r="D7134" s="32" t="n">
        <v>39</v>
      </c>
      <c r="E7134" s="32" t="n">
        <v>52</v>
      </c>
      <c r="F7134" s="32" t="inlineStr">
        <is>
          <t>Differs from upstream baseline</t>
        </is>
      </c>
      <c r="G7134" s="32" t="inlineStr">
        <is>
          <t>species_info/gen_*_families.h</t>
        </is>
      </c>
    </row>
    <row r="7135">
      <c r="A7135" s="77" t="inlineStr">
        <is>
          <t>2026-10-05</t>
        </is>
      </c>
      <c r="B7135" s="77" t="inlineStr">
        <is>
          <t>Pokemon Stats</t>
        </is>
      </c>
      <c r="C7135" s="77" t="inlineStr">
        <is>
          <t>Patrat baseSpeed</t>
        </is>
      </c>
      <c r="D7135" s="77" t="n">
        <v>42</v>
      </c>
      <c r="E7135" s="77" t="n">
        <v>57</v>
      </c>
      <c r="F7135" s="77" t="inlineStr">
        <is>
          <t>Differs from upstream baseline</t>
        </is>
      </c>
      <c r="G7135" s="77" t="inlineStr">
        <is>
          <t>species_info/gen_*_families.h</t>
        </is>
      </c>
    </row>
    <row r="7136">
      <c r="A7136" s="32" t="inlineStr">
        <is>
          <t>2026-10-05</t>
        </is>
      </c>
      <c r="B7136" s="32" t="inlineStr">
        <is>
          <t>Evolutions</t>
        </is>
      </c>
      <c r="C7136" s="32" t="inlineStr">
        <is>
          <t>Patrat evolution</t>
        </is>
      </c>
      <c r="D7136" s="32" t="inlineStr">
        <is>
          <t>Lv 20 -&gt; Watchog</t>
        </is>
      </c>
      <c r="E7136" s="32" t="inlineStr">
        <is>
          <t>Lv 17 -&gt; Watchog</t>
        </is>
      </c>
      <c r="F7136" s="32" t="inlineStr">
        <is>
          <t>Differs from upstream baseline</t>
        </is>
      </c>
      <c r="G7136" s="32" t="inlineStr">
        <is>
          <t>species_info/gen_*_families.h</t>
        </is>
      </c>
    </row>
    <row r="7137">
      <c r="A7137" s="77" t="inlineStr">
        <is>
          <t>2026-10-05</t>
        </is>
      </c>
      <c r="B7137" s="77" t="inlineStr">
        <is>
          <t>Pokemon Stats</t>
        </is>
      </c>
      <c r="C7137" s="77" t="inlineStr">
        <is>
          <t>Pawniard baseAttack</t>
        </is>
      </c>
      <c r="D7137" s="77" t="n">
        <v>85</v>
      </c>
      <c r="E7137" s="77" t="n">
        <v>91</v>
      </c>
      <c r="F7137" s="77" t="inlineStr">
        <is>
          <t>Differs from upstream baseline</t>
        </is>
      </c>
      <c r="G7137" s="77" t="inlineStr">
        <is>
          <t>species_info/gen_*_families.h</t>
        </is>
      </c>
    </row>
    <row r="7138">
      <c r="A7138" s="32" t="inlineStr">
        <is>
          <t>2026-10-05</t>
        </is>
      </c>
      <c r="B7138" s="32" t="inlineStr">
        <is>
          <t>Pokemon Stats</t>
        </is>
      </c>
      <c r="C7138" s="32" t="inlineStr">
        <is>
          <t>Pawniard baseSpAttack</t>
        </is>
      </c>
      <c r="D7138" s="32" t="n">
        <v>40</v>
      </c>
      <c r="E7138" s="32" t="n">
        <v>30</v>
      </c>
      <c r="F7138" s="32" t="inlineStr">
        <is>
          <t>Differs from upstream baseline</t>
        </is>
      </c>
      <c r="G7138" s="32" t="inlineStr">
        <is>
          <t>species_info/gen_*_families.h</t>
        </is>
      </c>
    </row>
    <row r="7139">
      <c r="A7139" s="77" t="inlineStr">
        <is>
          <t>2026-10-05</t>
        </is>
      </c>
      <c r="B7139" s="77" t="inlineStr">
        <is>
          <t>Pokemon Stats</t>
        </is>
      </c>
      <c r="C7139" s="77" t="inlineStr">
        <is>
          <t>Pawniard baseSpeed</t>
        </is>
      </c>
      <c r="D7139" s="77" t="n">
        <v>60</v>
      </c>
      <c r="E7139" s="77" t="n">
        <v>64</v>
      </c>
      <c r="F7139" s="77" t="inlineStr">
        <is>
          <t>Differs from upstream baseline</t>
        </is>
      </c>
      <c r="G7139" s="77" t="inlineStr">
        <is>
          <t>species_info/gen_*_families.h</t>
        </is>
      </c>
    </row>
    <row r="7140">
      <c r="A7140" s="32" t="inlineStr">
        <is>
          <t>2026-10-05</t>
        </is>
      </c>
      <c r="B7140" s="32" t="inlineStr">
        <is>
          <t>Evolutions</t>
        </is>
      </c>
      <c r="C7140" s="32" t="inlineStr">
        <is>
          <t>Pawniard evolution</t>
        </is>
      </c>
      <c r="D7140" s="32" t="inlineStr">
        <is>
          <t>Lv 52 -&gt; Bisharp</t>
        </is>
      </c>
      <c r="E7140" s="32" t="inlineStr">
        <is>
          <t>Lv 44 -&gt; Bisharp</t>
        </is>
      </c>
      <c r="F7140" s="32" t="inlineStr">
        <is>
          <t>Differs from upstream baseline</t>
        </is>
      </c>
      <c r="G7140" s="32" t="inlineStr">
        <is>
          <t>species_info/gen_*_families.h</t>
        </is>
      </c>
    </row>
    <row r="7141">
      <c r="A7141" s="77" t="inlineStr">
        <is>
          <t>2026-10-05</t>
        </is>
      </c>
      <c r="B7141" s="77" t="inlineStr">
        <is>
          <t>Pokemon Stats</t>
        </is>
      </c>
      <c r="C7141" s="77" t="inlineStr">
        <is>
          <t>Pelipper baseAttack</t>
        </is>
      </c>
      <c r="D7141" s="77" t="n">
        <v>50</v>
      </c>
      <c r="E7141" s="77" t="n">
        <v>80</v>
      </c>
      <c r="F7141" s="77" t="inlineStr">
        <is>
          <t>Differs from upstream baseline</t>
        </is>
      </c>
      <c r="G7141" s="77" t="inlineStr">
        <is>
          <t>species_info/gen_*_families.h</t>
        </is>
      </c>
    </row>
    <row r="7142">
      <c r="A7142" s="32" t="inlineStr">
        <is>
          <t>2026-10-05</t>
        </is>
      </c>
      <c r="B7142" s="32" t="inlineStr">
        <is>
          <t>Abilities</t>
        </is>
      </c>
      <c r="C7142" s="32" t="inlineStr">
        <is>
          <t>Pelipper abilities</t>
        </is>
      </c>
      <c r="D7142" s="32" t="inlineStr">
        <is>
          <t>Keen Eye / Drizzle / Rain Dish</t>
        </is>
      </c>
      <c r="E7142" s="32" t="inlineStr">
        <is>
          <t>Unburden / Rain Dish</t>
        </is>
      </c>
      <c r="F7142" s="32" t="inlineStr">
        <is>
          <t>Differs from upstream baseline</t>
        </is>
      </c>
      <c r="G7142" s="32" t="inlineStr">
        <is>
          <t>species_info/gen_*_families.h</t>
        </is>
      </c>
    </row>
    <row r="7143">
      <c r="A7143" s="77" t="inlineStr">
        <is>
          <t>2026-10-05</t>
        </is>
      </c>
      <c r="B7143" s="77" t="inlineStr">
        <is>
          <t>Pokemon Stats</t>
        </is>
      </c>
      <c r="C7143" s="77" t="inlineStr">
        <is>
          <t>Perrserker baseAttack</t>
        </is>
      </c>
      <c r="D7143" s="77" t="n">
        <v>110</v>
      </c>
      <c r="E7143" s="77" t="n">
        <v>124</v>
      </c>
      <c r="F7143" s="77" t="inlineStr">
        <is>
          <t>Differs from upstream baseline</t>
        </is>
      </c>
      <c r="G7143" s="77" t="inlineStr">
        <is>
          <t>species_info/gen_*_families.h</t>
        </is>
      </c>
    </row>
    <row r="7144">
      <c r="A7144" s="32" t="inlineStr">
        <is>
          <t>2026-10-05</t>
        </is>
      </c>
      <c r="B7144" s="32" t="inlineStr">
        <is>
          <t>Pokemon Stats</t>
        </is>
      </c>
      <c r="C7144" s="32" t="inlineStr">
        <is>
          <t>Perrserker baseSpAttack</t>
        </is>
      </c>
      <c r="D7144" s="32" t="n">
        <v>50</v>
      </c>
      <c r="E7144" s="32" t="n">
        <v>30</v>
      </c>
      <c r="F7144" s="32" t="inlineStr">
        <is>
          <t>Differs from upstream baseline</t>
        </is>
      </c>
      <c r="G7144" s="32" t="inlineStr">
        <is>
          <t>species_info/gen_*_families.h</t>
        </is>
      </c>
    </row>
    <row r="7145">
      <c r="A7145" s="77" t="inlineStr">
        <is>
          <t>2026-10-05</t>
        </is>
      </c>
      <c r="B7145" s="77" t="inlineStr">
        <is>
          <t>Pokemon Stats</t>
        </is>
      </c>
      <c r="C7145" s="77" t="inlineStr">
        <is>
          <t>Perrserker baseSpDefense</t>
        </is>
      </c>
      <c r="D7145" s="77" t="n">
        <v>60</v>
      </c>
      <c r="E7145" s="77" t="n">
        <v>71</v>
      </c>
      <c r="F7145" s="77" t="inlineStr">
        <is>
          <t>Differs from upstream baseline</t>
        </is>
      </c>
      <c r="G7145" s="77" t="inlineStr">
        <is>
          <t>species_info/gen_*_families.h</t>
        </is>
      </c>
    </row>
    <row r="7146">
      <c r="A7146" s="32" t="inlineStr">
        <is>
          <t>2026-10-05</t>
        </is>
      </c>
      <c r="B7146" s="32" t="inlineStr">
        <is>
          <t>Pokemon Stats</t>
        </is>
      </c>
      <c r="C7146" s="32" t="inlineStr">
        <is>
          <t>Perrserker baseSpeed</t>
        </is>
      </c>
      <c r="D7146" s="32" t="n">
        <v>50</v>
      </c>
      <c r="E7146" s="32" t="n">
        <v>72</v>
      </c>
      <c r="F7146" s="32" t="inlineStr">
        <is>
          <t>Differs from upstream baseline</t>
        </is>
      </c>
      <c r="G7146" s="32" t="inlineStr">
        <is>
          <t>species_info/gen_*_families.h</t>
        </is>
      </c>
    </row>
    <row r="7147">
      <c r="A7147" s="77" t="inlineStr">
        <is>
          <t>2026-10-05</t>
        </is>
      </c>
      <c r="B7147" s="77" t="inlineStr">
        <is>
          <t>Pokemon Stats</t>
        </is>
      </c>
      <c r="C7147" s="77" t="inlineStr">
        <is>
          <t>Persian baseAttack</t>
        </is>
      </c>
      <c r="D7147" s="77" t="n">
        <v>70</v>
      </c>
      <c r="E7147" s="77" t="n">
        <v>92</v>
      </c>
      <c r="F7147" s="77" t="inlineStr">
        <is>
          <t>Differs from upstream baseline</t>
        </is>
      </c>
      <c r="G7147" s="77" t="inlineStr">
        <is>
          <t>species_info/gen_*_families.h</t>
        </is>
      </c>
    </row>
    <row r="7148">
      <c r="A7148" s="32" t="inlineStr">
        <is>
          <t>2026-10-05</t>
        </is>
      </c>
      <c r="B7148" s="32" t="inlineStr">
        <is>
          <t>Abilities</t>
        </is>
      </c>
      <c r="C7148" s="32" t="inlineStr">
        <is>
          <t>Persian abilities</t>
        </is>
      </c>
      <c r="D7148" s="32" t="inlineStr">
        <is>
          <t>Limber / Technician / Unnerve</t>
        </is>
      </c>
      <c r="E7148" s="32" t="inlineStr">
        <is>
          <t>Super Luck / Limber / Unnerve</t>
        </is>
      </c>
      <c r="F7148" s="32" t="inlineStr">
        <is>
          <t>Differs from upstream baseline</t>
        </is>
      </c>
      <c r="G7148" s="32" t="inlineStr">
        <is>
          <t>species_info/gen_*_families.h</t>
        </is>
      </c>
    </row>
    <row r="7149">
      <c r="A7149" s="77" t="inlineStr">
        <is>
          <t>2026-10-05</t>
        </is>
      </c>
      <c r="B7149" s="77" t="inlineStr">
        <is>
          <t>Pokemon Stats</t>
        </is>
      </c>
      <c r="C7149" s="77" t="inlineStr">
        <is>
          <t>Persian baseHP</t>
        </is>
      </c>
      <c r="D7149" s="77" t="n">
        <v>65</v>
      </c>
      <c r="E7149" s="77" t="n">
        <v>68</v>
      </c>
      <c r="F7149" s="77" t="inlineStr">
        <is>
          <t>Differs from upstream baseline</t>
        </is>
      </c>
      <c r="G7149" s="77" t="inlineStr">
        <is>
          <t>species_info/gen_*_families.h</t>
        </is>
      </c>
    </row>
    <row r="7150">
      <c r="A7150" s="32" t="inlineStr">
        <is>
          <t>2026-10-05</t>
        </is>
      </c>
      <c r="B7150" s="32" t="inlineStr">
        <is>
          <t>Pokemon Stats</t>
        </is>
      </c>
      <c r="C7150" s="32" t="inlineStr">
        <is>
          <t>Persian baseAttack</t>
        </is>
      </c>
      <c r="D7150" s="32" t="n">
        <v>60</v>
      </c>
      <c r="E7150" s="32" t="n">
        <v>64</v>
      </c>
      <c r="F7150" s="32" t="inlineStr">
        <is>
          <t>Differs from upstream baseline</t>
        </is>
      </c>
      <c r="G7150" s="32" t="inlineStr">
        <is>
          <t>species_info/gen_*_families.h</t>
        </is>
      </c>
    </row>
    <row r="7151">
      <c r="A7151" s="77" t="inlineStr">
        <is>
          <t>2026-10-05</t>
        </is>
      </c>
      <c r="B7151" s="77" t="inlineStr">
        <is>
          <t>Pokemon Stats</t>
        </is>
      </c>
      <c r="C7151" s="77" t="inlineStr">
        <is>
          <t>Persian baseDefense</t>
        </is>
      </c>
      <c r="D7151" s="77" t="n">
        <v>60</v>
      </c>
      <c r="E7151" s="77" t="n">
        <v>69</v>
      </c>
      <c r="F7151" s="77" t="inlineStr">
        <is>
          <t>Differs from upstream baseline</t>
        </is>
      </c>
      <c r="G7151" s="77" t="inlineStr">
        <is>
          <t>species_info/gen_*_families.h</t>
        </is>
      </c>
    </row>
    <row r="7152">
      <c r="A7152" s="32" t="inlineStr">
        <is>
          <t>2026-10-05</t>
        </is>
      </c>
      <c r="B7152" s="32" t="inlineStr">
        <is>
          <t>Pokemon Stats</t>
        </is>
      </c>
      <c r="C7152" s="32" t="inlineStr">
        <is>
          <t>Persian baseSpAttack</t>
        </is>
      </c>
      <c r="D7152" s="32" t="n">
        <v>75</v>
      </c>
      <c r="E7152" s="32" t="n">
        <v>78</v>
      </c>
      <c r="F7152" s="32" t="inlineStr">
        <is>
          <t>Differs from upstream baseline</t>
        </is>
      </c>
      <c r="G7152" s="32" t="inlineStr">
        <is>
          <t>species_info/gen_*_families.h</t>
        </is>
      </c>
    </row>
    <row r="7153">
      <c r="A7153" s="77" t="inlineStr">
        <is>
          <t>2026-10-05</t>
        </is>
      </c>
      <c r="B7153" s="77" t="inlineStr">
        <is>
          <t>Pokemon Stats</t>
        </is>
      </c>
      <c r="C7153" s="77" t="inlineStr">
        <is>
          <t>Persian baseSpDefense</t>
        </is>
      </c>
      <c r="D7153" s="77" t="n">
        <v>65</v>
      </c>
      <c r="E7153" s="77" t="n">
        <v>73</v>
      </c>
      <c r="F7153" s="77" t="inlineStr">
        <is>
          <t>Differs from upstream baseline</t>
        </is>
      </c>
      <c r="G7153" s="77" t="inlineStr">
        <is>
          <t>species_info/gen_*_families.h</t>
        </is>
      </c>
    </row>
    <row r="7154">
      <c r="A7154" s="32" t="inlineStr">
        <is>
          <t>2026-10-05</t>
        </is>
      </c>
      <c r="B7154" s="32" t="inlineStr">
        <is>
          <t>Pokemon Stats</t>
        </is>
      </c>
      <c r="C7154" s="32" t="inlineStr">
        <is>
          <t>Petilil baseHP</t>
        </is>
      </c>
      <c r="D7154" s="32" t="n">
        <v>45</v>
      </c>
      <c r="E7154" s="32" t="n">
        <v>49</v>
      </c>
      <c r="F7154" s="32" t="inlineStr">
        <is>
          <t>Differs from upstream baseline</t>
        </is>
      </c>
      <c r="G7154" s="32" t="inlineStr">
        <is>
          <t>species_info/gen_*_families.h</t>
        </is>
      </c>
    </row>
    <row r="7155">
      <c r="A7155" s="77" t="inlineStr">
        <is>
          <t>2026-10-05</t>
        </is>
      </c>
      <c r="B7155" s="77" t="inlineStr">
        <is>
          <t>Pokemon Stats</t>
        </is>
      </c>
      <c r="C7155" s="77" t="inlineStr">
        <is>
          <t>Petilil baseAttack</t>
        </is>
      </c>
      <c r="D7155" s="77" t="n">
        <v>35</v>
      </c>
      <c r="E7155" s="77" t="n">
        <v>30</v>
      </c>
      <c r="F7155" s="77" t="inlineStr">
        <is>
          <t>Differs from upstream baseline</t>
        </is>
      </c>
      <c r="G7155" s="77" t="inlineStr">
        <is>
          <t>species_info/gen_*_families.h</t>
        </is>
      </c>
    </row>
    <row r="7156">
      <c r="A7156" s="32" t="inlineStr">
        <is>
          <t>2026-10-05</t>
        </is>
      </c>
      <c r="B7156" s="32" t="inlineStr">
        <is>
          <t>Pokemon Stats</t>
        </is>
      </c>
      <c r="C7156" s="32" t="inlineStr">
        <is>
          <t>Petilil baseSpAttack</t>
        </is>
      </c>
      <c r="D7156" s="32" t="n">
        <v>70</v>
      </c>
      <c r="E7156" s="32" t="n">
        <v>74</v>
      </c>
      <c r="F7156" s="32" t="inlineStr">
        <is>
          <t>Differs from upstream baseline</t>
        </is>
      </c>
      <c r="G7156" s="32" t="inlineStr">
        <is>
          <t>species_info/gen_*_families.h</t>
        </is>
      </c>
    </row>
    <row r="7157">
      <c r="A7157" s="77" t="inlineStr">
        <is>
          <t>2026-10-05</t>
        </is>
      </c>
      <c r="B7157" s="77" t="inlineStr">
        <is>
          <t>Pokemon Stats</t>
        </is>
      </c>
      <c r="C7157" s="77" t="inlineStr">
        <is>
          <t>Petilil baseSpeed</t>
        </is>
      </c>
      <c r="D7157" s="77" t="n">
        <v>30</v>
      </c>
      <c r="E7157" s="77" t="n">
        <v>52</v>
      </c>
      <c r="F7157" s="77" t="inlineStr">
        <is>
          <t>Differs from upstream baseline</t>
        </is>
      </c>
      <c r="G7157" s="77" t="inlineStr">
        <is>
          <t>species_info/gen_*_families.h</t>
        </is>
      </c>
    </row>
    <row r="7158">
      <c r="A7158" s="32" t="inlineStr">
        <is>
          <t>2026-10-05</t>
        </is>
      </c>
      <c r="B7158" s="32" t="inlineStr">
        <is>
          <t>Abilities</t>
        </is>
      </c>
      <c r="C7158" s="32" t="inlineStr">
        <is>
          <t>Phanpy abilities</t>
        </is>
      </c>
      <c r="D7158" s="32" t="inlineStr">
        <is>
          <t>Pickup / Sand Veil</t>
        </is>
      </c>
      <c r="E7158" s="32" t="inlineStr">
        <is>
          <t>Dry Skin / Sand Veil</t>
        </is>
      </c>
      <c r="F7158" s="32" t="inlineStr">
        <is>
          <t>Differs from upstream baseline</t>
        </is>
      </c>
      <c r="G7158" s="32" t="inlineStr">
        <is>
          <t>species_info/gen_*_families.h</t>
        </is>
      </c>
    </row>
    <row r="7159">
      <c r="A7159" s="77" t="inlineStr">
        <is>
          <t>2026-10-05</t>
        </is>
      </c>
      <c r="B7159" s="77" t="inlineStr">
        <is>
          <t>Pokemon Stats</t>
        </is>
      </c>
      <c r="C7159" s="77" t="inlineStr">
        <is>
          <t>Phione baseAttack</t>
        </is>
      </c>
      <c r="D7159" s="77" t="n">
        <v>80</v>
      </c>
      <c r="E7159" s="77" t="n">
        <v>90</v>
      </c>
      <c r="F7159" s="77" t="inlineStr">
        <is>
          <t>Differs from upstream baseline</t>
        </is>
      </c>
      <c r="G7159" s="77" t="inlineStr">
        <is>
          <t>species_info/gen_*_families.h</t>
        </is>
      </c>
    </row>
    <row r="7160">
      <c r="A7160" s="32" t="inlineStr">
        <is>
          <t>2026-10-05</t>
        </is>
      </c>
      <c r="B7160" s="32" t="inlineStr">
        <is>
          <t>Pokemon Stats</t>
        </is>
      </c>
      <c r="C7160" s="32" t="inlineStr">
        <is>
          <t>Phione baseDefense</t>
        </is>
      </c>
      <c r="D7160" s="32" t="n">
        <v>80</v>
      </c>
      <c r="E7160" s="32" t="n">
        <v>90</v>
      </c>
      <c r="F7160" s="32" t="inlineStr">
        <is>
          <t>Differs from upstream baseline</t>
        </is>
      </c>
      <c r="G7160" s="32" t="inlineStr">
        <is>
          <t>species_info/gen_*_families.h</t>
        </is>
      </c>
    </row>
    <row r="7161">
      <c r="A7161" s="77" t="inlineStr">
        <is>
          <t>2026-10-05</t>
        </is>
      </c>
      <c r="B7161" s="77" t="inlineStr">
        <is>
          <t>Pokemon Stats</t>
        </is>
      </c>
      <c r="C7161" s="77" t="inlineStr">
        <is>
          <t>Phione baseSpAttack</t>
        </is>
      </c>
      <c r="D7161" s="77" t="n">
        <v>80</v>
      </c>
      <c r="E7161" s="77" t="n">
        <v>90</v>
      </c>
      <c r="F7161" s="77" t="inlineStr">
        <is>
          <t>Differs from upstream baseline</t>
        </is>
      </c>
      <c r="G7161" s="77" t="inlineStr">
        <is>
          <t>species_info/gen_*_families.h</t>
        </is>
      </c>
    </row>
    <row r="7162">
      <c r="A7162" s="32" t="inlineStr">
        <is>
          <t>2026-10-05</t>
        </is>
      </c>
      <c r="B7162" s="32" t="inlineStr">
        <is>
          <t>Pokemon Stats</t>
        </is>
      </c>
      <c r="C7162" s="32" t="inlineStr">
        <is>
          <t>Phione baseSpDefense</t>
        </is>
      </c>
      <c r="D7162" s="32" t="n">
        <v>80</v>
      </c>
      <c r="E7162" s="32" t="n">
        <v>90</v>
      </c>
      <c r="F7162" s="32" t="inlineStr">
        <is>
          <t>Differs from upstream baseline</t>
        </is>
      </c>
      <c r="G7162" s="32" t="inlineStr">
        <is>
          <t>species_info/gen_*_families.h</t>
        </is>
      </c>
    </row>
    <row r="7163">
      <c r="A7163" s="77" t="inlineStr">
        <is>
          <t>2026-10-05</t>
        </is>
      </c>
      <c r="B7163" s="77" t="inlineStr">
        <is>
          <t>Evolutions</t>
        </is>
      </c>
      <c r="C7163" s="77" t="inlineStr">
        <is>
          <t>Pichu evolution</t>
        </is>
      </c>
      <c r="D7163" s="77" t="inlineStr">
        <is>
          <t>Friendship -&gt; Pikachu</t>
        </is>
      </c>
      <c r="E7163" s="77" t="inlineStr">
        <is>
          <t>Lv 15 -&gt; Pikachu</t>
        </is>
      </c>
      <c r="F7163" s="77" t="inlineStr">
        <is>
          <t>Differs from upstream baseline</t>
        </is>
      </c>
      <c r="G7163" s="77" t="inlineStr">
        <is>
          <t>species_info/gen_*_families.h</t>
        </is>
      </c>
    </row>
    <row r="7164">
      <c r="A7164" s="32" t="inlineStr">
        <is>
          <t>2026-10-05</t>
        </is>
      </c>
      <c r="B7164" s="32" t="inlineStr">
        <is>
          <t>Pokemon Stats</t>
        </is>
      </c>
      <c r="C7164" s="32" t="inlineStr">
        <is>
          <t>Pidgeot baseAttack</t>
        </is>
      </c>
      <c r="D7164" s="32" t="n">
        <v>80</v>
      </c>
      <c r="E7164" s="32" t="n">
        <v>100</v>
      </c>
      <c r="F7164" s="32" t="inlineStr">
        <is>
          <t>Differs from upstream baseline</t>
        </is>
      </c>
      <c r="G7164" s="32" t="inlineStr">
        <is>
          <t>species_info/gen_*_families.h</t>
        </is>
      </c>
    </row>
    <row r="7165">
      <c r="A7165" s="77" t="inlineStr">
        <is>
          <t>2026-10-05</t>
        </is>
      </c>
      <c r="B7165" s="77" t="inlineStr">
        <is>
          <t>Pokemon Stats</t>
        </is>
      </c>
      <c r="C7165" s="77" t="inlineStr">
        <is>
          <t>Pidgeot baseSpAttack</t>
        </is>
      </c>
      <c r="D7165" s="77" t="n">
        <v>70</v>
      </c>
      <c r="E7165" s="77" t="n">
        <v>100</v>
      </c>
      <c r="F7165" s="77" t="inlineStr">
        <is>
          <t>Differs from upstream baseline</t>
        </is>
      </c>
      <c r="G7165" s="77" t="inlineStr">
        <is>
          <t>species_info/gen_*_families.h</t>
        </is>
      </c>
    </row>
    <row r="7166">
      <c r="A7166" s="32" t="inlineStr">
        <is>
          <t>2026-10-05</t>
        </is>
      </c>
      <c r="B7166" s="32" t="inlineStr">
        <is>
          <t>Abilities</t>
        </is>
      </c>
      <c r="C7166" s="32" t="inlineStr">
        <is>
          <t>Pidgeot abilities</t>
        </is>
      </c>
      <c r="D7166" s="32" t="inlineStr">
        <is>
          <t>Keen Eye / Tangled Feet / Big Pecks</t>
        </is>
      </c>
      <c r="E7166" s="32" t="inlineStr">
        <is>
          <t>Intimidate / Intimidate / Big Pecks</t>
        </is>
      </c>
      <c r="F7166" s="32" t="inlineStr">
        <is>
          <t>Differs from upstream baseline</t>
        </is>
      </c>
      <c r="G7166" s="32" t="inlineStr">
        <is>
          <t>species_info/gen_*_families.h</t>
        </is>
      </c>
    </row>
    <row r="7167">
      <c r="A7167" s="77" t="inlineStr">
        <is>
          <t>2026-10-05</t>
        </is>
      </c>
      <c r="B7167" s="77" t="inlineStr">
        <is>
          <t>Abilities</t>
        </is>
      </c>
      <c r="C7167" s="77" t="inlineStr">
        <is>
          <t>Pidgeotto abilities</t>
        </is>
      </c>
      <c r="D7167" s="77" t="inlineStr">
        <is>
          <t>Keen Eye / Tangled Feet / Big Pecks</t>
        </is>
      </c>
      <c r="E7167" s="77" t="inlineStr">
        <is>
          <t>Tangled Feet / Tangled Feet / Big Pecks</t>
        </is>
      </c>
      <c r="F7167" s="77" t="inlineStr">
        <is>
          <t>Differs from upstream baseline</t>
        </is>
      </c>
      <c r="G7167" s="77" t="inlineStr">
        <is>
          <t>species_info/gen_*_families.h</t>
        </is>
      </c>
    </row>
    <row r="7168">
      <c r="A7168" s="32" t="inlineStr">
        <is>
          <t>2026-10-05</t>
        </is>
      </c>
      <c r="B7168" s="32" t="inlineStr">
        <is>
          <t>Pokemon Stats</t>
        </is>
      </c>
      <c r="C7168" s="32" t="inlineStr">
        <is>
          <t>Pidgeot baseSpAttack</t>
        </is>
      </c>
      <c r="D7168" s="32" t="n">
        <v>135</v>
      </c>
      <c r="E7168" s="32" t="n">
        <v>165</v>
      </c>
      <c r="F7168" s="32" t="inlineStr">
        <is>
          <t>Differs from upstream baseline</t>
        </is>
      </c>
      <c r="G7168" s="32" t="inlineStr">
        <is>
          <t>species_info/gen_*_families.h</t>
        </is>
      </c>
    </row>
    <row r="7169">
      <c r="A7169" s="77" t="inlineStr">
        <is>
          <t>2026-10-05</t>
        </is>
      </c>
      <c r="B7169" s="77" t="inlineStr">
        <is>
          <t>Abilities</t>
        </is>
      </c>
      <c r="C7169" s="77" t="inlineStr">
        <is>
          <t>Pidgey abilities</t>
        </is>
      </c>
      <c r="D7169" s="77" t="inlineStr">
        <is>
          <t>Keen Eye / Tangled Feet / Big Pecks</t>
        </is>
      </c>
      <c r="E7169" s="77" t="inlineStr">
        <is>
          <t>Tangled Feet / Tangled Feet / Big Pecks</t>
        </is>
      </c>
      <c r="F7169" s="77" t="inlineStr">
        <is>
          <t>Differs from upstream baseline</t>
        </is>
      </c>
      <c r="G7169" s="77" t="inlineStr">
        <is>
          <t>species_info/gen_*_families.h</t>
        </is>
      </c>
    </row>
    <row r="7170">
      <c r="A7170" s="32" t="inlineStr">
        <is>
          <t>2026-10-05</t>
        </is>
      </c>
      <c r="B7170" s="32" t="inlineStr">
        <is>
          <t>Pokemon Stats</t>
        </is>
      </c>
      <c r="C7170" s="32" t="inlineStr">
        <is>
          <t>Pidove baseAttack</t>
        </is>
      </c>
      <c r="D7170" s="32" t="n">
        <v>55</v>
      </c>
      <c r="E7170" s="32" t="n">
        <v>37</v>
      </c>
      <c r="F7170" s="32" t="inlineStr">
        <is>
          <t>Differs from upstream baseline</t>
        </is>
      </c>
      <c r="G7170" s="32" t="inlineStr">
        <is>
          <t>species_info/gen_*_families.h</t>
        </is>
      </c>
    </row>
    <row r="7171">
      <c r="A7171" s="77" t="inlineStr">
        <is>
          <t>2026-10-05</t>
        </is>
      </c>
      <c r="B7171" s="77" t="inlineStr">
        <is>
          <t>Pokemon Stats</t>
        </is>
      </c>
      <c r="C7171" s="77" t="inlineStr">
        <is>
          <t>Pidove baseSpAttack</t>
        </is>
      </c>
      <c r="D7171" s="77" t="n">
        <v>36</v>
      </c>
      <c r="E7171" s="77" t="n">
        <v>55</v>
      </c>
      <c r="F7171" s="77" t="inlineStr">
        <is>
          <t>Differs from upstream baseline</t>
        </is>
      </c>
      <c r="G7171" s="77" t="inlineStr">
        <is>
          <t>species_info/gen_*_families.h</t>
        </is>
      </c>
    </row>
    <row r="7172">
      <c r="A7172" s="32" t="inlineStr">
        <is>
          <t>2026-10-05</t>
        </is>
      </c>
      <c r="B7172" s="32" t="inlineStr">
        <is>
          <t>Pokemon Stats</t>
        </is>
      </c>
      <c r="C7172" s="32" t="inlineStr">
        <is>
          <t>Pidove baseSpDefense</t>
        </is>
      </c>
      <c r="D7172" s="32" t="n">
        <v>30</v>
      </c>
      <c r="E7172" s="32" t="n">
        <v>39</v>
      </c>
      <c r="F7172" s="32" t="inlineStr">
        <is>
          <t>Differs from upstream baseline</t>
        </is>
      </c>
      <c r="G7172" s="32" t="inlineStr">
        <is>
          <t>species_info/gen_*_families.h</t>
        </is>
      </c>
    </row>
    <row r="7173">
      <c r="A7173" s="77" t="inlineStr">
        <is>
          <t>2026-10-05</t>
        </is>
      </c>
      <c r="B7173" s="77" t="inlineStr">
        <is>
          <t>Pokemon Stats</t>
        </is>
      </c>
      <c r="C7173" s="77" t="inlineStr">
        <is>
          <t>Pikachu baseDefense</t>
        </is>
      </c>
      <c r="D7173" s="77" t="n">
        <v>40</v>
      </c>
      <c r="E7173" s="77" t="n">
        <v>30</v>
      </c>
      <c r="F7173" s="77" t="inlineStr">
        <is>
          <t>Differs from upstream baseline</t>
        </is>
      </c>
      <c r="G7173" s="77" t="inlineStr">
        <is>
          <t>species_info/gen_*_families.h</t>
        </is>
      </c>
    </row>
    <row r="7174">
      <c r="A7174" s="32" t="inlineStr">
        <is>
          <t>2026-10-05</t>
        </is>
      </c>
      <c r="B7174" s="32" t="inlineStr">
        <is>
          <t>Pokemon Stats</t>
        </is>
      </c>
      <c r="C7174" s="32" t="inlineStr">
        <is>
          <t>Pikachu baseSpDefense</t>
        </is>
      </c>
      <c r="D7174" s="32" t="n">
        <v>50</v>
      </c>
      <c r="E7174" s="32" t="n">
        <v>40</v>
      </c>
      <c r="F7174" s="32" t="inlineStr">
        <is>
          <t>Differs from upstream baseline</t>
        </is>
      </c>
      <c r="G7174" s="32" t="inlineStr">
        <is>
          <t>species_info/gen_*_families.h</t>
        </is>
      </c>
    </row>
    <row r="7175">
      <c r="A7175" s="77" t="inlineStr">
        <is>
          <t>2026-10-05</t>
        </is>
      </c>
      <c r="B7175" s="77" t="inlineStr">
        <is>
          <t>Abilities</t>
        </is>
      </c>
      <c r="C7175" s="77" t="inlineStr">
        <is>
          <t>Pikachu abilities</t>
        </is>
      </c>
      <c r="D7175" s="77" t="inlineStr">
        <is>
          <t>Static / Lightning Rod</t>
        </is>
      </c>
      <c r="E7175" s="77" t="inlineStr">
        <is>
          <t>Reckless / Lightning Rod</t>
        </is>
      </c>
      <c r="F7175" s="77" t="inlineStr">
        <is>
          <t>Differs from upstream baseline</t>
        </is>
      </c>
      <c r="G7175" s="77" t="inlineStr">
        <is>
          <t>species_info/gen_*_families.h</t>
        </is>
      </c>
    </row>
    <row r="7176">
      <c r="A7176" s="32" t="inlineStr">
        <is>
          <t>2026-10-05</t>
        </is>
      </c>
      <c r="B7176" s="32" t="inlineStr">
        <is>
          <t>Pokemon Stats</t>
        </is>
      </c>
      <c r="C7176" s="32" t="inlineStr">
        <is>
          <t>Piloswine baseAttack</t>
        </is>
      </c>
      <c r="D7176" s="32" t="n">
        <v>100</v>
      </c>
      <c r="E7176" s="32" t="n">
        <v>110</v>
      </c>
      <c r="F7176" s="32" t="inlineStr">
        <is>
          <t>Differs from upstream baseline</t>
        </is>
      </c>
      <c r="G7176" s="32" t="inlineStr">
        <is>
          <t>species_info/gen_*_families.h</t>
        </is>
      </c>
    </row>
    <row r="7177">
      <c r="A7177" s="77" t="inlineStr">
        <is>
          <t>2026-10-05</t>
        </is>
      </c>
      <c r="B7177" s="77" t="inlineStr">
        <is>
          <t>Pokemon Stats</t>
        </is>
      </c>
      <c r="C7177" s="77" t="inlineStr">
        <is>
          <t>Piloswine baseSpeed</t>
        </is>
      </c>
      <c r="D7177" s="77" t="n">
        <v>50</v>
      </c>
      <c r="E7177" s="77" t="n">
        <v>80</v>
      </c>
      <c r="F7177" s="77" t="inlineStr">
        <is>
          <t>Differs from upstream baseline</t>
        </is>
      </c>
      <c r="G7177" s="77" t="inlineStr">
        <is>
          <t>species_info/gen_*_families.h</t>
        </is>
      </c>
    </row>
    <row r="7178">
      <c r="A7178" s="32" t="inlineStr">
        <is>
          <t>2026-10-05</t>
        </is>
      </c>
      <c r="B7178" s="32" t="inlineStr">
        <is>
          <t>Abilities</t>
        </is>
      </c>
      <c r="C7178" s="32" t="inlineStr">
        <is>
          <t>Piloswine abilities</t>
        </is>
      </c>
      <c r="D7178" s="32" t="inlineStr">
        <is>
          <t>Oblivious / Snow Cloak / Thick Fat</t>
        </is>
      </c>
      <c r="E7178" s="32" t="inlineStr">
        <is>
          <t>Snow Cloak / Snow Cloak / Thick Fat</t>
        </is>
      </c>
      <c r="F7178" s="32" t="inlineStr">
        <is>
          <t>Differs from upstream baseline</t>
        </is>
      </c>
      <c r="G7178" s="32" t="inlineStr">
        <is>
          <t>species_info/gen_*_families.h</t>
        </is>
      </c>
    </row>
    <row r="7179">
      <c r="A7179" s="77" t="inlineStr">
        <is>
          <t>2026-10-05</t>
        </is>
      </c>
      <c r="B7179" s="77" t="inlineStr">
        <is>
          <t>Abilities</t>
        </is>
      </c>
      <c r="C7179" s="77" t="inlineStr">
        <is>
          <t>Pineco abilities</t>
        </is>
      </c>
      <c r="D7179" s="77" t="inlineStr">
        <is>
          <t>Sturdy / Overcoat</t>
        </is>
      </c>
      <c r="E7179" s="77" t="inlineStr">
        <is>
          <t>Rough Skin / Overcoat</t>
        </is>
      </c>
      <c r="F7179" s="77" t="inlineStr">
        <is>
          <t>Differs from upstream baseline</t>
        </is>
      </c>
      <c r="G7179" s="77" t="inlineStr">
        <is>
          <t>species_info/gen_*_families.h</t>
        </is>
      </c>
    </row>
    <row r="7180">
      <c r="A7180" s="32" t="inlineStr">
        <is>
          <t>2026-10-05</t>
        </is>
      </c>
      <c r="B7180" s="32" t="inlineStr">
        <is>
          <t>Pokemon Stats</t>
        </is>
      </c>
      <c r="C7180" s="32" t="inlineStr">
        <is>
          <t>Piplup baseAttack</t>
        </is>
      </c>
      <c r="D7180" s="32" t="n">
        <v>51</v>
      </c>
      <c r="E7180" s="32" t="n">
        <v>61</v>
      </c>
      <c r="F7180" s="32" t="inlineStr">
        <is>
          <t>Differs from upstream baseline</t>
        </is>
      </c>
      <c r="G7180" s="32" t="inlineStr">
        <is>
          <t>species_info/gen_*_families.h</t>
        </is>
      </c>
    </row>
    <row r="7181">
      <c r="A7181" s="77" t="inlineStr">
        <is>
          <t>2026-10-05</t>
        </is>
      </c>
      <c r="B7181" s="77" t="inlineStr">
        <is>
          <t>Pokemon Stats</t>
        </is>
      </c>
      <c r="C7181" s="77" t="inlineStr">
        <is>
          <t>Piplup baseSpAttack</t>
        </is>
      </c>
      <c r="D7181" s="77" t="n">
        <v>61</v>
      </c>
      <c r="E7181" s="77" t="n">
        <v>51</v>
      </c>
      <c r="F7181" s="77" t="inlineStr">
        <is>
          <t>Differs from upstream baseline</t>
        </is>
      </c>
      <c r="G7181" s="77" t="inlineStr">
        <is>
          <t>species_info/gen_*_families.h</t>
        </is>
      </c>
    </row>
    <row r="7182">
      <c r="A7182" s="32" t="inlineStr">
        <is>
          <t>2026-10-05</t>
        </is>
      </c>
      <c r="B7182" s="32" t="inlineStr">
        <is>
          <t>Abilities</t>
        </is>
      </c>
      <c r="C7182" s="32" t="inlineStr">
        <is>
          <t>Piplup abilities</t>
        </is>
      </c>
      <c r="D7182" s="32" t="inlineStr">
        <is>
          <t>Torrent / Competitive</t>
        </is>
      </c>
      <c r="E7182" s="32" t="inlineStr">
        <is>
          <t>Torrent / Torrent / Competitive</t>
        </is>
      </c>
      <c r="F7182" s="32" t="inlineStr">
        <is>
          <t>Differs from upstream baseline</t>
        </is>
      </c>
      <c r="G7182" s="32" t="inlineStr">
        <is>
          <t>species_info/gen_*_families.h</t>
        </is>
      </c>
    </row>
    <row r="7183">
      <c r="A7183" s="77" t="inlineStr">
        <is>
          <t>2026-10-05</t>
        </is>
      </c>
      <c r="B7183" s="77" t="inlineStr">
        <is>
          <t>Pokemon Stats</t>
        </is>
      </c>
      <c r="C7183" s="77" t="inlineStr">
        <is>
          <t>Politoed baseAttack</t>
        </is>
      </c>
      <c r="D7183" s="77" t="n">
        <v>75</v>
      </c>
      <c r="E7183" s="77" t="n">
        <v>85</v>
      </c>
      <c r="F7183" s="77" t="inlineStr">
        <is>
          <t>Differs from upstream baseline</t>
        </is>
      </c>
      <c r="G7183" s="77" t="inlineStr">
        <is>
          <t>species_info/gen_*_families.h</t>
        </is>
      </c>
    </row>
    <row r="7184">
      <c r="A7184" s="32" t="inlineStr">
        <is>
          <t>2026-10-05</t>
        </is>
      </c>
      <c r="B7184" s="32" t="inlineStr">
        <is>
          <t>Pokemon Stats</t>
        </is>
      </c>
      <c r="C7184" s="32" t="inlineStr">
        <is>
          <t>Politoed baseSpeed</t>
        </is>
      </c>
      <c r="D7184" s="32" t="n">
        <v>70</v>
      </c>
      <c r="E7184" s="32" t="n">
        <v>90</v>
      </c>
      <c r="F7184" s="32" t="inlineStr">
        <is>
          <t>Differs from upstream baseline</t>
        </is>
      </c>
      <c r="G7184" s="32" t="inlineStr">
        <is>
          <t>species_info/gen_*_families.h</t>
        </is>
      </c>
    </row>
    <row r="7185">
      <c r="A7185" s="77" t="inlineStr">
        <is>
          <t>2026-10-05</t>
        </is>
      </c>
      <c r="B7185" s="77" t="inlineStr">
        <is>
          <t>Abilities</t>
        </is>
      </c>
      <c r="C7185" s="77" t="inlineStr">
        <is>
          <t>Politoed abilities</t>
        </is>
      </c>
      <c r="D7185" s="77" t="inlineStr">
        <is>
          <t>Water Absorb / Damp / Drizzle</t>
        </is>
      </c>
      <c r="E7185" s="77" t="inlineStr">
        <is>
          <t>Swift Swim / Water Absorb / Regenerator</t>
        </is>
      </c>
      <c r="F7185" s="77" t="inlineStr">
        <is>
          <t>Differs from upstream baseline</t>
        </is>
      </c>
      <c r="G7185" s="77" t="inlineStr">
        <is>
          <t>species_info/gen_*_families.h</t>
        </is>
      </c>
    </row>
    <row r="7186">
      <c r="A7186" s="32" t="inlineStr">
        <is>
          <t>2026-10-05</t>
        </is>
      </c>
      <c r="B7186" s="32" t="inlineStr">
        <is>
          <t>Abilities</t>
        </is>
      </c>
      <c r="C7186" s="32" t="inlineStr">
        <is>
          <t>Poliwag abilities</t>
        </is>
      </c>
      <c r="D7186" s="32" t="inlineStr">
        <is>
          <t>Water Absorb / Damp / Swift Swim</t>
        </is>
      </c>
      <c r="E7186" s="32" t="inlineStr">
        <is>
          <t>Swift Swim / Swift Swim / Swift Swim</t>
        </is>
      </c>
      <c r="F7186" s="32" t="inlineStr">
        <is>
          <t>Differs from upstream baseline</t>
        </is>
      </c>
      <c r="G7186" s="32" t="inlineStr">
        <is>
          <t>species_info/gen_*_families.h</t>
        </is>
      </c>
    </row>
    <row r="7187">
      <c r="A7187" s="77" t="inlineStr">
        <is>
          <t>2026-10-05</t>
        </is>
      </c>
      <c r="B7187" s="77" t="inlineStr">
        <is>
          <t>Abilities</t>
        </is>
      </c>
      <c r="C7187" s="77" t="inlineStr">
        <is>
          <t>Poliwhirl abilities</t>
        </is>
      </c>
      <c r="D7187" s="77" t="inlineStr">
        <is>
          <t>Water Absorb / Damp / Swift Swim</t>
        </is>
      </c>
      <c r="E7187" s="77" t="inlineStr">
        <is>
          <t>Swift Swim / Swift Swim / Swift Swim</t>
        </is>
      </c>
      <c r="F7187" s="77" t="inlineStr">
        <is>
          <t>Differs from upstream baseline</t>
        </is>
      </c>
      <c r="G7187" s="77" t="inlineStr">
        <is>
          <t>species_info/gen_*_families.h</t>
        </is>
      </c>
    </row>
    <row r="7188">
      <c r="A7188" s="32" t="inlineStr">
        <is>
          <t>2026-10-05</t>
        </is>
      </c>
      <c r="B7188" s="32" t="inlineStr">
        <is>
          <t>Evolutions</t>
        </is>
      </c>
      <c r="C7188" s="32" t="inlineStr">
        <is>
          <t>Poliwhirl evolution</t>
        </is>
      </c>
      <c r="D7188" s="32" t="inlineStr">
        <is>
          <t>Item (Water Stone) -&gt; Poliwrath; Trade Item (Kings Rock) -&gt; Politoed; Item (Kings Rock) -&gt; Politoed</t>
        </is>
      </c>
      <c r="E7188" s="32" t="inlineStr">
        <is>
          <t>Item (Water Stone) -&gt; Poliwrath; Lv 36 -&gt; Politoed</t>
        </is>
      </c>
      <c r="F7188" s="32" t="inlineStr">
        <is>
          <t>Differs from upstream baseline</t>
        </is>
      </c>
      <c r="G7188" s="32" t="inlineStr">
        <is>
          <t>species_info/gen_*_families.h</t>
        </is>
      </c>
    </row>
    <row r="7189">
      <c r="A7189" s="77" t="inlineStr">
        <is>
          <t>2026-10-05</t>
        </is>
      </c>
      <c r="B7189" s="77" t="inlineStr">
        <is>
          <t>Pokemon Stats</t>
        </is>
      </c>
      <c r="C7189" s="77" t="inlineStr">
        <is>
          <t>Poliwrath baseSpeed</t>
        </is>
      </c>
      <c r="D7189" s="77" t="n">
        <v>70</v>
      </c>
      <c r="E7189" s="77" t="n">
        <v>90</v>
      </c>
      <c r="F7189" s="77" t="inlineStr">
        <is>
          <t>Differs from upstream baseline</t>
        </is>
      </c>
      <c r="G7189" s="77" t="inlineStr">
        <is>
          <t>species_info/gen_*_families.h</t>
        </is>
      </c>
    </row>
    <row r="7190">
      <c r="A7190" s="32" t="inlineStr">
        <is>
          <t>2026-10-05</t>
        </is>
      </c>
      <c r="B7190" s="32" t="inlineStr">
        <is>
          <t>Abilities</t>
        </is>
      </c>
      <c r="C7190" s="32" t="inlineStr">
        <is>
          <t>Poliwrath abilities</t>
        </is>
      </c>
      <c r="D7190" s="32" t="inlineStr">
        <is>
          <t>Water Absorb / Damp / Swift Swim</t>
        </is>
      </c>
      <c r="E7190" s="32" t="inlineStr">
        <is>
          <t>Swift Swim / Swift Swim / Swift Swim</t>
        </is>
      </c>
      <c r="F7190" s="32" t="inlineStr">
        <is>
          <t>Differs from upstream baseline</t>
        </is>
      </c>
      <c r="G7190" s="32" t="inlineStr">
        <is>
          <t>species_info/gen_*_families.h</t>
        </is>
      </c>
    </row>
    <row r="7191">
      <c r="A7191" s="77" t="inlineStr">
        <is>
          <t>2026-10-05</t>
        </is>
      </c>
      <c r="B7191" s="77" t="inlineStr">
        <is>
          <t>Abilities</t>
        </is>
      </c>
      <c r="C7191" s="77" t="inlineStr">
        <is>
          <t>Ponyta abilities</t>
        </is>
      </c>
      <c r="D7191" s="77" t="inlineStr">
        <is>
          <t>Run Away / Flash Fire / Flame Body</t>
        </is>
      </c>
      <c r="E7191" s="77" t="inlineStr">
        <is>
          <t>Reckless / Reckless / Flame Body</t>
        </is>
      </c>
      <c r="F7191" s="77" t="inlineStr">
        <is>
          <t>Differs from upstream baseline</t>
        </is>
      </c>
      <c r="G7191" s="77" t="inlineStr">
        <is>
          <t>species_info/gen_*_families.h</t>
        </is>
      </c>
    </row>
    <row r="7192">
      <c r="A7192" s="32" t="inlineStr">
        <is>
          <t>2026-10-05</t>
        </is>
      </c>
      <c r="B7192" s="32" t="inlineStr">
        <is>
          <t>Abilities</t>
        </is>
      </c>
      <c r="C7192" s="32" t="inlineStr">
        <is>
          <t>Ponyta abilities</t>
        </is>
      </c>
      <c r="D7192" s="32" t="inlineStr">
        <is>
          <t>Run Away / Pastel Veil / Anticipation</t>
        </is>
      </c>
      <c r="E7192" s="32" t="inlineStr">
        <is>
          <t>Reckless / Reckless / Anticipation</t>
        </is>
      </c>
      <c r="F7192" s="32" t="inlineStr">
        <is>
          <t>Differs from upstream baseline</t>
        </is>
      </c>
      <c r="G7192" s="32" t="inlineStr">
        <is>
          <t>species_info/gen_*_families.h</t>
        </is>
      </c>
    </row>
    <row r="7193">
      <c r="A7193" s="77" t="inlineStr">
        <is>
          <t>2026-10-05</t>
        </is>
      </c>
      <c r="B7193" s="77" t="inlineStr">
        <is>
          <t>Abilities</t>
        </is>
      </c>
      <c r="C7193" s="77" t="inlineStr">
        <is>
          <t>Poochyena abilities</t>
        </is>
      </c>
      <c r="D7193" s="77" t="inlineStr">
        <is>
          <t>Run Away / Quick Feet / Rattled</t>
        </is>
      </c>
      <c r="E7193" s="77" t="inlineStr">
        <is>
          <t>Quick Feet / Quick Feet / Rattled</t>
        </is>
      </c>
      <c r="F7193" s="77" t="inlineStr">
        <is>
          <t>Differs from upstream baseline</t>
        </is>
      </c>
      <c r="G7193" s="77" t="inlineStr">
        <is>
          <t>species_info/gen_*_families.h</t>
        </is>
      </c>
    </row>
    <row r="7194">
      <c r="A7194" s="32" t="inlineStr">
        <is>
          <t>2026-10-05</t>
        </is>
      </c>
      <c r="B7194" s="32" t="inlineStr">
        <is>
          <t>Abilities</t>
        </is>
      </c>
      <c r="C7194" s="32" t="inlineStr">
        <is>
          <t>Porygon abilities</t>
        </is>
      </c>
      <c r="D7194" s="32" t="inlineStr">
        <is>
          <t>Trace / Download / Analytic</t>
        </is>
      </c>
      <c r="E7194" s="32" t="inlineStr">
        <is>
          <t>Download / Download / Analytic</t>
        </is>
      </c>
      <c r="F7194" s="32" t="inlineStr">
        <is>
          <t>Differs from upstream baseline</t>
        </is>
      </c>
      <c r="G7194" s="32" t="inlineStr">
        <is>
          <t>species_info/gen_*_families.h</t>
        </is>
      </c>
    </row>
    <row r="7195">
      <c r="A7195" s="77" t="inlineStr">
        <is>
          <t>2026-10-05</t>
        </is>
      </c>
      <c r="B7195" s="77" t="inlineStr">
        <is>
          <t>Abilities</t>
        </is>
      </c>
      <c r="C7195" s="77" t="inlineStr">
        <is>
          <t>Porygon2 abilities</t>
        </is>
      </c>
      <c r="D7195" s="77" t="inlineStr">
        <is>
          <t>Trace / Download / Analytic</t>
        </is>
      </c>
      <c r="E7195" s="77" t="inlineStr">
        <is>
          <t>Trace / Trace / Analytic</t>
        </is>
      </c>
      <c r="F7195" s="77" t="inlineStr">
        <is>
          <t>Differs from upstream baseline</t>
        </is>
      </c>
      <c r="G7195" s="77" t="inlineStr">
        <is>
          <t>species_info/gen_*_families.h</t>
        </is>
      </c>
    </row>
    <row r="7196">
      <c r="A7196" s="32" t="inlineStr">
        <is>
          <t>2026-10-05</t>
        </is>
      </c>
      <c r="B7196" s="32" t="inlineStr">
        <is>
          <t>Abilities</t>
        </is>
      </c>
      <c r="C7196" s="32" t="inlineStr">
        <is>
          <t>Porygon-Z abilities</t>
        </is>
      </c>
      <c r="D7196" s="32" t="inlineStr">
        <is>
          <t>Adaptability / Download / Analytic</t>
        </is>
      </c>
      <c r="E7196" s="32" t="inlineStr">
        <is>
          <t>Download / Download / Analytic</t>
        </is>
      </c>
      <c r="F7196" s="32" t="inlineStr">
        <is>
          <t>Differs from upstream baseline</t>
        </is>
      </c>
      <c r="G7196" s="32" t="inlineStr">
        <is>
          <t>species_info/gen_*_families.h</t>
        </is>
      </c>
    </row>
    <row r="7197">
      <c r="A7197" s="77" t="inlineStr">
        <is>
          <t>2026-10-05</t>
        </is>
      </c>
      <c r="B7197" s="77" t="inlineStr">
        <is>
          <t>Pokemon Stats</t>
        </is>
      </c>
      <c r="C7197" s="77" t="inlineStr">
        <is>
          <t>Primeape baseHP</t>
        </is>
      </c>
      <c r="D7197" s="77" t="n">
        <v>65</v>
      </c>
      <c r="E7197" s="77" t="n">
        <v>75</v>
      </c>
      <c r="F7197" s="77" t="inlineStr">
        <is>
          <t>Differs from upstream baseline</t>
        </is>
      </c>
      <c r="G7197" s="77" t="inlineStr">
        <is>
          <t>species_info/gen_*_families.h</t>
        </is>
      </c>
    </row>
    <row r="7198">
      <c r="A7198" s="32" t="inlineStr">
        <is>
          <t>2026-10-05</t>
        </is>
      </c>
      <c r="B7198" s="32" t="inlineStr">
        <is>
          <t>Pokemon Stats</t>
        </is>
      </c>
      <c r="C7198" s="32" t="inlineStr">
        <is>
          <t>Primeape baseAttack</t>
        </is>
      </c>
      <c r="D7198" s="32" t="n">
        <v>105</v>
      </c>
      <c r="E7198" s="32" t="n">
        <v>115</v>
      </c>
      <c r="F7198" s="32" t="inlineStr">
        <is>
          <t>Differs from upstream baseline</t>
        </is>
      </c>
      <c r="G7198" s="32" t="inlineStr">
        <is>
          <t>species_info/gen_*_families.h</t>
        </is>
      </c>
    </row>
    <row r="7199">
      <c r="A7199" s="77" t="inlineStr">
        <is>
          <t>2026-10-05</t>
        </is>
      </c>
      <c r="B7199" s="77" t="inlineStr">
        <is>
          <t>Pokemon Stats</t>
        </is>
      </c>
      <c r="C7199" s="77" t="inlineStr">
        <is>
          <t>Primeape baseDefense</t>
        </is>
      </c>
      <c r="D7199" s="77" t="n">
        <v>60</v>
      </c>
      <c r="E7199" s="77" t="n">
        <v>80</v>
      </c>
      <c r="F7199" s="77" t="inlineStr">
        <is>
          <t>Differs from upstream baseline</t>
        </is>
      </c>
      <c r="G7199" s="77" t="inlineStr">
        <is>
          <t>species_info/gen_*_families.h</t>
        </is>
      </c>
    </row>
    <row r="7200">
      <c r="A7200" s="32" t="inlineStr">
        <is>
          <t>2026-10-05</t>
        </is>
      </c>
      <c r="B7200" s="32" t="inlineStr">
        <is>
          <t>Pokemon Stats</t>
        </is>
      </c>
      <c r="C7200" s="32" t="inlineStr">
        <is>
          <t>Primeape baseSpAttack</t>
        </is>
      </c>
      <c r="D7200" s="32" t="n">
        <v>60</v>
      </c>
      <c r="E7200" s="32" t="n">
        <v>50</v>
      </c>
      <c r="F7200" s="32" t="inlineStr">
        <is>
          <t>Differs from upstream baseline</t>
        </is>
      </c>
      <c r="G7200" s="32" t="inlineStr">
        <is>
          <t>species_info/gen_*_families.h</t>
        </is>
      </c>
    </row>
    <row r="7201">
      <c r="A7201" s="77" t="inlineStr">
        <is>
          <t>2026-10-05</t>
        </is>
      </c>
      <c r="B7201" s="77" t="inlineStr">
        <is>
          <t>Pokemon Stats</t>
        </is>
      </c>
      <c r="C7201" s="77" t="inlineStr">
        <is>
          <t>Primeape baseSpDefense</t>
        </is>
      </c>
      <c r="D7201" s="77" t="n">
        <v>70</v>
      </c>
      <c r="E7201" s="77" t="n">
        <v>90</v>
      </c>
      <c r="F7201" s="77" t="inlineStr">
        <is>
          <t>Differs from upstream baseline</t>
        </is>
      </c>
      <c r="G7201" s="77" t="inlineStr">
        <is>
          <t>species_info/gen_*_families.h</t>
        </is>
      </c>
    </row>
    <row r="7202">
      <c r="A7202" s="32" t="inlineStr">
        <is>
          <t>2026-10-05</t>
        </is>
      </c>
      <c r="B7202" s="32" t="inlineStr">
        <is>
          <t>Abilities</t>
        </is>
      </c>
      <c r="C7202" s="32" t="inlineStr">
        <is>
          <t>Primeape abilities</t>
        </is>
      </c>
      <c r="D7202" s="32" t="inlineStr">
        <is>
          <t>Vital Spirit / Anger Point / Defiant</t>
        </is>
      </c>
      <c r="E7202" s="32" t="inlineStr">
        <is>
          <t>Reckless / Reckless / Defiant</t>
        </is>
      </c>
      <c r="F7202" s="32" t="inlineStr">
        <is>
          <t>Differs from upstream baseline</t>
        </is>
      </c>
      <c r="G7202" s="32" t="inlineStr">
        <is>
          <t>species_info/gen_*_families.h</t>
        </is>
      </c>
    </row>
    <row r="7203">
      <c r="A7203" s="77" t="inlineStr">
        <is>
          <t>2026-10-05</t>
        </is>
      </c>
      <c r="B7203" s="77" t="inlineStr">
        <is>
          <t>Pokemon Stats</t>
        </is>
      </c>
      <c r="C7203" s="77" t="inlineStr">
        <is>
          <t>Prinplup baseAttack</t>
        </is>
      </c>
      <c r="D7203" s="77" t="n">
        <v>66</v>
      </c>
      <c r="E7203" s="77" t="n">
        <v>81</v>
      </c>
      <c r="F7203" s="77" t="inlineStr">
        <is>
          <t>Differs from upstream baseline</t>
        </is>
      </c>
      <c r="G7203" s="77" t="inlineStr">
        <is>
          <t>species_info/gen_*_families.h</t>
        </is>
      </c>
    </row>
    <row r="7204">
      <c r="A7204" s="32" t="inlineStr">
        <is>
          <t>2026-10-05</t>
        </is>
      </c>
      <c r="B7204" s="32" t="inlineStr">
        <is>
          <t>Pokemon Stats</t>
        </is>
      </c>
      <c r="C7204" s="32" t="inlineStr">
        <is>
          <t>Prinplup baseSpAttack</t>
        </is>
      </c>
      <c r="D7204" s="32" t="n">
        <v>81</v>
      </c>
      <c r="E7204" s="32" t="n">
        <v>66</v>
      </c>
      <c r="F7204" s="32" t="inlineStr">
        <is>
          <t>Differs from upstream baseline</t>
        </is>
      </c>
      <c r="G7204" s="32" t="inlineStr">
        <is>
          <t>species_info/gen_*_families.h</t>
        </is>
      </c>
    </row>
    <row r="7205">
      <c r="A7205" s="77" t="inlineStr">
        <is>
          <t>2026-10-05</t>
        </is>
      </c>
      <c r="B7205" s="77" t="inlineStr">
        <is>
          <t>Abilities</t>
        </is>
      </c>
      <c r="C7205" s="77" t="inlineStr">
        <is>
          <t>Prinplup abilities</t>
        </is>
      </c>
      <c r="D7205" s="77" t="inlineStr">
        <is>
          <t>Torrent / Competitive</t>
        </is>
      </c>
      <c r="E7205" s="77" t="inlineStr">
        <is>
          <t>Swift Swim / Torrent / Competitive</t>
        </is>
      </c>
      <c r="F7205" s="77" t="inlineStr">
        <is>
          <t>Differs from upstream baseline</t>
        </is>
      </c>
      <c r="G7205" s="77" t="inlineStr">
        <is>
          <t>species_info/gen_*_families.h</t>
        </is>
      </c>
    </row>
    <row r="7206">
      <c r="A7206" s="32" t="inlineStr">
        <is>
          <t>2026-10-05</t>
        </is>
      </c>
      <c r="B7206" s="32" t="inlineStr">
        <is>
          <t>Pokemon Stats</t>
        </is>
      </c>
      <c r="C7206" s="32" t="inlineStr">
        <is>
          <t>Probopass baseHP</t>
        </is>
      </c>
      <c r="D7206" s="32" t="n">
        <v>60</v>
      </c>
      <c r="E7206" s="32" t="n">
        <v>70</v>
      </c>
      <c r="F7206" s="32" t="inlineStr">
        <is>
          <t>Differs from upstream baseline</t>
        </is>
      </c>
      <c r="G7206" s="32" t="inlineStr">
        <is>
          <t>species_info/gen_*_families.h</t>
        </is>
      </c>
    </row>
    <row r="7207">
      <c r="A7207" s="77" t="inlineStr">
        <is>
          <t>2026-10-05</t>
        </is>
      </c>
      <c r="B7207" s="77" t="inlineStr">
        <is>
          <t>Pokemon Stats</t>
        </is>
      </c>
      <c r="C7207" s="77" t="inlineStr">
        <is>
          <t>Probopass baseAttack</t>
        </is>
      </c>
      <c r="D7207" s="77" t="n">
        <v>55</v>
      </c>
      <c r="E7207" s="77" t="n">
        <v>75</v>
      </c>
      <c r="F7207" s="77" t="inlineStr">
        <is>
          <t>Differs from upstream baseline</t>
        </is>
      </c>
      <c r="G7207" s="77" t="inlineStr">
        <is>
          <t>species_info/gen_*_families.h</t>
        </is>
      </c>
    </row>
    <row r="7208">
      <c r="A7208" s="32" t="inlineStr">
        <is>
          <t>2026-10-05</t>
        </is>
      </c>
      <c r="B7208" s="32" t="inlineStr">
        <is>
          <t>Abilities</t>
        </is>
      </c>
      <c r="C7208" s="32" t="inlineStr">
        <is>
          <t>Probopass abilities</t>
        </is>
      </c>
      <c r="D7208" s="32" t="inlineStr">
        <is>
          <t>Sturdy / Magnet Pull / Sand Force</t>
        </is>
      </c>
      <c r="E7208" s="32" t="inlineStr">
        <is>
          <t>Solid Rock / Solid Rock / Sand Force</t>
        </is>
      </c>
      <c r="F7208" s="32" t="inlineStr">
        <is>
          <t>Differs from upstream baseline</t>
        </is>
      </c>
      <c r="G7208" s="32" t="inlineStr">
        <is>
          <t>species_info/gen_*_families.h</t>
        </is>
      </c>
    </row>
    <row r="7209">
      <c r="A7209" s="77" t="inlineStr">
        <is>
          <t>2026-10-05</t>
        </is>
      </c>
      <c r="B7209" s="77" t="inlineStr">
        <is>
          <t>Abilities</t>
        </is>
      </c>
      <c r="C7209" s="77" t="inlineStr">
        <is>
          <t>Psyduck abilities</t>
        </is>
      </c>
      <c r="D7209" s="77" t="inlineStr">
        <is>
          <t>Damp / Cloud Nine / Swift Swim</t>
        </is>
      </c>
      <c r="E7209" s="77" t="inlineStr">
        <is>
          <t>Simple / Unaware / Swift Swim</t>
        </is>
      </c>
      <c r="F7209" s="77" t="inlineStr">
        <is>
          <t>Differs from upstream baseline</t>
        </is>
      </c>
      <c r="G7209" s="77" t="inlineStr">
        <is>
          <t>species_info/gen_*_families.h</t>
        </is>
      </c>
    </row>
    <row r="7210">
      <c r="A7210" s="32" t="inlineStr">
        <is>
          <t>2026-10-05</t>
        </is>
      </c>
      <c r="B7210" s="32" t="inlineStr">
        <is>
          <t>Abilities</t>
        </is>
      </c>
      <c r="C7210" s="32" t="inlineStr">
        <is>
          <t>Pupitar abilities</t>
        </is>
      </c>
      <c r="D7210" s="32" t="inlineStr">
        <is>
          <t>Shed Skin</t>
        </is>
      </c>
      <c r="E7210" s="32" t="inlineStr">
        <is>
          <t>Shed Skin / Shed Skin</t>
        </is>
      </c>
      <c r="F7210" s="32" t="inlineStr">
        <is>
          <t>Differs from upstream baseline</t>
        </is>
      </c>
      <c r="G7210" s="32" t="inlineStr">
        <is>
          <t>species_info/gen_*_families.h</t>
        </is>
      </c>
    </row>
    <row r="7211">
      <c r="A7211" s="77" t="inlineStr">
        <is>
          <t>2026-10-05</t>
        </is>
      </c>
      <c r="B7211" s="77" t="inlineStr">
        <is>
          <t>Pokemon Stats</t>
        </is>
      </c>
      <c r="C7211" s="77" t="inlineStr">
        <is>
          <t>Purrloin baseHP</t>
        </is>
      </c>
      <c r="D7211" s="77" t="n">
        <v>41</v>
      </c>
      <c r="E7211" s="77" t="n">
        <v>46</v>
      </c>
      <c r="F7211" s="77" t="inlineStr">
        <is>
          <t>Differs from upstream baseline</t>
        </is>
      </c>
      <c r="G7211" s="77" t="inlineStr">
        <is>
          <t>species_info/gen_*_families.h</t>
        </is>
      </c>
    </row>
    <row r="7212">
      <c r="A7212" s="32" t="inlineStr">
        <is>
          <t>2026-10-05</t>
        </is>
      </c>
      <c r="B7212" s="32" t="inlineStr">
        <is>
          <t>Pokemon Stats</t>
        </is>
      </c>
      <c r="C7212" s="32" t="inlineStr">
        <is>
          <t>Purrloin baseAttack</t>
        </is>
      </c>
      <c r="D7212" s="32" t="n">
        <v>50</v>
      </c>
      <c r="E7212" s="32" t="n">
        <v>53</v>
      </c>
      <c r="F7212" s="32" t="inlineStr">
        <is>
          <t>Differs from upstream baseline</t>
        </is>
      </c>
      <c r="G7212" s="32" t="inlineStr">
        <is>
          <t>species_info/gen_*_families.h</t>
        </is>
      </c>
    </row>
    <row r="7213">
      <c r="A7213" s="77" t="inlineStr">
        <is>
          <t>2026-10-05</t>
        </is>
      </c>
      <c r="B7213" s="77" t="inlineStr">
        <is>
          <t>Pokemon Stats</t>
        </is>
      </c>
      <c r="C7213" s="77" t="inlineStr">
        <is>
          <t>Purrloin baseDefense</t>
        </is>
      </c>
      <c r="D7213" s="77" t="n">
        <v>37</v>
      </c>
      <c r="E7213" s="77" t="n">
        <v>45</v>
      </c>
      <c r="F7213" s="77" t="inlineStr">
        <is>
          <t>Differs from upstream baseline</t>
        </is>
      </c>
      <c r="G7213" s="77" t="inlineStr">
        <is>
          <t>species_info/gen_*_families.h</t>
        </is>
      </c>
    </row>
    <row r="7214">
      <c r="A7214" s="32" t="inlineStr">
        <is>
          <t>2026-10-05</t>
        </is>
      </c>
      <c r="B7214" s="32" t="inlineStr">
        <is>
          <t>Pokemon Stats</t>
        </is>
      </c>
      <c r="C7214" s="32" t="inlineStr">
        <is>
          <t>Purrloin baseSpDefense</t>
        </is>
      </c>
      <c r="D7214" s="32" t="n">
        <v>37</v>
      </c>
      <c r="E7214" s="32" t="n">
        <v>45</v>
      </c>
      <c r="F7214" s="32" t="inlineStr">
        <is>
          <t>Differs from upstream baseline</t>
        </is>
      </c>
      <c r="G7214" s="32" t="inlineStr">
        <is>
          <t>species_info/gen_*_families.h</t>
        </is>
      </c>
    </row>
    <row r="7215">
      <c r="A7215" s="77" t="inlineStr">
        <is>
          <t>2026-10-05</t>
        </is>
      </c>
      <c r="B7215" s="77" t="inlineStr">
        <is>
          <t>Pokemon Stats</t>
        </is>
      </c>
      <c r="C7215" s="77" t="inlineStr">
        <is>
          <t>Purugly baseHP</t>
        </is>
      </c>
      <c r="D7215" s="77" t="n">
        <v>71</v>
      </c>
      <c r="E7215" s="77" t="n">
        <v>91</v>
      </c>
      <c r="F7215" s="77" t="inlineStr">
        <is>
          <t>Differs from upstream baseline</t>
        </is>
      </c>
      <c r="G7215" s="77" t="inlineStr">
        <is>
          <t>species_info/gen_*_families.h</t>
        </is>
      </c>
    </row>
    <row r="7216">
      <c r="A7216" s="32" t="inlineStr">
        <is>
          <t>2026-10-05</t>
        </is>
      </c>
      <c r="B7216" s="32" t="inlineStr">
        <is>
          <t>Pokemon Stats</t>
        </is>
      </c>
      <c r="C7216" s="32" t="inlineStr">
        <is>
          <t>Purugly baseDefense</t>
        </is>
      </c>
      <c r="D7216" s="32" t="n">
        <v>64</v>
      </c>
      <c r="E7216" s="32" t="n">
        <v>74</v>
      </c>
      <c r="F7216" s="32" t="inlineStr">
        <is>
          <t>Differs from upstream baseline</t>
        </is>
      </c>
      <c r="G7216" s="32" t="inlineStr">
        <is>
          <t>species_info/gen_*_families.h</t>
        </is>
      </c>
    </row>
    <row r="7217">
      <c r="A7217" s="77" t="inlineStr">
        <is>
          <t>2026-10-05</t>
        </is>
      </c>
      <c r="B7217" s="77" t="inlineStr">
        <is>
          <t>Pokemon Stats</t>
        </is>
      </c>
      <c r="C7217" s="77" t="inlineStr">
        <is>
          <t>Purugly baseSpDefense</t>
        </is>
      </c>
      <c r="D7217" s="77" t="n">
        <v>59</v>
      </c>
      <c r="E7217" s="77" t="n">
        <v>69</v>
      </c>
      <c r="F7217" s="77" t="inlineStr">
        <is>
          <t>Differs from upstream baseline</t>
        </is>
      </c>
      <c r="G7217" s="77" t="inlineStr">
        <is>
          <t>species_info/gen_*_families.h</t>
        </is>
      </c>
    </row>
    <row r="7218">
      <c r="A7218" s="32" t="inlineStr">
        <is>
          <t>2026-10-05</t>
        </is>
      </c>
      <c r="B7218" s="32" t="inlineStr">
        <is>
          <t>Abilities</t>
        </is>
      </c>
      <c r="C7218" s="32" t="inlineStr">
        <is>
          <t>Purugly abilities</t>
        </is>
      </c>
      <c r="D7218" s="32" t="inlineStr">
        <is>
          <t>Thick Fat / Own Tempo / Defiant</t>
        </is>
      </c>
      <c r="E7218" s="32" t="inlineStr">
        <is>
          <t>Limber / Thick Fat / Defiant</t>
        </is>
      </c>
      <c r="F7218" s="32" t="inlineStr">
        <is>
          <t>Differs from upstream baseline</t>
        </is>
      </c>
      <c r="G7218" s="32" t="inlineStr">
        <is>
          <t>species_info/gen_*_families.h</t>
        </is>
      </c>
    </row>
    <row r="7219">
      <c r="A7219" s="77" t="inlineStr">
        <is>
          <t>2026-10-05</t>
        </is>
      </c>
      <c r="B7219" s="77" t="inlineStr">
        <is>
          <t>Pokemon Stats</t>
        </is>
      </c>
      <c r="C7219" s="77" t="inlineStr">
        <is>
          <t>Pyroar baseAttack</t>
        </is>
      </c>
      <c r="D7219" s="77" t="n">
        <v>68</v>
      </c>
      <c r="E7219" s="77" t="n">
        <v>30</v>
      </c>
      <c r="F7219" s="77" t="inlineStr">
        <is>
          <t>Differs from upstream baseline</t>
        </is>
      </c>
      <c r="G7219" s="77" t="inlineStr">
        <is>
          <t>species_info/gen_*_families.h</t>
        </is>
      </c>
    </row>
    <row r="7220">
      <c r="A7220" s="32" t="inlineStr">
        <is>
          <t>2026-10-05</t>
        </is>
      </c>
      <c r="B7220" s="32" t="inlineStr">
        <is>
          <t>Pokemon Stats</t>
        </is>
      </c>
      <c r="C7220" s="32" t="inlineStr">
        <is>
          <t>Pyroar baseSpAttack</t>
        </is>
      </c>
      <c r="D7220" s="32" t="n">
        <v>109</v>
      </c>
      <c r="E7220" s="32" t="n">
        <v>140</v>
      </c>
      <c r="F7220" s="32" t="inlineStr">
        <is>
          <t>Differs from upstream baseline</t>
        </is>
      </c>
      <c r="G7220" s="32" t="inlineStr">
        <is>
          <t>species_info/gen_*_families.h</t>
        </is>
      </c>
    </row>
    <row r="7221">
      <c r="A7221" s="77" t="inlineStr">
        <is>
          <t>2026-10-05</t>
        </is>
      </c>
      <c r="B7221" s="77" t="inlineStr">
        <is>
          <t>Pokemon Stats</t>
        </is>
      </c>
      <c r="C7221" s="77" t="inlineStr">
        <is>
          <t>Pyroar baseSpeed</t>
        </is>
      </c>
      <c r="D7221" s="77" t="n">
        <v>106</v>
      </c>
      <c r="E7221" s="77" t="n">
        <v>133</v>
      </c>
      <c r="F7221" s="77" t="inlineStr">
        <is>
          <t>Differs from upstream baseline</t>
        </is>
      </c>
      <c r="G7221" s="77" t="inlineStr">
        <is>
          <t>species_info/gen_*_families.h</t>
        </is>
      </c>
    </row>
    <row r="7222">
      <c r="A7222" s="32" t="inlineStr">
        <is>
          <t>2026-10-05</t>
        </is>
      </c>
      <c r="B7222" s="32" t="inlineStr">
        <is>
          <t>Abilities</t>
        </is>
      </c>
      <c r="C7222" s="32" t="inlineStr">
        <is>
          <t>Pyroar abilities</t>
        </is>
      </c>
      <c r="D7222" s="32" t="inlineStr">
        <is>
          <t>Rivalry / Unnerve / Moxie</t>
        </is>
      </c>
      <c r="E7222" s="32" t="inlineStr">
        <is>
          <t>Rivalry / Unnerve / Competitive</t>
        </is>
      </c>
      <c r="F7222" s="32" t="inlineStr">
        <is>
          <t>Differs from upstream baseline</t>
        </is>
      </c>
      <c r="G7222" s="32" t="inlineStr">
        <is>
          <t>species_info/gen_*_families.h</t>
        </is>
      </c>
    </row>
    <row r="7223">
      <c r="A7223" s="77" t="inlineStr">
        <is>
          <t>2026-10-05</t>
        </is>
      </c>
      <c r="B7223" s="77" t="inlineStr">
        <is>
          <t>Abilities</t>
        </is>
      </c>
      <c r="C7223" s="77" t="inlineStr">
        <is>
          <t>Quagsire abilities</t>
        </is>
      </c>
      <c r="D7223" s="77" t="inlineStr">
        <is>
          <t>Damp / Water Absorb / Unaware</t>
        </is>
      </c>
      <c r="E7223" s="77" t="inlineStr">
        <is>
          <t>Simple / Poison Point / Unaware</t>
        </is>
      </c>
      <c r="F7223" s="77" t="inlineStr">
        <is>
          <t>Differs from upstream baseline</t>
        </is>
      </c>
      <c r="G7223" s="77" t="inlineStr">
        <is>
          <t>species_info/gen_*_families.h</t>
        </is>
      </c>
    </row>
    <row r="7224">
      <c r="A7224" s="32" t="inlineStr">
        <is>
          <t>2026-10-05</t>
        </is>
      </c>
      <c r="B7224" s="32" t="inlineStr">
        <is>
          <t>Pokemon Stats</t>
        </is>
      </c>
      <c r="C7224" s="32" t="inlineStr">
        <is>
          <t>Qwilfish baseHP</t>
        </is>
      </c>
      <c r="D7224" s="32" t="n">
        <v>65</v>
      </c>
      <c r="E7224" s="32" t="n">
        <v>75</v>
      </c>
      <c r="F7224" s="32" t="inlineStr">
        <is>
          <t>Differs from upstream baseline</t>
        </is>
      </c>
      <c r="G7224" s="32" t="inlineStr">
        <is>
          <t>species_info/gen_*_families.h</t>
        </is>
      </c>
    </row>
    <row r="7225">
      <c r="A7225" s="77" t="inlineStr">
        <is>
          <t>2026-10-05</t>
        </is>
      </c>
      <c r="B7225" s="77" t="inlineStr">
        <is>
          <t>Pokemon Stats</t>
        </is>
      </c>
      <c r="C7225" s="77" t="inlineStr">
        <is>
          <t>Qwilfish baseAttack</t>
        </is>
      </c>
      <c r="D7225" s="77" t="n">
        <v>95</v>
      </c>
      <c r="E7225" s="77" t="n">
        <v>115</v>
      </c>
      <c r="F7225" s="77" t="inlineStr">
        <is>
          <t>Differs from upstream baseline</t>
        </is>
      </c>
      <c r="G7225" s="77" t="inlineStr">
        <is>
          <t>species_info/gen_*_families.h</t>
        </is>
      </c>
    </row>
    <row r="7226">
      <c r="A7226" s="32" t="inlineStr">
        <is>
          <t>2026-10-05</t>
        </is>
      </c>
      <c r="B7226" s="32" t="inlineStr">
        <is>
          <t>Pokemon Stats</t>
        </is>
      </c>
      <c r="C7226" s="32" t="inlineStr">
        <is>
          <t>Qwilfish baseDefense</t>
        </is>
      </c>
      <c r="D7226" s="32" t="n">
        <v>85</v>
      </c>
      <c r="E7226" s="32" t="n">
        <v>95</v>
      </c>
      <c r="F7226" s="32" t="inlineStr">
        <is>
          <t>Differs from upstream baseline</t>
        </is>
      </c>
      <c r="G7226" s="32" t="inlineStr">
        <is>
          <t>species_info/gen_*_families.h</t>
        </is>
      </c>
    </row>
    <row r="7227">
      <c r="A7227" s="77" t="inlineStr">
        <is>
          <t>2026-10-05</t>
        </is>
      </c>
      <c r="B7227" s="77" t="inlineStr">
        <is>
          <t>Pokemon Stats</t>
        </is>
      </c>
      <c r="C7227" s="77" t="inlineStr">
        <is>
          <t>Qwilfish baseSpAttack</t>
        </is>
      </c>
      <c r="D7227" s="77" t="n">
        <v>55</v>
      </c>
      <c r="E7227" s="77" t="n">
        <v>65</v>
      </c>
      <c r="F7227" s="77" t="inlineStr">
        <is>
          <t>Differs from upstream baseline</t>
        </is>
      </c>
      <c r="G7227" s="77" t="inlineStr">
        <is>
          <t>species_info/gen_*_families.h</t>
        </is>
      </c>
    </row>
    <row r="7228">
      <c r="A7228" s="32" t="inlineStr">
        <is>
          <t>2026-10-05</t>
        </is>
      </c>
      <c r="B7228" s="32" t="inlineStr">
        <is>
          <t>Pokemon Stats</t>
        </is>
      </c>
      <c r="C7228" s="32" t="inlineStr">
        <is>
          <t>Qwilfish baseSpDefense</t>
        </is>
      </c>
      <c r="D7228" s="32" t="n">
        <v>55</v>
      </c>
      <c r="E7228" s="32" t="n">
        <v>65</v>
      </c>
      <c r="F7228" s="32" t="inlineStr">
        <is>
          <t>Differs from upstream baseline</t>
        </is>
      </c>
      <c r="G7228" s="32" t="inlineStr">
        <is>
          <t>species_info/gen_*_families.h</t>
        </is>
      </c>
    </row>
    <row r="7229">
      <c r="A7229" s="77" t="inlineStr">
        <is>
          <t>2026-10-05</t>
        </is>
      </c>
      <c r="B7229" s="77" t="inlineStr">
        <is>
          <t>Abilities</t>
        </is>
      </c>
      <c r="C7229" s="77" t="inlineStr">
        <is>
          <t>Qwilfish abilities</t>
        </is>
      </c>
      <c r="D7229" s="77" t="inlineStr">
        <is>
          <t>Poison Point / Swift Swim / Intimidate</t>
        </is>
      </c>
      <c r="E7229" s="77" t="inlineStr">
        <is>
          <t>Swift Swim / Swift Swim / Intimidate</t>
        </is>
      </c>
      <c r="F7229" s="77" t="inlineStr">
        <is>
          <t>Differs from upstream baseline</t>
        </is>
      </c>
      <c r="G7229" s="77" t="inlineStr">
        <is>
          <t>species_info/gen_*_families.h</t>
        </is>
      </c>
    </row>
    <row r="7230">
      <c r="A7230" s="32" t="inlineStr">
        <is>
          <t>2026-10-05</t>
        </is>
      </c>
      <c r="B7230" s="32" t="inlineStr">
        <is>
          <t>Pokemon Stats</t>
        </is>
      </c>
      <c r="C7230" s="32" t="inlineStr">
        <is>
          <t>Raichu baseDefense</t>
        </is>
      </c>
      <c r="D7230" s="32" t="n">
        <v>55</v>
      </c>
      <c r="E7230" s="32" t="n">
        <v>60</v>
      </c>
      <c r="F7230" s="32" t="inlineStr">
        <is>
          <t>Differs from upstream baseline</t>
        </is>
      </c>
      <c r="G7230" s="32" t="inlineStr">
        <is>
          <t>species_info/gen_*_families.h</t>
        </is>
      </c>
    </row>
    <row r="7231">
      <c r="A7231" s="77" t="inlineStr">
        <is>
          <t>2026-10-05</t>
        </is>
      </c>
      <c r="B7231" s="77" t="inlineStr">
        <is>
          <t>Pokemon Stats</t>
        </is>
      </c>
      <c r="C7231" s="77" t="inlineStr">
        <is>
          <t>Raichu baseSpDefense</t>
        </is>
      </c>
      <c r="D7231" s="77" t="n">
        <v>80</v>
      </c>
      <c r="E7231" s="77" t="n">
        <v>85</v>
      </c>
      <c r="F7231" s="77" t="inlineStr">
        <is>
          <t>Differs from upstream baseline</t>
        </is>
      </c>
      <c r="G7231" s="77" t="inlineStr">
        <is>
          <t>species_info/gen_*_families.h</t>
        </is>
      </c>
    </row>
    <row r="7232">
      <c r="A7232" s="32" t="inlineStr">
        <is>
          <t>2026-10-05</t>
        </is>
      </c>
      <c r="B7232" s="32" t="inlineStr">
        <is>
          <t>Abilities</t>
        </is>
      </c>
      <c r="C7232" s="32" t="inlineStr">
        <is>
          <t>Raichu abilities</t>
        </is>
      </c>
      <c r="D7232" s="32" t="inlineStr">
        <is>
          <t>Static / Lightning Rod</t>
        </is>
      </c>
      <c r="E7232" s="32" t="inlineStr">
        <is>
          <t>Lightning Rod / Lightning Rod</t>
        </is>
      </c>
      <c r="F7232" s="32" t="inlineStr">
        <is>
          <t>Differs from upstream baseline</t>
        </is>
      </c>
      <c r="G7232" s="32" t="inlineStr">
        <is>
          <t>species_info/gen_*_families.h</t>
        </is>
      </c>
    </row>
    <row r="7233">
      <c r="A7233" s="77" t="inlineStr">
        <is>
          <t>2026-10-05</t>
        </is>
      </c>
      <c r="B7233" s="77" t="inlineStr">
        <is>
          <t>Pokemon Stats</t>
        </is>
      </c>
      <c r="C7233" s="77" t="inlineStr">
        <is>
          <t>Raichu baseHP</t>
        </is>
      </c>
      <c r="D7233" s="77" t="n">
        <v>60</v>
      </c>
      <c r="E7233" s="77" t="n">
        <v>74</v>
      </c>
      <c r="F7233" s="77" t="inlineStr">
        <is>
          <t>Differs from upstream baseline</t>
        </is>
      </c>
      <c r="G7233" s="77" t="inlineStr">
        <is>
          <t>species_info/gen_*_families.h</t>
        </is>
      </c>
    </row>
    <row r="7234">
      <c r="A7234" s="32" t="inlineStr">
        <is>
          <t>2026-10-05</t>
        </is>
      </c>
      <c r="B7234" s="32" t="inlineStr">
        <is>
          <t>Pokemon Stats</t>
        </is>
      </c>
      <c r="C7234" s="32" t="inlineStr">
        <is>
          <t>Raichu baseAttack</t>
        </is>
      </c>
      <c r="D7234" s="32" t="n">
        <v>85</v>
      </c>
      <c r="E7234" s="32" t="n">
        <v>86</v>
      </c>
      <c r="F7234" s="32" t="inlineStr">
        <is>
          <t>Differs from upstream baseline</t>
        </is>
      </c>
      <c r="G7234" s="32" t="inlineStr">
        <is>
          <t>species_info/gen_*_families.h</t>
        </is>
      </c>
    </row>
    <row r="7235">
      <c r="A7235" s="77" t="inlineStr">
        <is>
          <t>2026-10-05</t>
        </is>
      </c>
      <c r="B7235" s="77" t="inlineStr">
        <is>
          <t>Pokemon Stats</t>
        </is>
      </c>
      <c r="C7235" s="77" t="inlineStr">
        <is>
          <t>Raichu baseDefense</t>
        </is>
      </c>
      <c r="D7235" s="77" t="n">
        <v>50</v>
      </c>
      <c r="E7235" s="77" t="n">
        <v>68</v>
      </c>
      <c r="F7235" s="77" t="inlineStr">
        <is>
          <t>Differs from upstream baseline</t>
        </is>
      </c>
      <c r="G7235" s="77" t="inlineStr">
        <is>
          <t>species_info/gen_*_families.h</t>
        </is>
      </c>
    </row>
    <row r="7236">
      <c r="A7236" s="32" t="inlineStr">
        <is>
          <t>2026-10-05</t>
        </is>
      </c>
      <c r="B7236" s="32" t="inlineStr">
        <is>
          <t>Pokemon Stats</t>
        </is>
      </c>
      <c r="C7236" s="32" t="inlineStr">
        <is>
          <t>Raikou baseSpAttack</t>
        </is>
      </c>
      <c r="D7236" s="32" t="n">
        <v>115</v>
      </c>
      <c r="E7236" s="32" t="n">
        <v>135</v>
      </c>
      <c r="F7236" s="32" t="inlineStr">
        <is>
          <t>Differs from upstream baseline</t>
        </is>
      </c>
      <c r="G7236" s="32" t="inlineStr">
        <is>
          <t>species_info/gen_*_families.h</t>
        </is>
      </c>
    </row>
    <row r="7237">
      <c r="A7237" s="77" t="inlineStr">
        <is>
          <t>2026-10-05</t>
        </is>
      </c>
      <c r="B7237" s="77" t="inlineStr">
        <is>
          <t>Abilities</t>
        </is>
      </c>
      <c r="C7237" s="77" t="inlineStr">
        <is>
          <t>Ralts abilities</t>
        </is>
      </c>
      <c r="D7237" s="77" t="inlineStr">
        <is>
          <t>Synchronize / Trace / Telepathy</t>
        </is>
      </c>
      <c r="E7237" s="77" t="inlineStr">
        <is>
          <t>Trace / Trace / Telepathy</t>
        </is>
      </c>
      <c r="F7237" s="77" t="inlineStr">
        <is>
          <t>Differs from upstream baseline</t>
        </is>
      </c>
      <c r="G7237" s="77" t="inlineStr">
        <is>
          <t>species_info/gen_*_families.h</t>
        </is>
      </c>
    </row>
    <row r="7238">
      <c r="A7238" s="32" t="inlineStr">
        <is>
          <t>2026-10-05</t>
        </is>
      </c>
      <c r="B7238" s="32" t="inlineStr">
        <is>
          <t>Pokemon Stats</t>
        </is>
      </c>
      <c r="C7238" s="32" t="inlineStr">
        <is>
          <t>Rampardos baseAttack</t>
        </is>
      </c>
      <c r="D7238" s="32" t="n">
        <v>165</v>
      </c>
      <c r="E7238" s="32" t="n">
        <v>180</v>
      </c>
      <c r="F7238" s="32" t="inlineStr">
        <is>
          <t>Differs from upstream baseline</t>
        </is>
      </c>
      <c r="G7238" s="32" t="inlineStr">
        <is>
          <t>species_info/gen_*_families.h</t>
        </is>
      </c>
    </row>
    <row r="7239">
      <c r="A7239" s="77" t="inlineStr">
        <is>
          <t>2026-10-05</t>
        </is>
      </c>
      <c r="B7239" s="77" t="inlineStr">
        <is>
          <t>Pokemon Stats</t>
        </is>
      </c>
      <c r="C7239" s="77" t="inlineStr">
        <is>
          <t>Rampardos baseDefense</t>
        </is>
      </c>
      <c r="D7239" s="77" t="n">
        <v>60</v>
      </c>
      <c r="E7239" s="77" t="n">
        <v>80</v>
      </c>
      <c r="F7239" s="77" t="inlineStr">
        <is>
          <t>Differs from upstream baseline</t>
        </is>
      </c>
      <c r="G7239" s="77" t="inlineStr">
        <is>
          <t>species_info/gen_*_families.h</t>
        </is>
      </c>
    </row>
    <row r="7240">
      <c r="A7240" s="32" t="inlineStr">
        <is>
          <t>2026-10-05</t>
        </is>
      </c>
      <c r="B7240" s="32" t="inlineStr">
        <is>
          <t>Pokemon Stats</t>
        </is>
      </c>
      <c r="C7240" s="32" t="inlineStr">
        <is>
          <t>Rampardos baseSpAttack</t>
        </is>
      </c>
      <c r="D7240" s="32" t="n">
        <v>65</v>
      </c>
      <c r="E7240" s="32" t="n">
        <v>15</v>
      </c>
      <c r="F7240" s="32" t="inlineStr">
        <is>
          <t>Differs from upstream baseline</t>
        </is>
      </c>
      <c r="G7240" s="32" t="inlineStr">
        <is>
          <t>species_info/gen_*_families.h</t>
        </is>
      </c>
    </row>
    <row r="7241">
      <c r="A7241" s="77" t="inlineStr">
        <is>
          <t>2026-10-05</t>
        </is>
      </c>
      <c r="B7241" s="77" t="inlineStr">
        <is>
          <t>Pokemon Stats</t>
        </is>
      </c>
      <c r="C7241" s="77" t="inlineStr">
        <is>
          <t>Rampardos baseSpDefense</t>
        </is>
      </c>
      <c r="D7241" s="77" t="n">
        <v>50</v>
      </c>
      <c r="E7241" s="77" t="n">
        <v>70</v>
      </c>
      <c r="F7241" s="77" t="inlineStr">
        <is>
          <t>Differs from upstream baseline</t>
        </is>
      </c>
      <c r="G7241" s="77" t="inlineStr">
        <is>
          <t>species_info/gen_*_families.h</t>
        </is>
      </c>
    </row>
    <row r="7242">
      <c r="A7242" s="32" t="inlineStr">
        <is>
          <t>2026-10-05</t>
        </is>
      </c>
      <c r="B7242" s="32" t="inlineStr">
        <is>
          <t>Abilities</t>
        </is>
      </c>
      <c r="C7242" s="32" t="inlineStr">
        <is>
          <t>Rampardos abilities</t>
        </is>
      </c>
      <c r="D7242" s="32" t="inlineStr">
        <is>
          <t>Mold Breaker / Sheer Force</t>
        </is>
      </c>
      <c r="E7242" s="32" t="inlineStr">
        <is>
          <t>Rock Head / Mold Breaker / Sheer Force</t>
        </is>
      </c>
      <c r="F7242" s="32" t="inlineStr">
        <is>
          <t>Differs from upstream baseline</t>
        </is>
      </c>
      <c r="G7242" s="32" t="inlineStr">
        <is>
          <t>species_info/gen_*_families.h</t>
        </is>
      </c>
    </row>
    <row r="7243">
      <c r="A7243" s="77" t="inlineStr">
        <is>
          <t>2026-10-05</t>
        </is>
      </c>
      <c r="B7243" s="77" t="inlineStr">
        <is>
          <t>Pokemon Stats</t>
        </is>
      </c>
      <c r="C7243" s="77" t="inlineStr">
        <is>
          <t>Rapidash baseHP</t>
        </is>
      </c>
      <c r="D7243" s="77" t="n">
        <v>65</v>
      </c>
      <c r="E7243" s="77" t="n">
        <v>70</v>
      </c>
      <c r="F7243" s="77" t="inlineStr">
        <is>
          <t>Differs from upstream baseline</t>
        </is>
      </c>
      <c r="G7243" s="77" t="inlineStr">
        <is>
          <t>species_info/gen_*_families.h</t>
        </is>
      </c>
    </row>
    <row r="7244">
      <c r="A7244" s="32" t="inlineStr">
        <is>
          <t>2026-10-05</t>
        </is>
      </c>
      <c r="B7244" s="32" t="inlineStr">
        <is>
          <t>Pokemon Stats</t>
        </is>
      </c>
      <c r="C7244" s="32" t="inlineStr">
        <is>
          <t>Rapidash baseAttack</t>
        </is>
      </c>
      <c r="D7244" s="32" t="n">
        <v>100</v>
      </c>
      <c r="E7244" s="32" t="n">
        <v>105</v>
      </c>
      <c r="F7244" s="32" t="inlineStr">
        <is>
          <t>Differs from upstream baseline</t>
        </is>
      </c>
      <c r="G7244" s="32" t="inlineStr">
        <is>
          <t>species_info/gen_*_families.h</t>
        </is>
      </c>
    </row>
    <row r="7245">
      <c r="A7245" s="77" t="inlineStr">
        <is>
          <t>2026-10-05</t>
        </is>
      </c>
      <c r="B7245" s="77" t="inlineStr">
        <is>
          <t>Pokemon Stats</t>
        </is>
      </c>
      <c r="C7245" s="77" t="inlineStr">
        <is>
          <t>Rapidash baseDefense</t>
        </is>
      </c>
      <c r="D7245" s="77" t="n">
        <v>70</v>
      </c>
      <c r="E7245" s="77" t="n">
        <v>75</v>
      </c>
      <c r="F7245" s="77" t="inlineStr">
        <is>
          <t>Differs from upstream baseline</t>
        </is>
      </c>
      <c r="G7245" s="77" t="inlineStr">
        <is>
          <t>species_info/gen_*_families.h</t>
        </is>
      </c>
    </row>
    <row r="7246">
      <c r="A7246" s="32" t="inlineStr">
        <is>
          <t>2026-10-05</t>
        </is>
      </c>
      <c r="B7246" s="32" t="inlineStr">
        <is>
          <t>Pokemon Stats</t>
        </is>
      </c>
      <c r="C7246" s="32" t="inlineStr">
        <is>
          <t>Rapidash baseSpAttack</t>
        </is>
      </c>
      <c r="D7246" s="32" t="n">
        <v>80</v>
      </c>
      <c r="E7246" s="32" t="n">
        <v>85</v>
      </c>
      <c r="F7246" s="32" t="inlineStr">
        <is>
          <t>Differs from upstream baseline</t>
        </is>
      </c>
      <c r="G7246" s="32" t="inlineStr">
        <is>
          <t>species_info/gen_*_families.h</t>
        </is>
      </c>
    </row>
    <row r="7247">
      <c r="A7247" s="77" t="inlineStr">
        <is>
          <t>2026-10-05</t>
        </is>
      </c>
      <c r="B7247" s="77" t="inlineStr">
        <is>
          <t>Pokemon Stats</t>
        </is>
      </c>
      <c r="C7247" s="77" t="inlineStr">
        <is>
          <t>Rapidash baseSpDefense</t>
        </is>
      </c>
      <c r="D7247" s="77" t="n">
        <v>80</v>
      </c>
      <c r="E7247" s="77" t="n">
        <v>85</v>
      </c>
      <c r="F7247" s="77" t="inlineStr">
        <is>
          <t>Differs from upstream baseline</t>
        </is>
      </c>
      <c r="G7247" s="77" t="inlineStr">
        <is>
          <t>species_info/gen_*_families.h</t>
        </is>
      </c>
    </row>
    <row r="7248">
      <c r="A7248" s="32" t="inlineStr">
        <is>
          <t>2026-10-05</t>
        </is>
      </c>
      <c r="B7248" s="32" t="inlineStr">
        <is>
          <t>Pokemon Stats</t>
        </is>
      </c>
      <c r="C7248" s="32" t="inlineStr">
        <is>
          <t>Rapidash baseSpeed</t>
        </is>
      </c>
      <c r="D7248" s="32" t="n">
        <v>105</v>
      </c>
      <c r="E7248" s="32" t="n">
        <v>110</v>
      </c>
      <c r="F7248" s="32" t="inlineStr">
        <is>
          <t>Differs from upstream baseline</t>
        </is>
      </c>
      <c r="G7248" s="32" t="inlineStr">
        <is>
          <t>species_info/gen_*_families.h</t>
        </is>
      </c>
    </row>
    <row r="7249">
      <c r="A7249" s="77" t="inlineStr">
        <is>
          <t>2026-10-05</t>
        </is>
      </c>
      <c r="B7249" s="77" t="inlineStr">
        <is>
          <t>Abilities</t>
        </is>
      </c>
      <c r="C7249" s="77" t="inlineStr">
        <is>
          <t>Rapidash abilities</t>
        </is>
      </c>
      <c r="D7249" s="77" t="inlineStr">
        <is>
          <t>Run Away / Flash Fire / Flame Body</t>
        </is>
      </c>
      <c r="E7249" s="77" t="inlineStr">
        <is>
          <t>Reckless / Reckless / Flame Body</t>
        </is>
      </c>
      <c r="F7249" s="77" t="inlineStr">
        <is>
          <t>Differs from upstream baseline</t>
        </is>
      </c>
      <c r="G7249" s="77" t="inlineStr">
        <is>
          <t>species_info/gen_*_families.h</t>
        </is>
      </c>
    </row>
    <row r="7250">
      <c r="A7250" s="32" t="inlineStr">
        <is>
          <t>2026-10-05</t>
        </is>
      </c>
      <c r="B7250" s="32" t="inlineStr">
        <is>
          <t>Abilities</t>
        </is>
      </c>
      <c r="C7250" s="32" t="inlineStr">
        <is>
          <t>Rapidash abilities</t>
        </is>
      </c>
      <c r="D7250" s="32" t="inlineStr">
        <is>
          <t>Run Away / Pastel Veil / Anticipation</t>
        </is>
      </c>
      <c r="E7250" s="32" t="inlineStr">
        <is>
          <t>Reckless / Reckless / Anticipation</t>
        </is>
      </c>
      <c r="F7250" s="32" t="inlineStr">
        <is>
          <t>Differs from upstream baseline</t>
        </is>
      </c>
      <c r="G7250" s="32" t="inlineStr">
        <is>
          <t>species_info/gen_*_families.h</t>
        </is>
      </c>
    </row>
    <row r="7251">
      <c r="A7251" s="77" t="inlineStr">
        <is>
          <t>2026-10-05</t>
        </is>
      </c>
      <c r="B7251" s="77" t="inlineStr">
        <is>
          <t>Abilities</t>
        </is>
      </c>
      <c r="C7251" s="77" t="inlineStr">
        <is>
          <t>Raticate abilities</t>
        </is>
      </c>
      <c r="D7251" s="77" t="inlineStr">
        <is>
          <t>Run Away / Guts / Hustle</t>
        </is>
      </c>
      <c r="E7251" s="77" t="inlineStr">
        <is>
          <t>Guts / Guts / Hustle</t>
        </is>
      </c>
      <c r="F7251" s="77" t="inlineStr">
        <is>
          <t>Differs from upstream baseline</t>
        </is>
      </c>
      <c r="G7251" s="77" t="inlineStr">
        <is>
          <t>species_info/gen_*_families.h</t>
        </is>
      </c>
    </row>
    <row r="7252">
      <c r="A7252" s="32" t="inlineStr">
        <is>
          <t>2026-10-05</t>
        </is>
      </c>
      <c r="B7252" s="32" t="inlineStr">
        <is>
          <t>Pokemon Stats</t>
        </is>
      </c>
      <c r="C7252" s="32" t="inlineStr">
        <is>
          <t>Raticate baseAttack</t>
        </is>
      </c>
      <c r="D7252" s="32" t="n">
        <v>71</v>
      </c>
      <c r="E7252" s="32" t="n">
        <v>113</v>
      </c>
      <c r="F7252" s="32" t="inlineStr">
        <is>
          <t>Differs from upstream baseline</t>
        </is>
      </c>
      <c r="G7252" s="32" t="inlineStr">
        <is>
          <t>species_info/gen_*_families.h</t>
        </is>
      </c>
    </row>
    <row r="7253">
      <c r="A7253" s="77" t="inlineStr">
        <is>
          <t>2026-10-05</t>
        </is>
      </c>
      <c r="B7253" s="77" t="inlineStr">
        <is>
          <t>Pokemon Stats</t>
        </is>
      </c>
      <c r="C7253" s="77" t="inlineStr">
        <is>
          <t>Raticate baseDefense</t>
        </is>
      </c>
      <c r="D7253" s="77" t="n">
        <v>70</v>
      </c>
      <c r="E7253" s="77" t="n">
        <v>81</v>
      </c>
      <c r="F7253" s="77" t="inlineStr">
        <is>
          <t>Differs from upstream baseline</t>
        </is>
      </c>
      <c r="G7253" s="77" t="inlineStr">
        <is>
          <t>species_info/gen_*_families.h</t>
        </is>
      </c>
    </row>
    <row r="7254">
      <c r="A7254" s="32" t="inlineStr">
        <is>
          <t>2026-10-05</t>
        </is>
      </c>
      <c r="B7254" s="32" t="inlineStr">
        <is>
          <t>Pokemon Stats</t>
        </is>
      </c>
      <c r="C7254" s="32" t="inlineStr">
        <is>
          <t>Raticate baseSpAttack</t>
        </is>
      </c>
      <c r="D7254" s="32" t="n">
        <v>40</v>
      </c>
      <c r="E7254" s="32" t="n">
        <v>30</v>
      </c>
      <c r="F7254" s="32" t="inlineStr">
        <is>
          <t>Differs from upstream baseline</t>
        </is>
      </c>
      <c r="G7254" s="32" t="inlineStr">
        <is>
          <t>species_info/gen_*_families.h</t>
        </is>
      </c>
    </row>
    <row r="7255">
      <c r="A7255" s="77" t="inlineStr">
        <is>
          <t>2026-10-05</t>
        </is>
      </c>
      <c r="B7255" s="77" t="inlineStr">
        <is>
          <t>Pokemon Stats</t>
        </is>
      </c>
      <c r="C7255" s="77" t="inlineStr">
        <is>
          <t>Raticate baseSpeed</t>
        </is>
      </c>
      <c r="D7255" s="77" t="n">
        <v>77</v>
      </c>
      <c r="E7255" s="77" t="n">
        <v>88</v>
      </c>
      <c r="F7255" s="77" t="inlineStr">
        <is>
          <t>Differs from upstream baseline</t>
        </is>
      </c>
      <c r="G7255" s="77" t="inlineStr">
        <is>
          <t>species_info/gen_*_families.h</t>
        </is>
      </c>
    </row>
    <row r="7256">
      <c r="A7256" s="32" t="inlineStr">
        <is>
          <t>2026-10-05</t>
        </is>
      </c>
      <c r="B7256" s="32" t="inlineStr">
        <is>
          <t>Abilities</t>
        </is>
      </c>
      <c r="C7256" s="32" t="inlineStr">
        <is>
          <t>Rattata abilities</t>
        </is>
      </c>
      <c r="D7256" s="32" t="inlineStr">
        <is>
          <t>Run Away / Guts / Hustle</t>
        </is>
      </c>
      <c r="E7256" s="32" t="inlineStr">
        <is>
          <t>Guts / Guts / Hustle</t>
        </is>
      </c>
      <c r="F7256" s="32" t="inlineStr">
        <is>
          <t>Differs from upstream baseline</t>
        </is>
      </c>
      <c r="G7256" s="32" t="inlineStr">
        <is>
          <t>species_info/gen_*_families.h</t>
        </is>
      </c>
    </row>
    <row r="7257">
      <c r="A7257" s="77" t="inlineStr">
        <is>
          <t>2026-10-05</t>
        </is>
      </c>
      <c r="B7257" s="77" t="inlineStr">
        <is>
          <t>Abilities</t>
        </is>
      </c>
      <c r="C7257" s="77" t="inlineStr">
        <is>
          <t>Rattata abilities</t>
        </is>
      </c>
      <c r="D7257" s="77" t="inlineStr">
        <is>
          <t>Gluttony / Hustle / Thick Fat</t>
        </is>
      </c>
      <c r="E7257" s="77" t="inlineStr">
        <is>
          <t>Guts / Guts / Thick Fat</t>
        </is>
      </c>
      <c r="F7257" s="77" t="inlineStr">
        <is>
          <t>Differs from upstream baseline</t>
        </is>
      </c>
      <c r="G7257" s="77" t="inlineStr">
        <is>
          <t>species_info/gen_*_families.h</t>
        </is>
      </c>
    </row>
    <row r="7258">
      <c r="A7258" s="32" t="inlineStr">
        <is>
          <t>2026-10-05</t>
        </is>
      </c>
      <c r="B7258" s="32" t="inlineStr">
        <is>
          <t>Abilities</t>
        </is>
      </c>
      <c r="C7258" s="32" t="inlineStr">
        <is>
          <t>Rayquaza abilities</t>
        </is>
      </c>
      <c r="D7258" s="32" t="inlineStr">
        <is>
          <t>Delta Stream / Delta Stream / Delta Stream</t>
        </is>
      </c>
      <c r="E7258" s="32" t="inlineStr">
        <is>
          <t>Air Lock / Air Lock / Air Lock</t>
        </is>
      </c>
      <c r="F7258" s="32" t="inlineStr">
        <is>
          <t>Differs from upstream baseline</t>
        </is>
      </c>
      <c r="G7258" s="32" t="inlineStr">
        <is>
          <t>species_info/gen_*_families.h</t>
        </is>
      </c>
    </row>
    <row r="7259">
      <c r="A7259" s="77" t="inlineStr">
        <is>
          <t>2026-10-05</t>
        </is>
      </c>
      <c r="B7259" s="77" t="inlineStr">
        <is>
          <t>Pokemon Stats</t>
        </is>
      </c>
      <c r="C7259" s="77" t="inlineStr">
        <is>
          <t>Regice baseSpAttack</t>
        </is>
      </c>
      <c r="D7259" s="77" t="n">
        <v>100</v>
      </c>
      <c r="E7259" s="77" t="n">
        <v>120</v>
      </c>
      <c r="F7259" s="77" t="inlineStr">
        <is>
          <t>Differs from upstream baseline</t>
        </is>
      </c>
      <c r="G7259" s="77" t="inlineStr">
        <is>
          <t>species_info/gen_*_families.h</t>
        </is>
      </c>
    </row>
    <row r="7260">
      <c r="A7260" s="32" t="inlineStr">
        <is>
          <t>2026-10-05</t>
        </is>
      </c>
      <c r="B7260" s="32" t="inlineStr">
        <is>
          <t>Abilities</t>
        </is>
      </c>
      <c r="C7260" s="32" t="inlineStr">
        <is>
          <t>Regice abilities</t>
        </is>
      </c>
      <c r="D7260" s="32" t="inlineStr">
        <is>
          <t>Clear Body / Ice Body</t>
        </is>
      </c>
      <c r="E7260" s="32" t="inlineStr">
        <is>
          <t>Filter / Ice Body / Ice Body</t>
        </is>
      </c>
      <c r="F7260" s="32" t="inlineStr">
        <is>
          <t>Differs from upstream baseline</t>
        </is>
      </c>
      <c r="G7260" s="32" t="inlineStr">
        <is>
          <t>species_info/gen_*_families.h</t>
        </is>
      </c>
    </row>
    <row r="7261">
      <c r="A7261" s="77" t="inlineStr">
        <is>
          <t>2026-10-05</t>
        </is>
      </c>
      <c r="B7261" s="77" t="inlineStr">
        <is>
          <t>Abilities</t>
        </is>
      </c>
      <c r="C7261" s="77" t="inlineStr">
        <is>
          <t>Regigigas abilities</t>
        </is>
      </c>
      <c r="D7261" s="77" t="inlineStr">
        <is>
          <t>Slow Start</t>
        </is>
      </c>
      <c r="E7261" s="77" t="inlineStr">
        <is>
          <t>Clear Body</t>
        </is>
      </c>
      <c r="F7261" s="77" t="inlineStr">
        <is>
          <t>Differs from upstream baseline</t>
        </is>
      </c>
      <c r="G7261" s="77" t="inlineStr">
        <is>
          <t>species_info/gen_*_families.h</t>
        </is>
      </c>
    </row>
    <row r="7262">
      <c r="A7262" s="32" t="inlineStr">
        <is>
          <t>2026-10-05</t>
        </is>
      </c>
      <c r="B7262" s="32" t="inlineStr">
        <is>
          <t>Pokemon Stats</t>
        </is>
      </c>
      <c r="C7262" s="32" t="inlineStr">
        <is>
          <t>Regirock baseAttack</t>
        </is>
      </c>
      <c r="D7262" s="32" t="n">
        <v>100</v>
      </c>
      <c r="E7262" s="32" t="n">
        <v>120</v>
      </c>
      <c r="F7262" s="32" t="inlineStr">
        <is>
          <t>Differs from upstream baseline</t>
        </is>
      </c>
      <c r="G7262" s="32" t="inlineStr">
        <is>
          <t>species_info/gen_*_families.h</t>
        </is>
      </c>
    </row>
    <row r="7263">
      <c r="A7263" s="77" t="inlineStr">
        <is>
          <t>2026-10-05</t>
        </is>
      </c>
      <c r="B7263" s="77" t="inlineStr">
        <is>
          <t>Abilities</t>
        </is>
      </c>
      <c r="C7263" s="77" t="inlineStr">
        <is>
          <t>Regirock abilities</t>
        </is>
      </c>
      <c r="D7263" s="77" t="inlineStr">
        <is>
          <t>Clear Body / Sturdy</t>
        </is>
      </c>
      <c r="E7263" s="77" t="inlineStr">
        <is>
          <t>Solid Rock / Clear Body / Sturdy</t>
        </is>
      </c>
      <c r="F7263" s="77" t="inlineStr">
        <is>
          <t>Differs from upstream baseline</t>
        </is>
      </c>
      <c r="G7263" s="77" t="inlineStr">
        <is>
          <t>species_info/gen_*_families.h</t>
        </is>
      </c>
    </row>
    <row r="7264">
      <c r="A7264" s="32" t="inlineStr">
        <is>
          <t>2026-10-05</t>
        </is>
      </c>
      <c r="B7264" s="32" t="inlineStr">
        <is>
          <t>Pokemon Stats</t>
        </is>
      </c>
      <c r="C7264" s="32" t="inlineStr">
        <is>
          <t>Registeel baseAttack</t>
        </is>
      </c>
      <c r="D7264" s="32" t="n">
        <v>75</v>
      </c>
      <c r="E7264" s="32" t="n">
        <v>80</v>
      </c>
      <c r="F7264" s="32" t="inlineStr">
        <is>
          <t>Differs from upstream baseline</t>
        </is>
      </c>
      <c r="G7264" s="32" t="inlineStr">
        <is>
          <t>species_info/gen_*_families.h</t>
        </is>
      </c>
    </row>
    <row r="7265">
      <c r="A7265" s="77" t="inlineStr">
        <is>
          <t>2026-10-05</t>
        </is>
      </c>
      <c r="B7265" s="77" t="inlineStr">
        <is>
          <t>Pokemon Stats</t>
        </is>
      </c>
      <c r="C7265" s="77" t="inlineStr">
        <is>
          <t>Registeel baseDefense</t>
        </is>
      </c>
      <c r="D7265" s="77" t="n">
        <v>150</v>
      </c>
      <c r="E7265" s="77" t="n">
        <v>200</v>
      </c>
      <c r="F7265" s="77" t="inlineStr">
        <is>
          <t>Differs from upstream baseline</t>
        </is>
      </c>
      <c r="G7265" s="77" t="inlineStr">
        <is>
          <t>species_info/gen_*_families.h</t>
        </is>
      </c>
    </row>
    <row r="7266">
      <c r="A7266" s="32" t="inlineStr">
        <is>
          <t>2026-10-05</t>
        </is>
      </c>
      <c r="B7266" s="32" t="inlineStr">
        <is>
          <t>Pokemon Stats</t>
        </is>
      </c>
      <c r="C7266" s="32" t="inlineStr">
        <is>
          <t>Registeel baseSpAttack</t>
        </is>
      </c>
      <c r="D7266" s="32" t="n">
        <v>75</v>
      </c>
      <c r="E7266" s="32" t="n">
        <v>35</v>
      </c>
      <c r="F7266" s="32" t="inlineStr">
        <is>
          <t>Differs from upstream baseline</t>
        </is>
      </c>
      <c r="G7266" s="32" t="inlineStr">
        <is>
          <t>species_info/gen_*_families.h</t>
        </is>
      </c>
    </row>
    <row r="7267">
      <c r="A7267" s="77" t="inlineStr">
        <is>
          <t>2026-10-05</t>
        </is>
      </c>
      <c r="B7267" s="77" t="inlineStr">
        <is>
          <t>Pokemon Stats</t>
        </is>
      </c>
      <c r="C7267" s="77" t="inlineStr">
        <is>
          <t>Registeel baseSpDefense</t>
        </is>
      </c>
      <c r="D7267" s="77" t="n">
        <v>150</v>
      </c>
      <c r="E7267" s="77" t="n">
        <v>200</v>
      </c>
      <c r="F7267" s="77" t="inlineStr">
        <is>
          <t>Differs from upstream baseline</t>
        </is>
      </c>
      <c r="G7267" s="77" t="inlineStr">
        <is>
          <t>species_info/gen_*_families.h</t>
        </is>
      </c>
    </row>
    <row r="7268">
      <c r="A7268" s="32" t="inlineStr">
        <is>
          <t>2026-10-05</t>
        </is>
      </c>
      <c r="B7268" s="32" t="inlineStr">
        <is>
          <t>Pokemon Stats</t>
        </is>
      </c>
      <c r="C7268" s="32" t="inlineStr">
        <is>
          <t>Registeel baseSpeed</t>
        </is>
      </c>
      <c r="D7268" s="32" t="n">
        <v>50</v>
      </c>
      <c r="E7268" s="32" t="n">
        <v>5</v>
      </c>
      <c r="F7268" s="32" t="inlineStr">
        <is>
          <t>Differs from upstream baseline</t>
        </is>
      </c>
      <c r="G7268" s="32" t="inlineStr">
        <is>
          <t>species_info/gen_*_families.h</t>
        </is>
      </c>
    </row>
    <row r="7269">
      <c r="A7269" s="77" t="inlineStr">
        <is>
          <t>2026-10-05</t>
        </is>
      </c>
      <c r="B7269" s="77" t="inlineStr">
        <is>
          <t>Abilities</t>
        </is>
      </c>
      <c r="C7269" s="77" t="inlineStr">
        <is>
          <t>Registeel abilities</t>
        </is>
      </c>
      <c r="D7269" s="77" t="inlineStr">
        <is>
          <t>Clear Body / Light Metal</t>
        </is>
      </c>
      <c r="E7269" s="77" t="inlineStr">
        <is>
          <t>Filter / Clear Body / Light Metal</t>
        </is>
      </c>
      <c r="F7269" s="77" t="inlineStr">
        <is>
          <t>Differs from upstream baseline</t>
        </is>
      </c>
      <c r="G7269" s="77" t="inlineStr">
        <is>
          <t>species_info/gen_*_families.h</t>
        </is>
      </c>
    </row>
    <row r="7270">
      <c r="A7270" s="32" t="inlineStr">
        <is>
          <t>2026-10-05</t>
        </is>
      </c>
      <c r="B7270" s="32" t="inlineStr">
        <is>
          <t>Abilities</t>
        </is>
      </c>
      <c r="C7270" s="32" t="inlineStr">
        <is>
          <t>Remoraid abilities</t>
        </is>
      </c>
      <c r="D7270" s="32" t="inlineStr">
        <is>
          <t>Hustle / Sniper / Moody</t>
        </is>
      </c>
      <c r="E7270" s="32" t="inlineStr">
        <is>
          <t>Sniper / Sniper / Moody</t>
        </is>
      </c>
      <c r="F7270" s="32" t="inlineStr">
        <is>
          <t>Differs from upstream baseline</t>
        </is>
      </c>
      <c r="G7270" s="32" t="inlineStr">
        <is>
          <t>species_info/gen_*_families.h</t>
        </is>
      </c>
    </row>
    <row r="7271">
      <c r="A7271" s="77" t="inlineStr">
        <is>
          <t>2026-10-05</t>
        </is>
      </c>
      <c r="B7271" s="77" t="inlineStr">
        <is>
          <t>Pokemon Stats</t>
        </is>
      </c>
      <c r="C7271" s="77" t="inlineStr">
        <is>
          <t>Reuniclus baseAttack</t>
        </is>
      </c>
      <c r="D7271" s="77" t="n">
        <v>65</v>
      </c>
      <c r="E7271" s="77" t="n">
        <v>30</v>
      </c>
      <c r="F7271" s="77" t="inlineStr">
        <is>
          <t>Differs from upstream baseline</t>
        </is>
      </c>
      <c r="G7271" s="77" t="inlineStr">
        <is>
          <t>species_info/gen_*_families.h</t>
        </is>
      </c>
    </row>
    <row r="7272">
      <c r="A7272" s="32" t="inlineStr">
        <is>
          <t>2026-10-05</t>
        </is>
      </c>
      <c r="B7272" s="32" t="inlineStr">
        <is>
          <t>Pokemon Stats</t>
        </is>
      </c>
      <c r="C7272" s="32" t="inlineStr">
        <is>
          <t>Reuniclus baseDefense</t>
        </is>
      </c>
      <c r="D7272" s="32" t="n">
        <v>75</v>
      </c>
      <c r="E7272" s="32" t="n">
        <v>77</v>
      </c>
      <c r="F7272" s="32" t="inlineStr">
        <is>
          <t>Differs from upstream baseline</t>
        </is>
      </c>
      <c r="G7272" s="32" t="inlineStr">
        <is>
          <t>species_info/gen_*_families.h</t>
        </is>
      </c>
    </row>
    <row r="7273">
      <c r="A7273" s="77" t="inlineStr">
        <is>
          <t>2026-10-05</t>
        </is>
      </c>
      <c r="B7273" s="77" t="inlineStr">
        <is>
          <t>Pokemon Stats</t>
        </is>
      </c>
      <c r="C7273" s="77" t="inlineStr">
        <is>
          <t>Reuniclus baseSpAttack</t>
        </is>
      </c>
      <c r="D7273" s="77" t="n">
        <v>125</v>
      </c>
      <c r="E7273" s="77" t="n">
        <v>146</v>
      </c>
      <c r="F7273" s="77" t="inlineStr">
        <is>
          <t>Differs from upstream baseline</t>
        </is>
      </c>
      <c r="G7273" s="77" t="inlineStr">
        <is>
          <t>species_info/gen_*_families.h</t>
        </is>
      </c>
    </row>
    <row r="7274">
      <c r="A7274" s="32" t="inlineStr">
        <is>
          <t>2026-10-05</t>
        </is>
      </c>
      <c r="B7274" s="32" t="inlineStr">
        <is>
          <t>Pokemon Stats</t>
        </is>
      </c>
      <c r="C7274" s="32" t="inlineStr">
        <is>
          <t>Reuniclus baseSpeed</t>
        </is>
      </c>
      <c r="D7274" s="32" t="n">
        <v>30</v>
      </c>
      <c r="E7274" s="32" t="n">
        <v>70</v>
      </c>
      <c r="F7274" s="32" t="inlineStr">
        <is>
          <t>Differs from upstream baseline</t>
        </is>
      </c>
      <c r="G7274" s="32" t="inlineStr">
        <is>
          <t>species_info/gen_*_families.h</t>
        </is>
      </c>
    </row>
    <row r="7275">
      <c r="A7275" s="77" t="inlineStr">
        <is>
          <t>2026-10-05</t>
        </is>
      </c>
      <c r="B7275" s="77" t="inlineStr">
        <is>
          <t>Abilities</t>
        </is>
      </c>
      <c r="C7275" s="77" t="inlineStr">
        <is>
          <t>Rhyperior abilities</t>
        </is>
      </c>
      <c r="D7275" s="77" t="inlineStr">
        <is>
          <t>Lightning Rod / Solid Rock / Reckless</t>
        </is>
      </c>
      <c r="E7275" s="77" t="inlineStr">
        <is>
          <t>Solid Rock / Solid Rock / Reckless</t>
        </is>
      </c>
      <c r="F7275" s="77" t="inlineStr">
        <is>
          <t>Differs from upstream baseline</t>
        </is>
      </c>
      <c r="G7275" s="77" t="inlineStr">
        <is>
          <t>species_info/gen_*_families.h</t>
        </is>
      </c>
    </row>
    <row r="7276">
      <c r="A7276" s="32" t="inlineStr">
        <is>
          <t>2026-10-05</t>
        </is>
      </c>
      <c r="B7276" s="32" t="inlineStr">
        <is>
          <t>Abilities</t>
        </is>
      </c>
      <c r="C7276" s="32" t="inlineStr">
        <is>
          <t>Riolu abilities</t>
        </is>
      </c>
      <c r="D7276" s="32" t="inlineStr">
        <is>
          <t>Steadfast / Inner Focus / Prankster</t>
        </is>
      </c>
      <c r="E7276" s="32" t="inlineStr">
        <is>
          <t>Adaptability / Adaptability / Prankster</t>
        </is>
      </c>
      <c r="F7276" s="32" t="inlineStr">
        <is>
          <t>Differs from upstream baseline</t>
        </is>
      </c>
      <c r="G7276" s="32" t="inlineStr">
        <is>
          <t>species_info/gen_*_families.h</t>
        </is>
      </c>
    </row>
    <row r="7277">
      <c r="A7277" s="77" t="inlineStr">
        <is>
          <t>2026-10-05</t>
        </is>
      </c>
      <c r="B7277" s="77" t="inlineStr">
        <is>
          <t>Evolutions</t>
        </is>
      </c>
      <c r="C7277" s="77" t="inlineStr">
        <is>
          <t>Riolu evolution</t>
        </is>
      </c>
      <c r="D7277" s="77" t="inlineStr">
        <is>
          <t>Friendship Day -&gt; Lucario</t>
        </is>
      </c>
      <c r="E7277" s="77" t="inlineStr">
        <is>
          <t>Lv 36 -&gt; Lucario</t>
        </is>
      </c>
      <c r="F7277" s="77" t="inlineStr">
        <is>
          <t>Differs from upstream baseline</t>
        </is>
      </c>
      <c r="G7277" s="77" t="inlineStr">
        <is>
          <t>species_info/gen_*_families.h</t>
        </is>
      </c>
    </row>
    <row r="7278">
      <c r="A7278" s="32" t="inlineStr">
        <is>
          <t>2026-10-05</t>
        </is>
      </c>
      <c r="B7278" s="32" t="inlineStr">
        <is>
          <t>Evolutions</t>
        </is>
      </c>
      <c r="C7278" s="32" t="inlineStr">
        <is>
          <t>Roggenrola evolution</t>
        </is>
      </c>
      <c r="D7278" s="32" t="inlineStr">
        <is>
          <t>Lv 25 -&gt; Boldore</t>
        </is>
      </c>
      <c r="E7278" s="32" t="inlineStr">
        <is>
          <t>Lv 22 -&gt; Boldore</t>
        </is>
      </c>
      <c r="F7278" s="32" t="inlineStr">
        <is>
          <t>Differs from upstream baseline</t>
        </is>
      </c>
      <c r="G7278" s="32" t="inlineStr">
        <is>
          <t>species_info/gen_*_families.h</t>
        </is>
      </c>
    </row>
    <row r="7279">
      <c r="A7279" s="77" t="inlineStr">
        <is>
          <t>2026-10-05</t>
        </is>
      </c>
      <c r="B7279" s="77" t="inlineStr">
        <is>
          <t>Abilities</t>
        </is>
      </c>
      <c r="C7279" s="77" t="inlineStr">
        <is>
          <t>Roselia abilities</t>
        </is>
      </c>
      <c r="D7279" s="77" t="inlineStr">
        <is>
          <t>Natural Cure / Poison Point / Leaf Guard</t>
        </is>
      </c>
      <c r="E7279" s="77" t="inlineStr">
        <is>
          <t>Natural Cure / Natural Cure / Leaf Guard</t>
        </is>
      </c>
      <c r="F7279" s="77" t="inlineStr">
        <is>
          <t>Differs from upstream baseline</t>
        </is>
      </c>
      <c r="G7279" s="77" t="inlineStr">
        <is>
          <t>species_info/gen_*_families.h</t>
        </is>
      </c>
    </row>
    <row r="7280">
      <c r="A7280" s="32" t="inlineStr">
        <is>
          <t>2026-10-05</t>
        </is>
      </c>
      <c r="B7280" s="32" t="inlineStr">
        <is>
          <t>Evolutions</t>
        </is>
      </c>
      <c r="C7280" s="32" t="inlineStr">
        <is>
          <t>Roselia evolution</t>
        </is>
      </c>
      <c r="D7280" s="32" t="inlineStr">
        <is>
          <t>Item (Shiny Stone) -&gt; Roserade</t>
        </is>
      </c>
      <c r="E7280" s="32" t="inlineStr">
        <is>
          <t>Item (Leaf Stone) -&gt; Roserade</t>
        </is>
      </c>
      <c r="F7280" s="32" t="inlineStr">
        <is>
          <t>Differs from upstream baseline</t>
        </is>
      </c>
      <c r="G7280" s="32" t="inlineStr">
        <is>
          <t>species_info/gen_*_families.h</t>
        </is>
      </c>
    </row>
    <row r="7281">
      <c r="A7281" s="77" t="inlineStr">
        <is>
          <t>2026-10-05</t>
        </is>
      </c>
      <c r="B7281" s="77" t="inlineStr">
        <is>
          <t>Pokemon Stats</t>
        </is>
      </c>
      <c r="C7281" s="77" t="inlineStr">
        <is>
          <t>Roserade baseDefense</t>
        </is>
      </c>
      <c r="D7281" s="77" t="n">
        <v>65</v>
      </c>
      <c r="E7281" s="77" t="n">
        <v>55</v>
      </c>
      <c r="F7281" s="77" t="inlineStr">
        <is>
          <t>Differs from upstream baseline</t>
        </is>
      </c>
      <c r="G7281" s="77" t="inlineStr">
        <is>
          <t>species_info/gen_*_families.h</t>
        </is>
      </c>
    </row>
    <row r="7282">
      <c r="A7282" s="32" t="inlineStr">
        <is>
          <t>2026-10-05</t>
        </is>
      </c>
      <c r="B7282" s="32" t="inlineStr">
        <is>
          <t>Abilities</t>
        </is>
      </c>
      <c r="C7282" s="32" t="inlineStr">
        <is>
          <t>Roserade abilities</t>
        </is>
      </c>
      <c r="D7282" s="32" t="inlineStr">
        <is>
          <t>Natural Cure / Poison Point / Technician</t>
        </is>
      </c>
      <c r="E7282" s="32" t="inlineStr">
        <is>
          <t>Natural Cure / Natural Cure / Technician</t>
        </is>
      </c>
      <c r="F7282" s="32" t="inlineStr">
        <is>
          <t>Differs from upstream baseline</t>
        </is>
      </c>
      <c r="G7282" s="32" t="inlineStr">
        <is>
          <t>species_info/gen_*_families.h</t>
        </is>
      </c>
    </row>
    <row r="7283">
      <c r="A7283" s="77" t="inlineStr">
        <is>
          <t>2026-10-05</t>
        </is>
      </c>
      <c r="B7283" s="77" t="inlineStr">
        <is>
          <t>Pokemon Stats</t>
        </is>
      </c>
      <c r="C7283" s="77" t="inlineStr">
        <is>
          <t>Rotom baseAttack</t>
        </is>
      </c>
      <c r="D7283" s="77" t="n">
        <v>50</v>
      </c>
      <c r="E7283" s="77" t="n">
        <v>65</v>
      </c>
      <c r="F7283" s="77" t="inlineStr">
        <is>
          <t>Differs from upstream baseline</t>
        </is>
      </c>
      <c r="G7283" s="77" t="inlineStr">
        <is>
          <t>species_info/gen_*_families.h</t>
        </is>
      </c>
    </row>
    <row r="7284">
      <c r="A7284" s="32" t="inlineStr">
        <is>
          <t>2026-10-05</t>
        </is>
      </c>
      <c r="B7284" s="32" t="inlineStr">
        <is>
          <t>Pokemon Stats</t>
        </is>
      </c>
      <c r="C7284" s="32" t="inlineStr">
        <is>
          <t>Rotom baseDefense</t>
        </is>
      </c>
      <c r="D7284" s="32" t="n">
        <v>77</v>
      </c>
      <c r="E7284" s="32" t="n">
        <v>107</v>
      </c>
      <c r="F7284" s="32" t="inlineStr">
        <is>
          <t>Differs from upstream baseline</t>
        </is>
      </c>
      <c r="G7284" s="32" t="inlineStr">
        <is>
          <t>species_info/gen_*_families.h</t>
        </is>
      </c>
    </row>
    <row r="7285">
      <c r="A7285" s="77" t="inlineStr">
        <is>
          <t>2026-10-05</t>
        </is>
      </c>
      <c r="B7285" s="77" t="inlineStr">
        <is>
          <t>Pokemon Stats</t>
        </is>
      </c>
      <c r="C7285" s="77" t="inlineStr">
        <is>
          <t>Rotom baseSpAttack</t>
        </is>
      </c>
      <c r="D7285" s="77" t="n">
        <v>95</v>
      </c>
      <c r="E7285" s="77" t="n">
        <v>105</v>
      </c>
      <c r="F7285" s="77" t="inlineStr">
        <is>
          <t>Differs from upstream baseline</t>
        </is>
      </c>
      <c r="G7285" s="77" t="inlineStr">
        <is>
          <t>species_info/gen_*_families.h</t>
        </is>
      </c>
    </row>
    <row r="7286">
      <c r="A7286" s="32" t="inlineStr">
        <is>
          <t>2026-10-05</t>
        </is>
      </c>
      <c r="B7286" s="32" t="inlineStr">
        <is>
          <t>Pokemon Stats</t>
        </is>
      </c>
      <c r="C7286" s="32" t="inlineStr">
        <is>
          <t>Rotom baseSpDefense</t>
        </is>
      </c>
      <c r="D7286" s="32" t="n">
        <v>77</v>
      </c>
      <c r="E7286" s="32" t="n">
        <v>107</v>
      </c>
      <c r="F7286" s="32" t="inlineStr">
        <is>
          <t>Differs from upstream baseline</t>
        </is>
      </c>
      <c r="G7286" s="32" t="inlineStr">
        <is>
          <t>species_info/gen_*_families.h</t>
        </is>
      </c>
    </row>
    <row r="7287">
      <c r="A7287" s="77" t="inlineStr">
        <is>
          <t>2026-10-05</t>
        </is>
      </c>
      <c r="B7287" s="77" t="inlineStr">
        <is>
          <t>Pokemon Stats</t>
        </is>
      </c>
      <c r="C7287" s="77" t="inlineStr">
        <is>
          <t>Rotom baseSpeed</t>
        </is>
      </c>
      <c r="D7287" s="77" t="n">
        <v>86</v>
      </c>
      <c r="E7287" s="77" t="n">
        <v>91</v>
      </c>
      <c r="F7287" s="77" t="inlineStr">
        <is>
          <t>Differs from upstream baseline</t>
        </is>
      </c>
      <c r="G7287" s="77" t="inlineStr">
        <is>
          <t>species_info/gen_*_families.h</t>
        </is>
      </c>
    </row>
    <row r="7288">
      <c r="A7288" s="32" t="inlineStr">
        <is>
          <t>2026-10-05</t>
        </is>
      </c>
      <c r="B7288" s="32" t="inlineStr">
        <is>
          <t>Pokemon Stats</t>
        </is>
      </c>
      <c r="C7288" s="32" t="inlineStr">
        <is>
          <t>Rufflet baseAttack</t>
        </is>
      </c>
      <c r="D7288" s="32" t="n">
        <v>83</v>
      </c>
      <c r="E7288" s="32" t="n">
        <v>87</v>
      </c>
      <c r="F7288" s="32" t="inlineStr">
        <is>
          <t>Differs from upstream baseline</t>
        </is>
      </c>
      <c r="G7288" s="32" t="inlineStr">
        <is>
          <t>species_info/gen_*_families.h</t>
        </is>
      </c>
    </row>
    <row r="7289">
      <c r="A7289" s="77" t="inlineStr">
        <is>
          <t>2026-10-05</t>
        </is>
      </c>
      <c r="B7289" s="77" t="inlineStr">
        <is>
          <t>Pokemon Stats</t>
        </is>
      </c>
      <c r="C7289" s="77" t="inlineStr">
        <is>
          <t>Rufflet baseSpAttack</t>
        </is>
      </c>
      <c r="D7289" s="77" t="n">
        <v>37</v>
      </c>
      <c r="E7289" s="77" t="n">
        <v>30</v>
      </c>
      <c r="F7289" s="77" t="inlineStr">
        <is>
          <t>Differs from upstream baseline</t>
        </is>
      </c>
      <c r="G7289" s="77" t="inlineStr">
        <is>
          <t>species_info/gen_*_families.h</t>
        </is>
      </c>
    </row>
    <row r="7290">
      <c r="A7290" s="32" t="inlineStr">
        <is>
          <t>2026-10-05</t>
        </is>
      </c>
      <c r="B7290" s="32" t="inlineStr">
        <is>
          <t>Pokemon Stats</t>
        </is>
      </c>
      <c r="C7290" s="32" t="inlineStr">
        <is>
          <t>Rufflet baseSpeed</t>
        </is>
      </c>
      <c r="D7290" s="32" t="n">
        <v>60</v>
      </c>
      <c r="E7290" s="32" t="n">
        <v>63</v>
      </c>
      <c r="F7290" s="32" t="inlineStr">
        <is>
          <t>Differs from upstream baseline</t>
        </is>
      </c>
      <c r="G7290" s="32" t="inlineStr">
        <is>
          <t>species_info/gen_*_families.h</t>
        </is>
      </c>
    </row>
    <row r="7291">
      <c r="A7291" s="77" t="inlineStr">
        <is>
          <t>2026-10-05</t>
        </is>
      </c>
      <c r="B7291" s="77" t="inlineStr">
        <is>
          <t>Evolutions</t>
        </is>
      </c>
      <c r="C7291" s="77" t="inlineStr">
        <is>
          <t>Rufflet evolution</t>
        </is>
      </c>
      <c r="D7291" s="77" t="inlineStr">
        <is>
          <t>Lv 54 -&gt; Braviary; None -&gt; Braviary Hisui</t>
        </is>
      </c>
      <c r="E7291" s="77" t="inlineStr">
        <is>
          <t>Lv 42 -&gt; Braviary; None -&gt; Braviary Hisui</t>
        </is>
      </c>
      <c r="F7291" s="77" t="inlineStr">
        <is>
          <t>Differs from upstream baseline</t>
        </is>
      </c>
      <c r="G7291" s="77" t="inlineStr">
        <is>
          <t>species_info/gen_*_families.h</t>
        </is>
      </c>
    </row>
    <row r="7292">
      <c r="A7292" s="32" t="inlineStr">
        <is>
          <t>2026-10-05</t>
        </is>
      </c>
      <c r="B7292" s="32" t="inlineStr">
        <is>
          <t>Pokemon Stats</t>
        </is>
      </c>
      <c r="C7292" s="32" t="inlineStr">
        <is>
          <t>Runerigus baseAttack</t>
        </is>
      </c>
      <c r="D7292" s="32" t="n">
        <v>95</v>
      </c>
      <c r="E7292" s="32" t="n">
        <v>115</v>
      </c>
      <c r="F7292" s="32" t="inlineStr">
        <is>
          <t>Differs from upstream baseline</t>
        </is>
      </c>
      <c r="G7292" s="32" t="inlineStr">
        <is>
          <t>species_info/gen_*_families.h</t>
        </is>
      </c>
    </row>
    <row r="7293">
      <c r="A7293" s="77" t="inlineStr">
        <is>
          <t>2026-10-05</t>
        </is>
      </c>
      <c r="B7293" s="77" t="inlineStr">
        <is>
          <t>Pokemon Stats</t>
        </is>
      </c>
      <c r="C7293" s="77" t="inlineStr">
        <is>
          <t>Runerigus baseSpAttack</t>
        </is>
      </c>
      <c r="D7293" s="77" t="n">
        <v>50</v>
      </c>
      <c r="E7293" s="77" t="n">
        <v>30</v>
      </c>
      <c r="F7293" s="77" t="inlineStr">
        <is>
          <t>Differs from upstream baseline</t>
        </is>
      </c>
      <c r="G7293" s="77" t="inlineStr">
        <is>
          <t>species_info/gen_*_families.h</t>
        </is>
      </c>
    </row>
    <row r="7294">
      <c r="A7294" s="32" t="inlineStr">
        <is>
          <t>2026-10-05</t>
        </is>
      </c>
      <c r="B7294" s="32" t="inlineStr">
        <is>
          <t>Pokemon Stats</t>
        </is>
      </c>
      <c r="C7294" s="32" t="inlineStr">
        <is>
          <t>Sableye baseHP</t>
        </is>
      </c>
      <c r="D7294" s="32" t="n">
        <v>50</v>
      </c>
      <c r="E7294" s="32" t="n">
        <v>60</v>
      </c>
      <c r="F7294" s="32" t="inlineStr">
        <is>
          <t>Differs from upstream baseline</t>
        </is>
      </c>
      <c r="G7294" s="32" t="inlineStr">
        <is>
          <t>species_info/gen_*_families.h</t>
        </is>
      </c>
    </row>
    <row r="7295">
      <c r="A7295" s="77" t="inlineStr">
        <is>
          <t>2026-10-05</t>
        </is>
      </c>
      <c r="B7295" s="77" t="inlineStr">
        <is>
          <t>Pokemon Stats</t>
        </is>
      </c>
      <c r="C7295" s="77" t="inlineStr">
        <is>
          <t>Sableye baseAttack</t>
        </is>
      </c>
      <c r="D7295" s="77" t="n">
        <v>75</v>
      </c>
      <c r="E7295" s="77" t="n">
        <v>105</v>
      </c>
      <c r="F7295" s="77" t="inlineStr">
        <is>
          <t>Differs from upstream baseline</t>
        </is>
      </c>
      <c r="G7295" s="77" t="inlineStr">
        <is>
          <t>species_info/gen_*_families.h</t>
        </is>
      </c>
    </row>
    <row r="7296">
      <c r="A7296" s="32" t="inlineStr">
        <is>
          <t>2026-10-05</t>
        </is>
      </c>
      <c r="B7296" s="32" t="inlineStr">
        <is>
          <t>Pokemon Stats</t>
        </is>
      </c>
      <c r="C7296" s="32" t="inlineStr">
        <is>
          <t>Sableye baseDefense</t>
        </is>
      </c>
      <c r="D7296" s="32" t="n">
        <v>75</v>
      </c>
      <c r="E7296" s="32" t="n">
        <v>105</v>
      </c>
      <c r="F7296" s="32" t="inlineStr">
        <is>
          <t>Differs from upstream baseline</t>
        </is>
      </c>
      <c r="G7296" s="32" t="inlineStr">
        <is>
          <t>species_info/gen_*_families.h</t>
        </is>
      </c>
    </row>
    <row r="7297">
      <c r="A7297" s="77" t="inlineStr">
        <is>
          <t>2026-10-05</t>
        </is>
      </c>
      <c r="B7297" s="77" t="inlineStr">
        <is>
          <t>Pokemon Stats</t>
        </is>
      </c>
      <c r="C7297" s="77" t="inlineStr">
        <is>
          <t>Sableye baseSpDefense</t>
        </is>
      </c>
      <c r="D7297" s="77" t="n">
        <v>65</v>
      </c>
      <c r="E7297" s="77" t="n">
        <v>95</v>
      </c>
      <c r="F7297" s="77" t="inlineStr">
        <is>
          <t>Differs from upstream baseline</t>
        </is>
      </c>
      <c r="G7297" s="77" t="inlineStr">
        <is>
          <t>species_info/gen_*_families.h</t>
        </is>
      </c>
    </row>
    <row r="7298">
      <c r="A7298" s="32" t="inlineStr">
        <is>
          <t>2026-10-05</t>
        </is>
      </c>
      <c r="B7298" s="32" t="inlineStr">
        <is>
          <t>Abilities</t>
        </is>
      </c>
      <c r="C7298" s="32" t="inlineStr">
        <is>
          <t>Sableye abilities</t>
        </is>
      </c>
      <c r="D7298" s="32" t="inlineStr">
        <is>
          <t>Keen Eye / Stall / Prankster</t>
        </is>
      </c>
      <c r="E7298" s="32" t="inlineStr">
        <is>
          <t>Clear Body / Clear Body / Prankster</t>
        </is>
      </c>
      <c r="F7298" s="32" t="inlineStr">
        <is>
          <t>Differs from upstream baseline</t>
        </is>
      </c>
      <c r="G7298" s="32" t="inlineStr">
        <is>
          <t>species_info/gen_*_families.h</t>
        </is>
      </c>
    </row>
    <row r="7299">
      <c r="A7299" s="77" t="inlineStr">
        <is>
          <t>2026-10-05</t>
        </is>
      </c>
      <c r="B7299" s="77" t="inlineStr">
        <is>
          <t>Pokemon Stats</t>
        </is>
      </c>
      <c r="C7299" s="77" t="inlineStr">
        <is>
          <t>Sableye baseAttack</t>
        </is>
      </c>
      <c r="D7299" s="77" t="n">
        <v>85</v>
      </c>
      <c r="E7299" s="77" t="n">
        <v>115</v>
      </c>
      <c r="F7299" s="77" t="inlineStr">
        <is>
          <t>Differs from upstream baseline</t>
        </is>
      </c>
      <c r="G7299" s="77" t="inlineStr">
        <is>
          <t>species_info/gen_*_families.h</t>
        </is>
      </c>
    </row>
    <row r="7300">
      <c r="A7300" s="32" t="inlineStr">
        <is>
          <t>2026-10-05</t>
        </is>
      </c>
      <c r="B7300" s="32" t="inlineStr">
        <is>
          <t>Pokemon Stats</t>
        </is>
      </c>
      <c r="C7300" s="32" t="inlineStr">
        <is>
          <t>Sableye baseDefense</t>
        </is>
      </c>
      <c r="D7300" s="32" t="n">
        <v>125</v>
      </c>
      <c r="E7300" s="32" t="n">
        <v>155</v>
      </c>
      <c r="F7300" s="32" t="inlineStr">
        <is>
          <t>Differs from upstream baseline</t>
        </is>
      </c>
      <c r="G7300" s="32" t="inlineStr">
        <is>
          <t>species_info/gen_*_families.h</t>
        </is>
      </c>
    </row>
    <row r="7301">
      <c r="A7301" s="77" t="inlineStr">
        <is>
          <t>2026-10-05</t>
        </is>
      </c>
      <c r="B7301" s="77" t="inlineStr">
        <is>
          <t>Pokemon Stats</t>
        </is>
      </c>
      <c r="C7301" s="77" t="inlineStr">
        <is>
          <t>Sableye baseSpDefense</t>
        </is>
      </c>
      <c r="D7301" s="77" t="n">
        <v>115</v>
      </c>
      <c r="E7301" s="77" t="n">
        <v>145</v>
      </c>
      <c r="F7301" s="77" t="inlineStr">
        <is>
          <t>Differs from upstream baseline</t>
        </is>
      </c>
      <c r="G7301" s="77" t="inlineStr">
        <is>
          <t>species_info/gen_*_families.h</t>
        </is>
      </c>
    </row>
    <row r="7302">
      <c r="A7302" s="32" t="inlineStr">
        <is>
          <t>2026-10-05</t>
        </is>
      </c>
      <c r="B7302" s="32" t="inlineStr">
        <is>
          <t>Pokemon Stats</t>
        </is>
      </c>
      <c r="C7302" s="32" t="inlineStr">
        <is>
          <t>Salamence baseSpDefense</t>
        </is>
      </c>
      <c r="D7302" s="32" t="n">
        <v>80</v>
      </c>
      <c r="E7302" s="32" t="n">
        <v>85</v>
      </c>
      <c r="F7302" s="32" t="inlineStr">
        <is>
          <t>Differs from upstream baseline</t>
        </is>
      </c>
      <c r="G7302" s="32" t="inlineStr">
        <is>
          <t>species_info/gen_*_families.h</t>
        </is>
      </c>
    </row>
    <row r="7303">
      <c r="A7303" s="77" t="inlineStr">
        <is>
          <t>2026-10-05</t>
        </is>
      </c>
      <c r="B7303" s="77" t="inlineStr">
        <is>
          <t>Abilities</t>
        </is>
      </c>
      <c r="C7303" s="77" t="inlineStr">
        <is>
          <t>Salamence abilities</t>
        </is>
      </c>
      <c r="D7303" s="77" t="inlineStr">
        <is>
          <t>Intimidate / Moxie</t>
        </is>
      </c>
      <c r="E7303" s="77" t="inlineStr">
        <is>
          <t>Intimidate / Intimidate / Moxie</t>
        </is>
      </c>
      <c r="F7303" s="77" t="inlineStr">
        <is>
          <t>Differs from upstream baseline</t>
        </is>
      </c>
      <c r="G7303" s="77" t="inlineStr">
        <is>
          <t>species_info/gen_*_families.h</t>
        </is>
      </c>
    </row>
    <row r="7304">
      <c r="A7304" s="32" t="inlineStr">
        <is>
          <t>2026-10-05</t>
        </is>
      </c>
      <c r="B7304" s="32" t="inlineStr">
        <is>
          <t>Pokemon Stats</t>
        </is>
      </c>
      <c r="C7304" s="32" t="inlineStr">
        <is>
          <t>Salamence baseSpDefense</t>
        </is>
      </c>
      <c r="D7304" s="32" t="n">
        <v>90</v>
      </c>
      <c r="E7304" s="32" t="n">
        <v>95</v>
      </c>
      <c r="F7304" s="32" t="inlineStr">
        <is>
          <t>Differs from upstream baseline</t>
        </is>
      </c>
      <c r="G7304" s="32" t="inlineStr">
        <is>
          <t>species_info/gen_*_families.h</t>
        </is>
      </c>
    </row>
    <row r="7305">
      <c r="A7305" s="77" t="inlineStr">
        <is>
          <t>2026-10-05</t>
        </is>
      </c>
      <c r="B7305" s="77" t="inlineStr">
        <is>
          <t>Pokemon Stats</t>
        </is>
      </c>
      <c r="C7305" s="77" t="inlineStr">
        <is>
          <t>Samurott baseSpeed</t>
        </is>
      </c>
      <c r="D7305" s="77" t="n">
        <v>70</v>
      </c>
      <c r="E7305" s="77" t="n">
        <v>80</v>
      </c>
      <c r="F7305" s="77" t="inlineStr">
        <is>
          <t>Differs from upstream baseline</t>
        </is>
      </c>
      <c r="G7305" s="77" t="inlineStr">
        <is>
          <t>species_info/gen_*_families.h</t>
        </is>
      </c>
    </row>
    <row r="7306">
      <c r="A7306" s="32" t="inlineStr">
        <is>
          <t>2026-10-05</t>
        </is>
      </c>
      <c r="B7306" s="32" t="inlineStr">
        <is>
          <t>Abilities</t>
        </is>
      </c>
      <c r="C7306" s="32" t="inlineStr">
        <is>
          <t>Samurott abilities</t>
        </is>
      </c>
      <c r="D7306" s="32" t="inlineStr">
        <is>
          <t>Torrent / Shell Armor</t>
        </is>
      </c>
      <c r="E7306" s="32" t="inlineStr">
        <is>
          <t>Torrent / Shell Armor / Sharpness</t>
        </is>
      </c>
      <c r="F7306" s="32" t="inlineStr">
        <is>
          <t>Differs from upstream baseline</t>
        </is>
      </c>
      <c r="G7306" s="32" t="inlineStr">
        <is>
          <t>species_info/gen_*_families.h</t>
        </is>
      </c>
    </row>
    <row r="7307">
      <c r="A7307" s="77" t="inlineStr">
        <is>
          <t>2026-10-05</t>
        </is>
      </c>
      <c r="B7307" s="77" t="inlineStr">
        <is>
          <t>Abilities</t>
        </is>
      </c>
      <c r="C7307" s="77" t="inlineStr">
        <is>
          <t>Sandaconda abilities</t>
        </is>
      </c>
      <c r="D7307" s="77" t="inlineStr">
        <is>
          <t>Sand Spit / Shed Skin / Sand Veil</t>
        </is>
      </c>
      <c r="E7307" s="77" t="inlineStr">
        <is>
          <t>Shed Skin / Shed Skin / Sand Veil</t>
        </is>
      </c>
      <c r="F7307" s="77" t="inlineStr">
        <is>
          <t>Differs from upstream baseline</t>
        </is>
      </c>
      <c r="G7307" s="77" t="inlineStr">
        <is>
          <t>species_info/gen_*_families.h</t>
        </is>
      </c>
    </row>
    <row r="7308">
      <c r="A7308" s="32" t="inlineStr">
        <is>
          <t>2026-10-05</t>
        </is>
      </c>
      <c r="B7308" s="32" t="inlineStr">
        <is>
          <t>Pokemon Stats</t>
        </is>
      </c>
      <c r="C7308" s="32" t="inlineStr">
        <is>
          <t>Sandile baseAttack</t>
        </is>
      </c>
      <c r="D7308" s="32" t="n">
        <v>72</v>
      </c>
      <c r="E7308" s="32" t="n">
        <v>75</v>
      </c>
      <c r="F7308" s="32" t="inlineStr">
        <is>
          <t>Differs from upstream baseline</t>
        </is>
      </c>
      <c r="G7308" s="32" t="inlineStr">
        <is>
          <t>species_info/gen_*_families.h</t>
        </is>
      </c>
    </row>
    <row r="7309">
      <c r="A7309" s="77" t="inlineStr">
        <is>
          <t>2026-10-05</t>
        </is>
      </c>
      <c r="B7309" s="77" t="inlineStr">
        <is>
          <t>Pokemon Stats</t>
        </is>
      </c>
      <c r="C7309" s="77" t="inlineStr">
        <is>
          <t>Sandile baseSpAttack</t>
        </is>
      </c>
      <c r="D7309" s="77" t="n">
        <v>35</v>
      </c>
      <c r="E7309" s="77" t="n">
        <v>30</v>
      </c>
      <c r="F7309" s="77" t="inlineStr">
        <is>
          <t>Differs from upstream baseline</t>
        </is>
      </c>
      <c r="G7309" s="77" t="inlineStr">
        <is>
          <t>species_info/gen_*_families.h</t>
        </is>
      </c>
    </row>
    <row r="7310">
      <c r="A7310" s="32" t="inlineStr">
        <is>
          <t>2026-10-05</t>
        </is>
      </c>
      <c r="B7310" s="32" t="inlineStr">
        <is>
          <t>Pokemon Stats</t>
        </is>
      </c>
      <c r="C7310" s="32" t="inlineStr">
        <is>
          <t>Sandile baseSpeed</t>
        </is>
      </c>
      <c r="D7310" s="32" t="n">
        <v>65</v>
      </c>
      <c r="E7310" s="32" t="n">
        <v>67</v>
      </c>
      <c r="F7310" s="32" t="inlineStr">
        <is>
          <t>Differs from upstream baseline</t>
        </is>
      </c>
      <c r="G7310" s="32" t="inlineStr">
        <is>
          <t>species_info/gen_*_families.h</t>
        </is>
      </c>
    </row>
    <row r="7311">
      <c r="A7311" s="77" t="inlineStr">
        <is>
          <t>2026-10-05</t>
        </is>
      </c>
      <c r="B7311" s="77" t="inlineStr">
        <is>
          <t>Pokemon Stats</t>
        </is>
      </c>
      <c r="C7311" s="77" t="inlineStr">
        <is>
          <t>Sandshrew baseDefense</t>
        </is>
      </c>
      <c r="D7311" s="77" t="n">
        <v>85</v>
      </c>
      <c r="E7311" s="77" t="n">
        <v>90</v>
      </c>
      <c r="F7311" s="77" t="inlineStr">
        <is>
          <t>Differs from upstream baseline</t>
        </is>
      </c>
      <c r="G7311" s="77" t="inlineStr">
        <is>
          <t>species_info/gen_*_families.h</t>
        </is>
      </c>
    </row>
    <row r="7312">
      <c r="A7312" s="32" t="inlineStr">
        <is>
          <t>2026-10-05</t>
        </is>
      </c>
      <c r="B7312" s="32" t="inlineStr">
        <is>
          <t>Pokemon Stats</t>
        </is>
      </c>
      <c r="C7312" s="32" t="inlineStr">
        <is>
          <t>Sandshrew baseSpAttack</t>
        </is>
      </c>
      <c r="D7312" s="32" t="n">
        <v>20</v>
      </c>
      <c r="E7312" s="32" t="n">
        <v>10</v>
      </c>
      <c r="F7312" s="32" t="inlineStr">
        <is>
          <t>Differs from upstream baseline</t>
        </is>
      </c>
      <c r="G7312" s="32" t="inlineStr">
        <is>
          <t>species_info/gen_*_families.h</t>
        </is>
      </c>
    </row>
    <row r="7313">
      <c r="A7313" s="77" t="inlineStr">
        <is>
          <t>2026-10-05</t>
        </is>
      </c>
      <c r="B7313" s="77" t="inlineStr">
        <is>
          <t>Pokemon Stats</t>
        </is>
      </c>
      <c r="C7313" s="77" t="inlineStr">
        <is>
          <t>Sandshrew baseSpDefense</t>
        </is>
      </c>
      <c r="D7313" s="77" t="n">
        <v>30</v>
      </c>
      <c r="E7313" s="77" t="n">
        <v>35</v>
      </c>
      <c r="F7313" s="77" t="inlineStr">
        <is>
          <t>Differs from upstream baseline</t>
        </is>
      </c>
      <c r="G7313" s="77" t="inlineStr">
        <is>
          <t>species_info/gen_*_families.h</t>
        </is>
      </c>
    </row>
    <row r="7314">
      <c r="A7314" s="32" t="inlineStr">
        <is>
          <t>2026-10-05</t>
        </is>
      </c>
      <c r="B7314" s="32" t="inlineStr">
        <is>
          <t>Abilities</t>
        </is>
      </c>
      <c r="C7314" s="32" t="inlineStr">
        <is>
          <t>Sandshrew abilities</t>
        </is>
      </c>
      <c r="D7314" s="32" t="inlineStr">
        <is>
          <t>Sand Veil / Sand Rush</t>
        </is>
      </c>
      <c r="E7314" s="32" t="inlineStr">
        <is>
          <t>Rough Skin / Rough Skin / Sand Rush</t>
        </is>
      </c>
      <c r="F7314" s="32" t="inlineStr">
        <is>
          <t>Differs from upstream baseline</t>
        </is>
      </c>
      <c r="G7314" s="32" t="inlineStr">
        <is>
          <t>species_info/gen_*_families.h</t>
        </is>
      </c>
    </row>
    <row r="7315">
      <c r="A7315" s="77" t="inlineStr">
        <is>
          <t>2026-10-05</t>
        </is>
      </c>
      <c r="B7315" s="77" t="inlineStr">
        <is>
          <t>Pokemon Stats</t>
        </is>
      </c>
      <c r="C7315" s="77" t="inlineStr">
        <is>
          <t>Sandshrew baseSpAttack</t>
        </is>
      </c>
      <c r="D7315" s="77" t="n">
        <v>10</v>
      </c>
      <c r="E7315" s="77" t="n">
        <v>11</v>
      </c>
      <c r="F7315" s="77" t="inlineStr">
        <is>
          <t>Differs from upstream baseline</t>
        </is>
      </c>
      <c r="G7315" s="77" t="inlineStr">
        <is>
          <t>species_info/gen_*_families.h</t>
        </is>
      </c>
    </row>
    <row r="7316">
      <c r="A7316" s="32" t="inlineStr">
        <is>
          <t>2026-10-05</t>
        </is>
      </c>
      <c r="B7316" s="32" t="inlineStr">
        <is>
          <t>Pokemon Stats</t>
        </is>
      </c>
      <c r="C7316" s="32" t="inlineStr">
        <is>
          <t>Sandshrew baseSpDefense</t>
        </is>
      </c>
      <c r="D7316" s="32" t="n">
        <v>35</v>
      </c>
      <c r="E7316" s="32" t="n">
        <v>37</v>
      </c>
      <c r="F7316" s="32" t="inlineStr">
        <is>
          <t>Differs from upstream baseline</t>
        </is>
      </c>
      <c r="G7316" s="32" t="inlineStr">
        <is>
          <t>species_info/gen_*_families.h</t>
        </is>
      </c>
    </row>
    <row r="7317">
      <c r="A7317" s="77" t="inlineStr">
        <is>
          <t>2026-10-05</t>
        </is>
      </c>
      <c r="B7317" s="77" t="inlineStr">
        <is>
          <t>Pokemon Stats</t>
        </is>
      </c>
      <c r="C7317" s="77" t="inlineStr">
        <is>
          <t>Sandshrew baseSpeed</t>
        </is>
      </c>
      <c r="D7317" s="77" t="n">
        <v>40</v>
      </c>
      <c r="E7317" s="77" t="n">
        <v>42</v>
      </c>
      <c r="F7317" s="77" t="inlineStr">
        <is>
          <t>Differs from upstream baseline</t>
        </is>
      </c>
      <c r="G7317" s="77" t="inlineStr">
        <is>
          <t>species_info/gen_*_families.h</t>
        </is>
      </c>
    </row>
    <row r="7318">
      <c r="A7318" s="32" t="inlineStr">
        <is>
          <t>2026-10-05</t>
        </is>
      </c>
      <c r="B7318" s="32" t="inlineStr">
        <is>
          <t>Pokemon Stats</t>
        </is>
      </c>
      <c r="C7318" s="32" t="inlineStr">
        <is>
          <t>Sandslash baseDefense</t>
        </is>
      </c>
      <c r="D7318" s="32" t="n">
        <v>110</v>
      </c>
      <c r="E7318" s="32" t="n">
        <v>120</v>
      </c>
      <c r="F7318" s="32" t="inlineStr">
        <is>
          <t>Differs from upstream baseline</t>
        </is>
      </c>
      <c r="G7318" s="32" t="inlineStr">
        <is>
          <t>species_info/gen_*_families.h</t>
        </is>
      </c>
    </row>
    <row r="7319">
      <c r="A7319" s="77" t="inlineStr">
        <is>
          <t>2026-10-05</t>
        </is>
      </c>
      <c r="B7319" s="77" t="inlineStr">
        <is>
          <t>Pokemon Stats</t>
        </is>
      </c>
      <c r="C7319" s="77" t="inlineStr">
        <is>
          <t>Sandslash baseSpAttack</t>
        </is>
      </c>
      <c r="D7319" s="77" t="n">
        <v>45</v>
      </c>
      <c r="E7319" s="77" t="n">
        <v>25</v>
      </c>
      <c r="F7319" s="77" t="inlineStr">
        <is>
          <t>Differs from upstream baseline</t>
        </is>
      </c>
      <c r="G7319" s="77" t="inlineStr">
        <is>
          <t>species_info/gen_*_families.h</t>
        </is>
      </c>
    </row>
    <row r="7320">
      <c r="A7320" s="32" t="inlineStr">
        <is>
          <t>2026-10-05</t>
        </is>
      </c>
      <c r="B7320" s="32" t="inlineStr">
        <is>
          <t>Pokemon Stats</t>
        </is>
      </c>
      <c r="C7320" s="32" t="inlineStr">
        <is>
          <t>Sandslash baseSpDefense</t>
        </is>
      </c>
      <c r="D7320" s="32" t="n">
        <v>55</v>
      </c>
      <c r="E7320" s="32" t="n">
        <v>65</v>
      </c>
      <c r="F7320" s="32" t="inlineStr">
        <is>
          <t>Differs from upstream baseline</t>
        </is>
      </c>
      <c r="G7320" s="32" t="inlineStr">
        <is>
          <t>species_info/gen_*_families.h</t>
        </is>
      </c>
    </row>
    <row r="7321">
      <c r="A7321" s="77" t="inlineStr">
        <is>
          <t>2026-10-05</t>
        </is>
      </c>
      <c r="B7321" s="77" t="inlineStr">
        <is>
          <t>Abilities</t>
        </is>
      </c>
      <c r="C7321" s="77" t="inlineStr">
        <is>
          <t>Sandslash abilities</t>
        </is>
      </c>
      <c r="D7321" s="77" t="inlineStr">
        <is>
          <t>Sand Veil / Sand Rush</t>
        </is>
      </c>
      <c r="E7321" s="77" t="inlineStr">
        <is>
          <t>Rough Skin / Rough Skin / Sand Rush</t>
        </is>
      </c>
      <c r="F7321" s="77" t="inlineStr">
        <is>
          <t>Differs from upstream baseline</t>
        </is>
      </c>
      <c r="G7321" s="77" t="inlineStr">
        <is>
          <t>species_info/gen_*_families.h</t>
        </is>
      </c>
    </row>
    <row r="7322">
      <c r="A7322" s="32" t="inlineStr">
        <is>
          <t>2026-10-05</t>
        </is>
      </c>
      <c r="B7322" s="32" t="inlineStr">
        <is>
          <t>Pokemon Stats</t>
        </is>
      </c>
      <c r="C7322" s="32" t="inlineStr">
        <is>
          <t>Sandslash baseSpAttack</t>
        </is>
      </c>
      <c r="D7322" s="32" t="n">
        <v>25</v>
      </c>
      <c r="E7322" s="32" t="n">
        <v>32</v>
      </c>
      <c r="F7322" s="32" t="inlineStr">
        <is>
          <t>Differs from upstream baseline</t>
        </is>
      </c>
      <c r="G7322" s="32" t="inlineStr">
        <is>
          <t>species_info/gen_*_families.h</t>
        </is>
      </c>
    </row>
    <row r="7323">
      <c r="A7323" s="77" t="inlineStr">
        <is>
          <t>2026-10-05</t>
        </is>
      </c>
      <c r="B7323" s="77" t="inlineStr">
        <is>
          <t>Pokemon Stats</t>
        </is>
      </c>
      <c r="C7323" s="77" t="inlineStr">
        <is>
          <t>Sandslash baseSpDefense</t>
        </is>
      </c>
      <c r="D7323" s="77" t="n">
        <v>65</v>
      </c>
      <c r="E7323" s="77" t="n">
        <v>72</v>
      </c>
      <c r="F7323" s="77" t="inlineStr">
        <is>
          <t>Differs from upstream baseline</t>
        </is>
      </c>
      <c r="G7323" s="77" t="inlineStr">
        <is>
          <t>species_info/gen_*_families.h</t>
        </is>
      </c>
    </row>
    <row r="7324">
      <c r="A7324" s="32" t="inlineStr">
        <is>
          <t>2026-10-05</t>
        </is>
      </c>
      <c r="B7324" s="32" t="inlineStr">
        <is>
          <t>Pokemon Stats</t>
        </is>
      </c>
      <c r="C7324" s="32" t="inlineStr">
        <is>
          <t>Sandslash baseSpeed</t>
        </is>
      </c>
      <c r="D7324" s="32" t="n">
        <v>65</v>
      </c>
      <c r="E7324" s="32" t="n">
        <v>68</v>
      </c>
      <c r="F7324" s="32" t="inlineStr">
        <is>
          <t>Differs from upstream baseline</t>
        </is>
      </c>
      <c r="G7324" s="32" t="inlineStr">
        <is>
          <t>species_info/gen_*_families.h</t>
        </is>
      </c>
    </row>
    <row r="7325">
      <c r="A7325" s="77" t="inlineStr">
        <is>
          <t>2026-10-05</t>
        </is>
      </c>
      <c r="B7325" s="77" t="inlineStr">
        <is>
          <t>Pokemon Stats</t>
        </is>
      </c>
      <c r="C7325" s="77" t="inlineStr">
        <is>
          <t>Sawk baseAttack</t>
        </is>
      </c>
      <c r="D7325" s="77" t="n">
        <v>125</v>
      </c>
      <c r="E7325" s="77" t="n">
        <v>131</v>
      </c>
      <c r="F7325" s="77" t="inlineStr">
        <is>
          <t>Differs from upstream baseline</t>
        </is>
      </c>
      <c r="G7325" s="77" t="inlineStr">
        <is>
          <t>species_info/gen_*_families.h</t>
        </is>
      </c>
    </row>
    <row r="7326">
      <c r="A7326" s="32" t="inlineStr">
        <is>
          <t>2026-10-05</t>
        </is>
      </c>
      <c r="B7326" s="32" t="inlineStr">
        <is>
          <t>Pokemon Stats</t>
        </is>
      </c>
      <c r="C7326" s="32" t="inlineStr">
        <is>
          <t>Sawk baseDefense</t>
        </is>
      </c>
      <c r="D7326" s="32" t="n">
        <v>75</v>
      </c>
      <c r="E7326" s="32" t="n">
        <v>84</v>
      </c>
      <c r="F7326" s="32" t="inlineStr">
        <is>
          <t>Differs from upstream baseline</t>
        </is>
      </c>
      <c r="G7326" s="32" t="inlineStr">
        <is>
          <t>species_info/gen_*_families.h</t>
        </is>
      </c>
    </row>
    <row r="7327">
      <c r="A7327" s="77" t="inlineStr">
        <is>
          <t>2026-10-05</t>
        </is>
      </c>
      <c r="B7327" s="77" t="inlineStr">
        <is>
          <t>Pokemon Stats</t>
        </is>
      </c>
      <c r="C7327" s="77" t="inlineStr">
        <is>
          <t>Sawk baseSpDefense</t>
        </is>
      </c>
      <c r="D7327" s="77" t="n">
        <v>75</v>
      </c>
      <c r="E7327" s="77" t="n">
        <v>80</v>
      </c>
      <c r="F7327" s="77" t="inlineStr">
        <is>
          <t>Differs from upstream baseline</t>
        </is>
      </c>
      <c r="G7327" s="77" t="inlineStr">
        <is>
          <t>species_info/gen_*_families.h</t>
        </is>
      </c>
    </row>
    <row r="7328">
      <c r="A7328" s="32" t="inlineStr">
        <is>
          <t>2026-10-05</t>
        </is>
      </c>
      <c r="B7328" s="32" t="inlineStr">
        <is>
          <t>Pokemon Stats</t>
        </is>
      </c>
      <c r="C7328" s="32" t="inlineStr">
        <is>
          <t>Sawk baseSpeed</t>
        </is>
      </c>
      <c r="D7328" s="32" t="n">
        <v>85</v>
      </c>
      <c r="E7328" s="32" t="n">
        <v>105</v>
      </c>
      <c r="F7328" s="32" t="inlineStr">
        <is>
          <t>Differs from upstream baseline</t>
        </is>
      </c>
      <c r="G7328" s="32" t="inlineStr">
        <is>
          <t>species_info/gen_*_families.h</t>
        </is>
      </c>
    </row>
    <row r="7329">
      <c r="A7329" s="77" t="inlineStr">
        <is>
          <t>2026-10-05</t>
        </is>
      </c>
      <c r="B7329" s="77" t="inlineStr">
        <is>
          <t>Pokemon Stats</t>
        </is>
      </c>
      <c r="C7329" s="77" t="inlineStr">
        <is>
          <t>Sawsbuck baseAttack</t>
        </is>
      </c>
      <c r="D7329" s="77" t="n">
        <v>100</v>
      </c>
      <c r="E7329" s="77" t="n">
        <v>116</v>
      </c>
      <c r="F7329" s="77" t="inlineStr">
        <is>
          <t>Differs from upstream baseline</t>
        </is>
      </c>
      <c r="G7329" s="77" t="inlineStr">
        <is>
          <t>species_info/gen_*_families.h</t>
        </is>
      </c>
    </row>
    <row r="7330">
      <c r="A7330" s="32" t="inlineStr">
        <is>
          <t>2026-10-05</t>
        </is>
      </c>
      <c r="B7330" s="32" t="inlineStr">
        <is>
          <t>Pokemon Stats</t>
        </is>
      </c>
      <c r="C7330" s="32" t="inlineStr">
        <is>
          <t>Sawsbuck baseSpAttack</t>
        </is>
      </c>
      <c r="D7330" s="32" t="n">
        <v>60</v>
      </c>
      <c r="E7330" s="32" t="n">
        <v>30</v>
      </c>
      <c r="F7330" s="32" t="inlineStr">
        <is>
          <t>Differs from upstream baseline</t>
        </is>
      </c>
      <c r="G7330" s="32" t="inlineStr">
        <is>
          <t>species_info/gen_*_families.h</t>
        </is>
      </c>
    </row>
    <row r="7331">
      <c r="A7331" s="77" t="inlineStr">
        <is>
          <t>2026-10-05</t>
        </is>
      </c>
      <c r="B7331" s="77" t="inlineStr">
        <is>
          <t>Pokemon Stats</t>
        </is>
      </c>
      <c r="C7331" s="77" t="inlineStr">
        <is>
          <t>Sawsbuck baseSpeed</t>
        </is>
      </c>
      <c r="D7331" s="77" t="n">
        <v>95</v>
      </c>
      <c r="E7331" s="77" t="n">
        <v>109</v>
      </c>
      <c r="F7331" s="77" t="inlineStr">
        <is>
          <t>Differs from upstream baseline</t>
        </is>
      </c>
      <c r="G7331" s="77" t="inlineStr">
        <is>
          <t>species_info/gen_*_families.h</t>
        </is>
      </c>
    </row>
    <row r="7332">
      <c r="A7332" s="32" t="inlineStr">
        <is>
          <t>2026-10-05</t>
        </is>
      </c>
      <c r="B7332" s="32" t="inlineStr">
        <is>
          <t>Pokemon Stats</t>
        </is>
      </c>
      <c r="C7332" s="32" t="inlineStr">
        <is>
          <t>Sawsbuck baseAttack</t>
        </is>
      </c>
      <c r="D7332" s="32" t="n">
        <v>100</v>
      </c>
      <c r="E7332" s="32" t="n">
        <v>126</v>
      </c>
      <c r="F7332" s="32" t="inlineStr">
        <is>
          <t>Differs from upstream baseline</t>
        </is>
      </c>
      <c r="G7332" s="32" t="inlineStr">
        <is>
          <t>species_info/gen_*_families.h</t>
        </is>
      </c>
    </row>
    <row r="7333">
      <c r="A7333" s="77" t="inlineStr">
        <is>
          <t>2026-10-05</t>
        </is>
      </c>
      <c r="B7333" s="77" t="inlineStr">
        <is>
          <t>Pokemon Stats</t>
        </is>
      </c>
      <c r="C7333" s="77" t="inlineStr">
        <is>
          <t>Sawsbuck baseSpeed</t>
        </is>
      </c>
      <c r="D7333" s="77" t="n">
        <v>95</v>
      </c>
      <c r="E7333" s="77" t="n">
        <v>119</v>
      </c>
      <c r="F7333" s="77" t="inlineStr">
        <is>
          <t>Differs from upstream baseline</t>
        </is>
      </c>
      <c r="G7333" s="77" t="inlineStr">
        <is>
          <t>species_info/gen_*_families.h</t>
        </is>
      </c>
    </row>
    <row r="7334">
      <c r="A7334" s="32" t="inlineStr">
        <is>
          <t>2026-10-05</t>
        </is>
      </c>
      <c r="B7334" s="32" t="inlineStr">
        <is>
          <t>Pokemon Stats</t>
        </is>
      </c>
      <c r="C7334" s="32" t="inlineStr">
        <is>
          <t>Sceptile baseAttack</t>
        </is>
      </c>
      <c r="D7334" s="32" t="n">
        <v>85</v>
      </c>
      <c r="E7334" s="32" t="n">
        <v>100</v>
      </c>
      <c r="F7334" s="32" t="inlineStr">
        <is>
          <t>Differs from upstream baseline</t>
        </is>
      </c>
      <c r="G7334" s="32" t="inlineStr">
        <is>
          <t>species_info/gen_*_families.h</t>
        </is>
      </c>
    </row>
    <row r="7335">
      <c r="A7335" s="77" t="inlineStr">
        <is>
          <t>2026-10-05</t>
        </is>
      </c>
      <c r="B7335" s="77" t="inlineStr">
        <is>
          <t>Pokemon Stats</t>
        </is>
      </c>
      <c r="C7335" s="77" t="inlineStr">
        <is>
          <t>Sceptile baseSpAttack</t>
        </is>
      </c>
      <c r="D7335" s="77" t="n">
        <v>105</v>
      </c>
      <c r="E7335" s="77" t="n">
        <v>100</v>
      </c>
      <c r="F7335" s="77" t="inlineStr">
        <is>
          <t>Differs from upstream baseline</t>
        </is>
      </c>
      <c r="G7335" s="77" t="inlineStr">
        <is>
          <t>species_info/gen_*_families.h</t>
        </is>
      </c>
    </row>
    <row r="7336">
      <c r="A7336" s="32" t="inlineStr">
        <is>
          <t>2026-10-05</t>
        </is>
      </c>
      <c r="B7336" s="32" t="inlineStr">
        <is>
          <t>Pokemon Stats</t>
        </is>
      </c>
      <c r="C7336" s="32" t="inlineStr">
        <is>
          <t>Sceptile baseSpDefense</t>
        </is>
      </c>
      <c r="D7336" s="32" t="n">
        <v>85</v>
      </c>
      <c r="E7336" s="32" t="n">
        <v>80</v>
      </c>
      <c r="F7336" s="32" t="inlineStr">
        <is>
          <t>Differs from upstream baseline</t>
        </is>
      </c>
      <c r="G7336" s="32" t="inlineStr">
        <is>
          <t>species_info/gen_*_families.h</t>
        </is>
      </c>
    </row>
    <row r="7337">
      <c r="A7337" s="77" t="inlineStr">
        <is>
          <t>2026-10-05</t>
        </is>
      </c>
      <c r="B7337" s="77" t="inlineStr">
        <is>
          <t>Pokemon Stats</t>
        </is>
      </c>
      <c r="C7337" s="77" t="inlineStr">
        <is>
          <t>Sceptile baseAttack</t>
        </is>
      </c>
      <c r="D7337" s="77" t="n">
        <v>110</v>
      </c>
      <c r="E7337" s="77" t="n">
        <v>125</v>
      </c>
      <c r="F7337" s="77" t="inlineStr">
        <is>
          <t>Differs from upstream baseline</t>
        </is>
      </c>
      <c r="G7337" s="77" t="inlineStr">
        <is>
          <t>species_info/gen_*_families.h</t>
        </is>
      </c>
    </row>
    <row r="7338">
      <c r="A7338" s="32" t="inlineStr">
        <is>
          <t>2026-10-05</t>
        </is>
      </c>
      <c r="B7338" s="32" t="inlineStr">
        <is>
          <t>Pokemon Stats</t>
        </is>
      </c>
      <c r="C7338" s="32" t="inlineStr">
        <is>
          <t>Sceptile baseSpAttack</t>
        </is>
      </c>
      <c r="D7338" s="32" t="n">
        <v>145</v>
      </c>
      <c r="E7338" s="32" t="n">
        <v>140</v>
      </c>
      <c r="F7338" s="32" t="inlineStr">
        <is>
          <t>Differs from upstream baseline</t>
        </is>
      </c>
      <c r="G7338" s="32" t="inlineStr">
        <is>
          <t>species_info/gen_*_families.h</t>
        </is>
      </c>
    </row>
    <row r="7339">
      <c r="A7339" s="77" t="inlineStr">
        <is>
          <t>2026-10-05</t>
        </is>
      </c>
      <c r="B7339" s="77" t="inlineStr">
        <is>
          <t>Abilities</t>
        </is>
      </c>
      <c r="C7339" s="77" t="inlineStr">
        <is>
          <t>Scizor abilities</t>
        </is>
      </c>
      <c r="D7339" s="77" t="inlineStr">
        <is>
          <t>Swarm / Technician / Light Metal</t>
        </is>
      </c>
      <c r="E7339" s="77" t="inlineStr">
        <is>
          <t>Technician / Technician / Light Metal</t>
        </is>
      </c>
      <c r="F7339" s="77" t="inlineStr">
        <is>
          <t>Differs from upstream baseline</t>
        </is>
      </c>
      <c r="G7339" s="77" t="inlineStr">
        <is>
          <t>species_info/gen_*_families.h</t>
        </is>
      </c>
    </row>
    <row r="7340">
      <c r="A7340" s="32" t="inlineStr">
        <is>
          <t>2026-10-05</t>
        </is>
      </c>
      <c r="B7340" s="32" t="inlineStr">
        <is>
          <t>Pokemon Stats</t>
        </is>
      </c>
      <c r="C7340" s="32" t="inlineStr">
        <is>
          <t>Scolipede baseHP</t>
        </is>
      </c>
      <c r="D7340" s="32" t="n">
        <v>60</v>
      </c>
      <c r="E7340" s="32" t="n">
        <v>75</v>
      </c>
      <c r="F7340" s="32" t="inlineStr">
        <is>
          <t>Differs from upstream baseline</t>
        </is>
      </c>
      <c r="G7340" s="32" t="inlineStr">
        <is>
          <t>species_info/gen_*_families.h</t>
        </is>
      </c>
    </row>
    <row r="7341">
      <c r="A7341" s="77" t="inlineStr">
        <is>
          <t>2026-10-05</t>
        </is>
      </c>
      <c r="B7341" s="77" t="inlineStr">
        <is>
          <t>Pokemon Stats</t>
        </is>
      </c>
      <c r="C7341" s="77" t="inlineStr">
        <is>
          <t>Scolipede baseAttack</t>
        </is>
      </c>
      <c r="D7341" s="77" t="n">
        <v>100</v>
      </c>
      <c r="E7341" s="77" t="n">
        <v>118</v>
      </c>
      <c r="F7341" s="77" t="inlineStr">
        <is>
          <t>Differs from upstream baseline</t>
        </is>
      </c>
      <c r="G7341" s="77" t="inlineStr">
        <is>
          <t>species_info/gen_*_families.h</t>
        </is>
      </c>
    </row>
    <row r="7342">
      <c r="A7342" s="32" t="inlineStr">
        <is>
          <t>2026-10-05</t>
        </is>
      </c>
      <c r="B7342" s="32" t="inlineStr">
        <is>
          <t>Pokemon Stats</t>
        </is>
      </c>
      <c r="C7342" s="32" t="inlineStr">
        <is>
          <t>Scolipede baseSpAttack</t>
        </is>
      </c>
      <c r="D7342" s="32" t="n">
        <v>55</v>
      </c>
      <c r="E7342" s="32" t="n">
        <v>30</v>
      </c>
      <c r="F7342" s="32" t="inlineStr">
        <is>
          <t>Differs from upstream baseline</t>
        </is>
      </c>
      <c r="G7342" s="32" t="inlineStr">
        <is>
          <t>species_info/gen_*_families.h</t>
        </is>
      </c>
    </row>
    <row r="7343">
      <c r="A7343" s="77" t="inlineStr">
        <is>
          <t>2026-10-05</t>
        </is>
      </c>
      <c r="B7343" s="77" t="inlineStr">
        <is>
          <t>Pokemon Stats</t>
        </is>
      </c>
      <c r="C7343" s="77" t="inlineStr">
        <is>
          <t>Scolipede baseSpDefense</t>
        </is>
      </c>
      <c r="D7343" s="77" t="n">
        <v>69</v>
      </c>
      <c r="E7343" s="77" t="n">
        <v>80</v>
      </c>
      <c r="F7343" s="77" t="inlineStr">
        <is>
          <t>Differs from upstream baseline</t>
        </is>
      </c>
      <c r="G7343" s="77" t="inlineStr">
        <is>
          <t>species_info/gen_*_families.h</t>
        </is>
      </c>
    </row>
    <row r="7344">
      <c r="A7344" s="32" t="inlineStr">
        <is>
          <t>2026-10-05</t>
        </is>
      </c>
      <c r="B7344" s="32" t="inlineStr">
        <is>
          <t>Pokemon Stats</t>
        </is>
      </c>
      <c r="C7344" s="32" t="inlineStr">
        <is>
          <t>Scolipede baseSpeed</t>
        </is>
      </c>
      <c r="D7344" s="32" t="n">
        <v>112</v>
      </c>
      <c r="E7344" s="32" t="n">
        <v>126</v>
      </c>
      <c r="F7344" s="32" t="inlineStr">
        <is>
          <t>Differs from upstream baseline</t>
        </is>
      </c>
      <c r="G7344" s="32" t="inlineStr">
        <is>
          <t>species_info/gen_*_families.h</t>
        </is>
      </c>
    </row>
    <row r="7345">
      <c r="A7345" s="77" t="inlineStr">
        <is>
          <t>2026-10-05</t>
        </is>
      </c>
      <c r="B7345" s="77" t="inlineStr">
        <is>
          <t>Pokemon Stats</t>
        </is>
      </c>
      <c r="C7345" s="77" t="inlineStr">
        <is>
          <t>Scrafty baseAttack</t>
        </is>
      </c>
      <c r="D7345" s="77" t="n">
        <v>90</v>
      </c>
      <c r="E7345" s="77" t="n">
        <v>98</v>
      </c>
      <c r="F7345" s="77" t="inlineStr">
        <is>
          <t>Differs from upstream baseline</t>
        </is>
      </c>
      <c r="G7345" s="77" t="inlineStr">
        <is>
          <t>species_info/gen_*_families.h</t>
        </is>
      </c>
    </row>
    <row r="7346">
      <c r="A7346" s="32" t="inlineStr">
        <is>
          <t>2026-10-05</t>
        </is>
      </c>
      <c r="B7346" s="32" t="inlineStr">
        <is>
          <t>Pokemon Stats</t>
        </is>
      </c>
      <c r="C7346" s="32" t="inlineStr">
        <is>
          <t>Scrafty baseSpAttack</t>
        </is>
      </c>
      <c r="D7346" s="32" t="n">
        <v>45</v>
      </c>
      <c r="E7346" s="32" t="n">
        <v>30</v>
      </c>
      <c r="F7346" s="32" t="inlineStr">
        <is>
          <t>Differs from upstream baseline</t>
        </is>
      </c>
      <c r="G7346" s="32" t="inlineStr">
        <is>
          <t>species_info/gen_*_families.h</t>
        </is>
      </c>
    </row>
    <row r="7347">
      <c r="A7347" s="77" t="inlineStr">
        <is>
          <t>2026-10-05</t>
        </is>
      </c>
      <c r="B7347" s="77" t="inlineStr">
        <is>
          <t>Pokemon Stats</t>
        </is>
      </c>
      <c r="C7347" s="77" t="inlineStr">
        <is>
          <t>Scrafty baseSpeed</t>
        </is>
      </c>
      <c r="D7347" s="77" t="n">
        <v>58</v>
      </c>
      <c r="E7347" s="77" t="n">
        <v>75</v>
      </c>
      <c r="F7347" s="77" t="inlineStr">
        <is>
          <t>Differs from upstream baseline</t>
        </is>
      </c>
      <c r="G7347" s="77" t="inlineStr">
        <is>
          <t>species_info/gen_*_families.h</t>
        </is>
      </c>
    </row>
    <row r="7348">
      <c r="A7348" s="32" t="inlineStr">
        <is>
          <t>2026-10-05</t>
        </is>
      </c>
      <c r="B7348" s="32" t="inlineStr">
        <is>
          <t>Pokemon Stats</t>
        </is>
      </c>
      <c r="C7348" s="32" t="inlineStr">
        <is>
          <t>Scraggy baseAttack</t>
        </is>
      </c>
      <c r="D7348" s="32" t="n">
        <v>75</v>
      </c>
      <c r="E7348" s="32" t="n">
        <v>78</v>
      </c>
      <c r="F7348" s="32" t="inlineStr">
        <is>
          <t>Differs from upstream baseline</t>
        </is>
      </c>
      <c r="G7348" s="32" t="inlineStr">
        <is>
          <t>species_info/gen_*_families.h</t>
        </is>
      </c>
    </row>
    <row r="7349">
      <c r="A7349" s="77" t="inlineStr">
        <is>
          <t>2026-10-05</t>
        </is>
      </c>
      <c r="B7349" s="77" t="inlineStr">
        <is>
          <t>Pokemon Stats</t>
        </is>
      </c>
      <c r="C7349" s="77" t="inlineStr">
        <is>
          <t>Scraggy baseSpAttack</t>
        </is>
      </c>
      <c r="D7349" s="77" t="n">
        <v>35</v>
      </c>
      <c r="E7349" s="77" t="n">
        <v>30</v>
      </c>
      <c r="F7349" s="77" t="inlineStr">
        <is>
          <t>Differs from upstream baseline</t>
        </is>
      </c>
      <c r="G7349" s="77" t="inlineStr">
        <is>
          <t>species_info/gen_*_families.h</t>
        </is>
      </c>
    </row>
    <row r="7350">
      <c r="A7350" s="32" t="inlineStr">
        <is>
          <t>2026-10-05</t>
        </is>
      </c>
      <c r="B7350" s="32" t="inlineStr">
        <is>
          <t>Pokemon Stats</t>
        </is>
      </c>
      <c r="C7350" s="32" t="inlineStr">
        <is>
          <t>Scraggy baseSpeed</t>
        </is>
      </c>
      <c r="D7350" s="32" t="n">
        <v>48</v>
      </c>
      <c r="E7350" s="32" t="n">
        <v>50</v>
      </c>
      <c r="F7350" s="32" t="inlineStr">
        <is>
          <t>Differs from upstream baseline</t>
        </is>
      </c>
      <c r="G7350" s="32" t="inlineStr">
        <is>
          <t>species_info/gen_*_families.h</t>
        </is>
      </c>
    </row>
    <row r="7351">
      <c r="A7351" s="77" t="inlineStr">
        <is>
          <t>2026-10-05</t>
        </is>
      </c>
      <c r="B7351" s="77" t="inlineStr">
        <is>
          <t>Abilities</t>
        </is>
      </c>
      <c r="C7351" s="77" t="inlineStr">
        <is>
          <t>Scyther abilities</t>
        </is>
      </c>
      <c r="D7351" s="77" t="inlineStr">
        <is>
          <t>Swarm / Technician / Steadfast</t>
        </is>
      </c>
      <c r="E7351" s="77" t="inlineStr">
        <is>
          <t>Technician / Technician / Steadfast</t>
        </is>
      </c>
      <c r="F7351" s="77" t="inlineStr">
        <is>
          <t>Differs from upstream baseline</t>
        </is>
      </c>
      <c r="G7351" s="77" t="inlineStr">
        <is>
          <t>species_info/gen_*_families.h</t>
        </is>
      </c>
    </row>
    <row r="7352">
      <c r="A7352" s="32" t="inlineStr">
        <is>
          <t>2026-10-05</t>
        </is>
      </c>
      <c r="B7352" s="32" t="inlineStr">
        <is>
          <t>Abilities</t>
        </is>
      </c>
      <c r="C7352" s="32" t="inlineStr">
        <is>
          <t>Seadra abilities</t>
        </is>
      </c>
      <c r="D7352" s="32" t="inlineStr">
        <is>
          <t>Poison Point / Sniper / Damp</t>
        </is>
      </c>
      <c r="E7352" s="32" t="inlineStr">
        <is>
          <t>Sniper / Sniper / Damp</t>
        </is>
      </c>
      <c r="F7352" s="32" t="inlineStr">
        <is>
          <t>Differs from upstream baseline</t>
        </is>
      </c>
      <c r="G7352" s="32" t="inlineStr">
        <is>
          <t>species_info/gen_*_families.h</t>
        </is>
      </c>
    </row>
    <row r="7353">
      <c r="A7353" s="77" t="inlineStr">
        <is>
          <t>2026-10-05</t>
        </is>
      </c>
      <c r="B7353" s="77" t="inlineStr">
        <is>
          <t>Abilities</t>
        </is>
      </c>
      <c r="C7353" s="77" t="inlineStr">
        <is>
          <t>Seaking abilities</t>
        </is>
      </c>
      <c r="D7353" s="77" t="inlineStr">
        <is>
          <t>Swift Swim / Water Veil / Lightning Rod</t>
        </is>
      </c>
      <c r="E7353" s="77" t="inlineStr">
        <is>
          <t>Swift Swim / Swift Swim / Lightning Rod</t>
        </is>
      </c>
      <c r="F7353" s="77" t="inlineStr">
        <is>
          <t>Differs from upstream baseline</t>
        </is>
      </c>
      <c r="G7353" s="77" t="inlineStr">
        <is>
          <t>species_info/gen_*_families.h</t>
        </is>
      </c>
    </row>
    <row r="7354">
      <c r="A7354" s="32" t="inlineStr">
        <is>
          <t>2026-10-05</t>
        </is>
      </c>
      <c r="B7354" s="32" t="inlineStr">
        <is>
          <t>Pokemon Stats</t>
        </is>
      </c>
      <c r="C7354" s="32" t="inlineStr">
        <is>
          <t>Sealeo baseDefense</t>
        </is>
      </c>
      <c r="D7354" s="32" t="n">
        <v>70</v>
      </c>
      <c r="E7354" s="32" t="n">
        <v>90</v>
      </c>
      <c r="F7354" s="32" t="inlineStr">
        <is>
          <t>Differs from upstream baseline</t>
        </is>
      </c>
      <c r="G7354" s="32" t="inlineStr">
        <is>
          <t>species_info/gen_*_families.h</t>
        </is>
      </c>
    </row>
    <row r="7355">
      <c r="A7355" s="77" t="inlineStr">
        <is>
          <t>2026-10-05</t>
        </is>
      </c>
      <c r="B7355" s="77" t="inlineStr">
        <is>
          <t>Pokemon Stats</t>
        </is>
      </c>
      <c r="C7355" s="77" t="inlineStr">
        <is>
          <t>Sealeo baseSpDefense</t>
        </is>
      </c>
      <c r="D7355" s="77" t="n">
        <v>70</v>
      </c>
      <c r="E7355" s="77" t="n">
        <v>90</v>
      </c>
      <c r="F7355" s="77" t="inlineStr">
        <is>
          <t>Differs from upstream baseline</t>
        </is>
      </c>
      <c r="G7355" s="77" t="inlineStr">
        <is>
          <t>species_info/gen_*_families.h</t>
        </is>
      </c>
    </row>
    <row r="7356">
      <c r="A7356" s="32" t="inlineStr">
        <is>
          <t>2026-10-05</t>
        </is>
      </c>
      <c r="B7356" s="32" t="inlineStr">
        <is>
          <t>Abilities</t>
        </is>
      </c>
      <c r="C7356" s="32" t="inlineStr">
        <is>
          <t>Sealeo abilities</t>
        </is>
      </c>
      <c r="D7356" s="32" t="inlineStr">
        <is>
          <t>Thick Fat / Ice Body / Oblivious</t>
        </is>
      </c>
      <c r="E7356" s="32" t="inlineStr">
        <is>
          <t>Ice Body / Ice Body / Oblivious</t>
        </is>
      </c>
      <c r="F7356" s="32" t="inlineStr">
        <is>
          <t>Differs from upstream baseline</t>
        </is>
      </c>
      <c r="G7356" s="32" t="inlineStr">
        <is>
          <t>species_info/gen_*_families.h</t>
        </is>
      </c>
    </row>
    <row r="7357">
      <c r="A7357" s="77" t="inlineStr">
        <is>
          <t>2026-10-05</t>
        </is>
      </c>
      <c r="B7357" s="77" t="inlineStr">
        <is>
          <t>Abilities</t>
        </is>
      </c>
      <c r="C7357" s="77" t="inlineStr">
        <is>
          <t>Seedot abilities</t>
        </is>
      </c>
      <c r="D7357" s="77" t="inlineStr">
        <is>
          <t>Chlorophyll / Early Bird / Pickpocket</t>
        </is>
      </c>
      <c r="E7357" s="77" t="inlineStr">
        <is>
          <t>Chlorophyll / Chlorophyll / Pickpocket</t>
        </is>
      </c>
      <c r="F7357" s="77" t="inlineStr">
        <is>
          <t>Differs from upstream baseline</t>
        </is>
      </c>
      <c r="G7357" s="77" t="inlineStr">
        <is>
          <t>species_info/gen_*_families.h</t>
        </is>
      </c>
    </row>
    <row r="7358">
      <c r="A7358" s="32" t="inlineStr">
        <is>
          <t>2026-10-05</t>
        </is>
      </c>
      <c r="B7358" s="32" t="inlineStr">
        <is>
          <t>Abilities</t>
        </is>
      </c>
      <c r="C7358" s="32" t="inlineStr">
        <is>
          <t>Seel abilities</t>
        </is>
      </c>
      <c r="D7358" s="32" t="inlineStr">
        <is>
          <t>Thick Fat / Hydration / Ice Body</t>
        </is>
      </c>
      <c r="E7358" s="32" t="inlineStr">
        <is>
          <t>Thick Fat / Thick Fat / Ice Body</t>
        </is>
      </c>
      <c r="F7358" s="32" t="inlineStr">
        <is>
          <t>Differs from upstream baseline</t>
        </is>
      </c>
      <c r="G7358" s="32" t="inlineStr">
        <is>
          <t>species_info/gen_*_families.h</t>
        </is>
      </c>
    </row>
    <row r="7359">
      <c r="A7359" s="77" t="inlineStr">
        <is>
          <t>2026-10-05</t>
        </is>
      </c>
      <c r="B7359" s="77" t="inlineStr">
        <is>
          <t>Pokemon Stats</t>
        </is>
      </c>
      <c r="C7359" s="77" t="inlineStr">
        <is>
          <t>Seismitoad baseDefense</t>
        </is>
      </c>
      <c r="D7359" s="77" t="n">
        <v>75</v>
      </c>
      <c r="E7359" s="77" t="n">
        <v>77</v>
      </c>
      <c r="F7359" s="77" t="inlineStr">
        <is>
          <t>Differs from upstream baseline</t>
        </is>
      </c>
      <c r="G7359" s="77" t="inlineStr">
        <is>
          <t>species_info/gen_*_families.h</t>
        </is>
      </c>
    </row>
    <row r="7360">
      <c r="A7360" s="32" t="inlineStr">
        <is>
          <t>2026-10-05</t>
        </is>
      </c>
      <c r="B7360" s="32" t="inlineStr">
        <is>
          <t>Pokemon Stats</t>
        </is>
      </c>
      <c r="C7360" s="32" t="inlineStr">
        <is>
          <t>Seismitoad baseSpAttack</t>
        </is>
      </c>
      <c r="D7360" s="32" t="n">
        <v>85</v>
      </c>
      <c r="E7360" s="32" t="n">
        <v>96</v>
      </c>
      <c r="F7360" s="32" t="inlineStr">
        <is>
          <t>Differs from upstream baseline</t>
        </is>
      </c>
      <c r="G7360" s="32" t="inlineStr">
        <is>
          <t>species_info/gen_*_families.h</t>
        </is>
      </c>
    </row>
    <row r="7361">
      <c r="A7361" s="77" t="inlineStr">
        <is>
          <t>2026-10-05</t>
        </is>
      </c>
      <c r="B7361" s="77" t="inlineStr">
        <is>
          <t>Pokemon Stats</t>
        </is>
      </c>
      <c r="C7361" s="77" t="inlineStr">
        <is>
          <t>Seismitoad baseSpDefense</t>
        </is>
      </c>
      <c r="D7361" s="77" t="n">
        <v>75</v>
      </c>
      <c r="E7361" s="77" t="n">
        <v>84</v>
      </c>
      <c r="F7361" s="77" t="inlineStr">
        <is>
          <t>Differs from upstream baseline</t>
        </is>
      </c>
      <c r="G7361" s="77" t="inlineStr">
        <is>
          <t>species_info/gen_*_families.h</t>
        </is>
      </c>
    </row>
    <row r="7362">
      <c r="A7362" s="32" t="inlineStr">
        <is>
          <t>2026-10-05</t>
        </is>
      </c>
      <c r="B7362" s="32" t="inlineStr">
        <is>
          <t>Pokemon Stats</t>
        </is>
      </c>
      <c r="C7362" s="32" t="inlineStr">
        <is>
          <t>Seismitoad baseSpeed</t>
        </is>
      </c>
      <c r="D7362" s="32" t="n">
        <v>74</v>
      </c>
      <c r="E7362" s="32" t="n">
        <v>76</v>
      </c>
      <c r="F7362" s="32" t="inlineStr">
        <is>
          <t>Differs from upstream baseline</t>
        </is>
      </c>
      <c r="G7362" s="32" t="inlineStr">
        <is>
          <t>species_info/gen_*_families.h</t>
        </is>
      </c>
    </row>
    <row r="7363">
      <c r="A7363" s="77" t="inlineStr">
        <is>
          <t>2026-10-05</t>
        </is>
      </c>
      <c r="B7363" s="77" t="inlineStr">
        <is>
          <t>Abilities</t>
        </is>
      </c>
      <c r="C7363" s="77" t="inlineStr">
        <is>
          <t>Seismitoad abilities</t>
        </is>
      </c>
      <c r="D7363" s="77" t="inlineStr">
        <is>
          <t>Swift Swim / Poison Touch / Water Absorb</t>
        </is>
      </c>
      <c r="E7363" s="77" t="inlineStr">
        <is>
          <t>Swift Swim / Water Absorb / Poison Touch</t>
        </is>
      </c>
      <c r="F7363" s="77" t="inlineStr">
        <is>
          <t>Differs from upstream baseline</t>
        </is>
      </c>
      <c r="G7363" s="77" t="inlineStr">
        <is>
          <t>species_info/gen_*_families.h</t>
        </is>
      </c>
    </row>
    <row r="7364">
      <c r="A7364" s="32" t="inlineStr">
        <is>
          <t>2026-10-05</t>
        </is>
      </c>
      <c r="B7364" s="32" t="inlineStr">
        <is>
          <t>Abilities</t>
        </is>
      </c>
      <c r="C7364" s="32" t="inlineStr">
        <is>
          <t>Sentret abilities</t>
        </is>
      </c>
      <c r="D7364" s="32" t="inlineStr">
        <is>
          <t>Run Away / Keen Eye / Frisk</t>
        </is>
      </c>
      <c r="E7364" s="32" t="inlineStr">
        <is>
          <t>Adaptability / Adaptability / Frisk</t>
        </is>
      </c>
      <c r="F7364" s="32" t="inlineStr">
        <is>
          <t>Differs from upstream baseline</t>
        </is>
      </c>
      <c r="G7364" s="32" t="inlineStr">
        <is>
          <t>species_info/gen_*_families.h</t>
        </is>
      </c>
    </row>
    <row r="7365">
      <c r="A7365" s="77" t="inlineStr">
        <is>
          <t>2026-10-05</t>
        </is>
      </c>
      <c r="B7365" s="77" t="inlineStr">
        <is>
          <t>Pokemon Stats</t>
        </is>
      </c>
      <c r="C7365" s="77" t="inlineStr">
        <is>
          <t>Seviper baseAttack</t>
        </is>
      </c>
      <c r="D7365" s="77" t="n">
        <v>100</v>
      </c>
      <c r="E7365" s="77" t="n">
        <v>105</v>
      </c>
      <c r="F7365" s="77" t="inlineStr">
        <is>
          <t>Differs from upstream baseline</t>
        </is>
      </c>
      <c r="G7365" s="77" t="inlineStr">
        <is>
          <t>species_info/gen_*_families.h</t>
        </is>
      </c>
    </row>
    <row r="7366">
      <c r="A7366" s="32" t="inlineStr">
        <is>
          <t>2026-10-05</t>
        </is>
      </c>
      <c r="B7366" s="32" t="inlineStr">
        <is>
          <t>Pokemon Stats</t>
        </is>
      </c>
      <c r="C7366" s="32" t="inlineStr">
        <is>
          <t>Seviper baseSpAttack</t>
        </is>
      </c>
      <c r="D7366" s="32" t="n">
        <v>100</v>
      </c>
      <c r="E7366" s="32" t="n">
        <v>60</v>
      </c>
      <c r="F7366" s="32" t="inlineStr">
        <is>
          <t>Differs from upstream baseline</t>
        </is>
      </c>
      <c r="G7366" s="32" t="inlineStr">
        <is>
          <t>species_info/gen_*_families.h</t>
        </is>
      </c>
    </row>
    <row r="7367">
      <c r="A7367" s="77" t="inlineStr">
        <is>
          <t>2026-10-05</t>
        </is>
      </c>
      <c r="B7367" s="77" t="inlineStr">
        <is>
          <t>Pokemon Stats</t>
        </is>
      </c>
      <c r="C7367" s="77" t="inlineStr">
        <is>
          <t>Seviper baseSpeed</t>
        </is>
      </c>
      <c r="D7367" s="77" t="n">
        <v>65</v>
      </c>
      <c r="E7367" s="77" t="n">
        <v>100</v>
      </c>
      <c r="F7367" s="77" t="inlineStr">
        <is>
          <t>Differs from upstream baseline</t>
        </is>
      </c>
      <c r="G7367" s="77" t="inlineStr">
        <is>
          <t>species_info/gen_*_families.h</t>
        </is>
      </c>
    </row>
    <row r="7368">
      <c r="A7368" s="32" t="inlineStr">
        <is>
          <t>2026-10-05</t>
        </is>
      </c>
      <c r="B7368" s="32" t="inlineStr">
        <is>
          <t>Abilities</t>
        </is>
      </c>
      <c r="C7368" s="32" t="inlineStr">
        <is>
          <t>Seviper abilities</t>
        </is>
      </c>
      <c r="D7368" s="32" t="inlineStr">
        <is>
          <t>Shed Skin / Infiltrator</t>
        </is>
      </c>
      <c r="E7368" s="32" t="inlineStr">
        <is>
          <t>Hyper Cutter / Shed Skin / Infiltrator</t>
        </is>
      </c>
      <c r="F7368" s="32" t="inlineStr">
        <is>
          <t>Differs from upstream baseline</t>
        </is>
      </c>
      <c r="G7368" s="32" t="inlineStr">
        <is>
          <t>species_info/gen_*_families.h</t>
        </is>
      </c>
    </row>
    <row r="7369">
      <c r="A7369" s="77" t="inlineStr">
        <is>
          <t>2026-10-05</t>
        </is>
      </c>
      <c r="B7369" s="77" t="inlineStr">
        <is>
          <t>Evolutions</t>
        </is>
      </c>
      <c r="C7369" s="77" t="inlineStr">
        <is>
          <t>Sewaddle evolution</t>
        </is>
      </c>
      <c r="D7369" s="77" t="inlineStr">
        <is>
          <t>Lv 20 -&gt; Swadloon</t>
        </is>
      </c>
      <c r="E7369" s="77" t="inlineStr">
        <is>
          <t>Lv 16 -&gt; Swadloon</t>
        </is>
      </c>
      <c r="F7369" s="77" t="inlineStr">
        <is>
          <t>Differs from upstream baseline</t>
        </is>
      </c>
      <c r="G7369" s="77" t="inlineStr">
        <is>
          <t>species_info/gen_*_families.h</t>
        </is>
      </c>
    </row>
    <row r="7370">
      <c r="A7370" s="32" t="inlineStr">
        <is>
          <t>2026-10-05</t>
        </is>
      </c>
      <c r="B7370" s="32" t="inlineStr">
        <is>
          <t>Abilities</t>
        </is>
      </c>
      <c r="C7370" s="32" t="inlineStr">
        <is>
          <t>Sharpedo abilities</t>
        </is>
      </c>
      <c r="D7370" s="32" t="inlineStr">
        <is>
          <t>Rough Skin / Speed Boost</t>
        </is>
      </c>
      <c r="E7370" s="32" t="inlineStr">
        <is>
          <t>Tinted Lens / Speed Boost</t>
        </is>
      </c>
      <c r="F7370" s="32" t="inlineStr">
        <is>
          <t>Differs from upstream baseline</t>
        </is>
      </c>
      <c r="G7370" s="32" t="inlineStr">
        <is>
          <t>species_info/gen_*_families.h</t>
        </is>
      </c>
    </row>
    <row r="7371">
      <c r="A7371" s="77" t="inlineStr">
        <is>
          <t>2026-10-05</t>
        </is>
      </c>
      <c r="B7371" s="77" t="inlineStr">
        <is>
          <t>Pokemon Stats</t>
        </is>
      </c>
      <c r="C7371" s="77" t="inlineStr">
        <is>
          <t>Shedinja baseAttack</t>
        </is>
      </c>
      <c r="D7371" s="77" t="n">
        <v>90</v>
      </c>
      <c r="E7371" s="77" t="n">
        <v>100</v>
      </c>
      <c r="F7371" s="77" t="inlineStr">
        <is>
          <t>Differs from upstream baseline</t>
        </is>
      </c>
      <c r="G7371" s="77" t="inlineStr">
        <is>
          <t>species_info/gen_*_families.h</t>
        </is>
      </c>
    </row>
    <row r="7372">
      <c r="A7372" s="32" t="inlineStr">
        <is>
          <t>2026-10-05</t>
        </is>
      </c>
      <c r="B7372" s="32" t="inlineStr">
        <is>
          <t>Pokemon Stats</t>
        </is>
      </c>
      <c r="C7372" s="32" t="inlineStr">
        <is>
          <t>Shedinja baseDefense</t>
        </is>
      </c>
      <c r="D7372" s="32" t="n">
        <v>45</v>
      </c>
      <c r="E7372" s="32" t="n">
        <v>5</v>
      </c>
      <c r="F7372" s="32" t="inlineStr">
        <is>
          <t>Differs from upstream baseline</t>
        </is>
      </c>
      <c r="G7372" s="32" t="inlineStr">
        <is>
          <t>species_info/gen_*_families.h</t>
        </is>
      </c>
    </row>
    <row r="7373">
      <c r="A7373" s="77" t="inlineStr">
        <is>
          <t>2026-10-05</t>
        </is>
      </c>
      <c r="B7373" s="77" t="inlineStr">
        <is>
          <t>Pokemon Stats</t>
        </is>
      </c>
      <c r="C7373" s="77" t="inlineStr">
        <is>
          <t>Shedinja baseSpAttack</t>
        </is>
      </c>
      <c r="D7373" s="77" t="n">
        <v>30</v>
      </c>
      <c r="E7373" s="77" t="n">
        <v>100</v>
      </c>
      <c r="F7373" s="77" t="inlineStr">
        <is>
          <t>Differs from upstream baseline</t>
        </is>
      </c>
      <c r="G7373" s="77" t="inlineStr">
        <is>
          <t>species_info/gen_*_families.h</t>
        </is>
      </c>
    </row>
    <row r="7374">
      <c r="A7374" s="32" t="inlineStr">
        <is>
          <t>2026-10-05</t>
        </is>
      </c>
      <c r="B7374" s="32" t="inlineStr">
        <is>
          <t>Pokemon Stats</t>
        </is>
      </c>
      <c r="C7374" s="32" t="inlineStr">
        <is>
          <t>Shedinja baseSpDefense</t>
        </is>
      </c>
      <c r="D7374" s="32" t="n">
        <v>30</v>
      </c>
      <c r="E7374" s="32" t="n">
        <v>10</v>
      </c>
      <c r="F7374" s="32" t="inlineStr">
        <is>
          <t>Differs from upstream baseline</t>
        </is>
      </c>
      <c r="G7374" s="32" t="inlineStr">
        <is>
          <t>species_info/gen_*_families.h</t>
        </is>
      </c>
    </row>
    <row r="7375">
      <c r="A7375" s="77" t="inlineStr">
        <is>
          <t>2026-10-05</t>
        </is>
      </c>
      <c r="B7375" s="77" t="inlineStr">
        <is>
          <t>Pokemon Stats</t>
        </is>
      </c>
      <c r="C7375" s="77" t="inlineStr">
        <is>
          <t>Shedinja baseSpeed</t>
        </is>
      </c>
      <c r="D7375" s="77" t="n">
        <v>40</v>
      </c>
      <c r="E7375" s="77" t="n">
        <v>80</v>
      </c>
      <c r="F7375" s="77" t="inlineStr">
        <is>
          <t>Differs from upstream baseline</t>
        </is>
      </c>
      <c r="G7375" s="77" t="inlineStr">
        <is>
          <t>species_info/gen_*_families.h</t>
        </is>
      </c>
    </row>
    <row r="7376">
      <c r="A7376" s="32" t="inlineStr">
        <is>
          <t>2026-10-05</t>
        </is>
      </c>
      <c r="B7376" s="32" t="inlineStr">
        <is>
          <t>Pokemon Stats</t>
        </is>
      </c>
      <c r="C7376" s="32" t="inlineStr">
        <is>
          <t>Shelgon baseSpDefense</t>
        </is>
      </c>
      <c r="D7376" s="32" t="n">
        <v>50</v>
      </c>
      <c r="E7376" s="32" t="n">
        <v>80</v>
      </c>
      <c r="F7376" s="32" t="inlineStr">
        <is>
          <t>Differs from upstream baseline</t>
        </is>
      </c>
      <c r="G7376" s="32" t="inlineStr">
        <is>
          <t>species_info/gen_*_families.h</t>
        </is>
      </c>
    </row>
    <row r="7377">
      <c r="A7377" s="77" t="inlineStr">
        <is>
          <t>2026-10-05</t>
        </is>
      </c>
      <c r="B7377" s="77" t="inlineStr">
        <is>
          <t>Abilities</t>
        </is>
      </c>
      <c r="C7377" s="77" t="inlineStr">
        <is>
          <t>Shelgon abilities</t>
        </is>
      </c>
      <c r="D7377" s="77" t="inlineStr">
        <is>
          <t>Rock Head / Overcoat</t>
        </is>
      </c>
      <c r="E7377" s="77" t="inlineStr">
        <is>
          <t>Rock Head / Shell Armor / Overcoat</t>
        </is>
      </c>
      <c r="F7377" s="77" t="inlineStr">
        <is>
          <t>Differs from upstream baseline</t>
        </is>
      </c>
      <c r="G7377" s="77" t="inlineStr">
        <is>
          <t>species_info/gen_*_families.h</t>
        </is>
      </c>
    </row>
    <row r="7378">
      <c r="A7378" s="32" t="inlineStr">
        <is>
          <t>2026-10-05</t>
        </is>
      </c>
      <c r="B7378" s="32" t="inlineStr">
        <is>
          <t>Pokemon Stats</t>
        </is>
      </c>
      <c r="C7378" s="32" t="inlineStr">
        <is>
          <t>Shellder baseSpDefense</t>
        </is>
      </c>
      <c r="D7378" s="32" t="n">
        <v>25</v>
      </c>
      <c r="E7378" s="32" t="n">
        <v>45</v>
      </c>
      <c r="F7378" s="32" t="inlineStr">
        <is>
          <t>Differs from upstream baseline</t>
        </is>
      </c>
      <c r="G7378" s="32" t="inlineStr">
        <is>
          <t>species_info/gen_*_families.h</t>
        </is>
      </c>
    </row>
    <row r="7379">
      <c r="A7379" s="77" t="inlineStr">
        <is>
          <t>2026-10-05</t>
        </is>
      </c>
      <c r="B7379" s="77" t="inlineStr">
        <is>
          <t>Abilities</t>
        </is>
      </c>
      <c r="C7379" s="77" t="inlineStr">
        <is>
          <t>Shellder abilities</t>
        </is>
      </c>
      <c r="D7379" s="77" t="inlineStr">
        <is>
          <t>Shell Armor / Skill Link / Overcoat</t>
        </is>
      </c>
      <c r="E7379" s="77" t="inlineStr">
        <is>
          <t>Filter / Shell Armor / Overcoat</t>
        </is>
      </c>
      <c r="F7379" s="77" t="inlineStr">
        <is>
          <t>Differs from upstream baseline</t>
        </is>
      </c>
      <c r="G7379" s="77" t="inlineStr">
        <is>
          <t>species_info/gen_*_families.h</t>
        </is>
      </c>
    </row>
    <row r="7380">
      <c r="A7380" s="32" t="inlineStr">
        <is>
          <t>2026-10-05</t>
        </is>
      </c>
      <c r="B7380" s="32" t="inlineStr">
        <is>
          <t>Abilities</t>
        </is>
      </c>
      <c r="C7380" s="32" t="inlineStr">
        <is>
          <t>Shellos abilities</t>
        </is>
      </c>
      <c r="D7380" s="32" t="inlineStr">
        <is>
          <t>Sticky Hold / Storm Drain / Sand Force</t>
        </is>
      </c>
      <c r="E7380" s="32" t="inlineStr">
        <is>
          <t>Dry Skin / Dry Skin / Sand Force</t>
        </is>
      </c>
      <c r="F7380" s="32" t="inlineStr">
        <is>
          <t>Differs from upstream baseline</t>
        </is>
      </c>
      <c r="G7380" s="32" t="inlineStr">
        <is>
          <t>species_info/gen_*_families.h</t>
        </is>
      </c>
    </row>
    <row r="7381">
      <c r="A7381" s="77" t="inlineStr">
        <is>
          <t>2026-10-05</t>
        </is>
      </c>
      <c r="B7381" s="77" t="inlineStr">
        <is>
          <t>Pokemon Stats</t>
        </is>
      </c>
      <c r="C7381" s="77" t="inlineStr">
        <is>
          <t>Shelmet baseHP</t>
        </is>
      </c>
      <c r="D7381" s="77" t="n">
        <v>50</v>
      </c>
      <c r="E7381" s="77" t="n">
        <v>63</v>
      </c>
      <c r="F7381" s="77" t="inlineStr">
        <is>
          <t>Differs from upstream baseline</t>
        </is>
      </c>
      <c r="G7381" s="77" t="inlineStr">
        <is>
          <t>species_info/gen_*_families.h</t>
        </is>
      </c>
    </row>
    <row r="7382">
      <c r="A7382" s="32" t="inlineStr">
        <is>
          <t>2026-10-05</t>
        </is>
      </c>
      <c r="B7382" s="32" t="inlineStr">
        <is>
          <t>Pokemon Stats</t>
        </is>
      </c>
      <c r="C7382" s="32" t="inlineStr">
        <is>
          <t>Shelmet baseAttack</t>
        </is>
      </c>
      <c r="D7382" s="32" t="n">
        <v>40</v>
      </c>
      <c r="E7382" s="32" t="n">
        <v>67</v>
      </c>
      <c r="F7382" s="32" t="inlineStr">
        <is>
          <t>Differs from upstream baseline</t>
        </is>
      </c>
      <c r="G7382" s="32" t="inlineStr">
        <is>
          <t>species_info/gen_*_families.h</t>
        </is>
      </c>
    </row>
    <row r="7383">
      <c r="A7383" s="77" t="inlineStr">
        <is>
          <t>2026-10-05</t>
        </is>
      </c>
      <c r="B7383" s="77" t="inlineStr">
        <is>
          <t>Pokemon Stats</t>
        </is>
      </c>
      <c r="C7383" s="77" t="inlineStr">
        <is>
          <t>Shelmet baseSpAttack</t>
        </is>
      </c>
      <c r="D7383" s="77" t="n">
        <v>40</v>
      </c>
      <c r="E7383" s="77" t="n">
        <v>44</v>
      </c>
      <c r="F7383" s="77" t="inlineStr">
        <is>
          <t>Differs from upstream baseline</t>
        </is>
      </c>
      <c r="G7383" s="77" t="inlineStr">
        <is>
          <t>species_info/gen_*_families.h</t>
        </is>
      </c>
    </row>
    <row r="7384">
      <c r="A7384" s="32" t="inlineStr">
        <is>
          <t>2026-10-05</t>
        </is>
      </c>
      <c r="B7384" s="32" t="inlineStr">
        <is>
          <t>Pokemon Stats</t>
        </is>
      </c>
      <c r="C7384" s="32" t="inlineStr">
        <is>
          <t>Shelmet baseSpeed</t>
        </is>
      </c>
      <c r="D7384" s="32" t="n">
        <v>25</v>
      </c>
      <c r="E7384" s="32" t="n">
        <v>54</v>
      </c>
      <c r="F7384" s="32" t="inlineStr">
        <is>
          <t>Differs from upstream baseline</t>
        </is>
      </c>
      <c r="G7384" s="32" t="inlineStr">
        <is>
          <t>species_info/gen_*_families.h</t>
        </is>
      </c>
    </row>
    <row r="7385">
      <c r="A7385" s="77" t="inlineStr">
        <is>
          <t>2026-10-05</t>
        </is>
      </c>
      <c r="B7385" s="77" t="inlineStr">
        <is>
          <t>Evolutions</t>
        </is>
      </c>
      <c r="C7385" s="77" t="inlineStr">
        <is>
          <t>Shelmet evolution</t>
        </is>
      </c>
      <c r="D7385" s="77" t="inlineStr">
        <is>
          <t>Trade Specific Mon SPECIES_KARRABLAST -&gt; Accelgor</t>
        </is>
      </c>
      <c r="E7385" s="77" t="inlineStr">
        <is>
          <t>Lv 34 -&gt; Accelgor</t>
        </is>
      </c>
      <c r="F7385" s="77" t="inlineStr">
        <is>
          <t>Differs from upstream baseline</t>
        </is>
      </c>
      <c r="G7385" s="77" t="inlineStr">
        <is>
          <t>species_info/gen_*_families.h</t>
        </is>
      </c>
    </row>
    <row r="7386">
      <c r="A7386" s="32" t="inlineStr">
        <is>
          <t>2026-10-05</t>
        </is>
      </c>
      <c r="B7386" s="32" t="inlineStr">
        <is>
          <t>Pokemon Stats</t>
        </is>
      </c>
      <c r="C7386" s="32" t="inlineStr">
        <is>
          <t>Shieldon baseHP</t>
        </is>
      </c>
      <c r="D7386" s="32" t="n">
        <v>30</v>
      </c>
      <c r="E7386" s="32" t="n">
        <v>60</v>
      </c>
      <c r="F7386" s="32" t="inlineStr">
        <is>
          <t>Differs from upstream baseline</t>
        </is>
      </c>
      <c r="G7386" s="32" t="inlineStr">
        <is>
          <t>species_info/gen_*_families.h</t>
        </is>
      </c>
    </row>
    <row r="7387">
      <c r="A7387" s="77" t="inlineStr">
        <is>
          <t>2026-10-05</t>
        </is>
      </c>
      <c r="B7387" s="77" t="inlineStr">
        <is>
          <t>Pokemon Stats</t>
        </is>
      </c>
      <c r="C7387" s="77" t="inlineStr">
        <is>
          <t>Shieldon baseAttack</t>
        </is>
      </c>
      <c r="D7387" s="77" t="n">
        <v>42</v>
      </c>
      <c r="E7387" s="77" t="n">
        <v>82</v>
      </c>
      <c r="F7387" s="77" t="inlineStr">
        <is>
          <t>Differs from upstream baseline</t>
        </is>
      </c>
      <c r="G7387" s="77" t="inlineStr">
        <is>
          <t>species_info/gen_*_families.h</t>
        </is>
      </c>
    </row>
    <row r="7388">
      <c r="A7388" s="32" t="inlineStr">
        <is>
          <t>2026-10-05</t>
        </is>
      </c>
      <c r="B7388" s="32" t="inlineStr">
        <is>
          <t>Pokemon Stats</t>
        </is>
      </c>
      <c r="C7388" s="32" t="inlineStr">
        <is>
          <t>Shieldon baseSpAttack</t>
        </is>
      </c>
      <c r="D7388" s="32" t="n">
        <v>42</v>
      </c>
      <c r="E7388" s="32" t="n">
        <v>2</v>
      </c>
      <c r="F7388" s="32" t="inlineStr">
        <is>
          <t>Differs from upstream baseline</t>
        </is>
      </c>
      <c r="G7388" s="32" t="inlineStr">
        <is>
          <t>species_info/gen_*_families.h</t>
        </is>
      </c>
    </row>
    <row r="7389">
      <c r="A7389" s="77" t="inlineStr">
        <is>
          <t>2026-10-05</t>
        </is>
      </c>
      <c r="B7389" s="77" t="inlineStr">
        <is>
          <t>Abilities</t>
        </is>
      </c>
      <c r="C7389" s="77" t="inlineStr">
        <is>
          <t>Shieldon abilities</t>
        </is>
      </c>
      <c r="D7389" s="77" t="inlineStr">
        <is>
          <t>Sturdy / Soundproof</t>
        </is>
      </c>
      <c r="E7389" s="77" t="inlineStr">
        <is>
          <t>Solid Rock / Battle Armor / Soundproof</t>
        </is>
      </c>
      <c r="F7389" s="77" t="inlineStr">
        <is>
          <t>Differs from upstream baseline</t>
        </is>
      </c>
      <c r="G7389" s="77" t="inlineStr">
        <is>
          <t>species_info/gen_*_families.h</t>
        </is>
      </c>
    </row>
    <row r="7390">
      <c r="A7390" s="32" t="inlineStr">
        <is>
          <t>2026-10-05</t>
        </is>
      </c>
      <c r="B7390" s="32" t="inlineStr">
        <is>
          <t>Abilities</t>
        </is>
      </c>
      <c r="C7390" s="32" t="inlineStr">
        <is>
          <t>Shiftry abilities</t>
        </is>
      </c>
      <c r="D7390" s="32" t="inlineStr">
        <is>
          <t>Chlorophyll / Wind Rider / Pickpocket</t>
        </is>
      </c>
      <c r="E7390" s="32" t="inlineStr">
        <is>
          <t>Chlorophyll / Chlorophyll / Pickpocket</t>
        </is>
      </c>
      <c r="F7390" s="32" t="inlineStr">
        <is>
          <t>Differs from upstream baseline</t>
        </is>
      </c>
      <c r="G7390" s="32" t="inlineStr">
        <is>
          <t>species_info/gen_*_families.h</t>
        </is>
      </c>
    </row>
    <row r="7391">
      <c r="A7391" s="77" t="inlineStr">
        <is>
          <t>2026-10-05</t>
        </is>
      </c>
      <c r="B7391" s="77" t="inlineStr">
        <is>
          <t>Abilities</t>
        </is>
      </c>
      <c r="C7391" s="77" t="inlineStr">
        <is>
          <t>Shinx abilities</t>
        </is>
      </c>
      <c r="D7391" s="77" t="inlineStr">
        <is>
          <t>Rivalry / Intimidate / Guts</t>
        </is>
      </c>
      <c r="E7391" s="77" t="inlineStr">
        <is>
          <t>Rivalry / Rivalry / Guts</t>
        </is>
      </c>
      <c r="F7391" s="77" t="inlineStr">
        <is>
          <t>Differs from upstream baseline</t>
        </is>
      </c>
      <c r="G7391" s="77" t="inlineStr">
        <is>
          <t>species_info/gen_*_families.h</t>
        </is>
      </c>
    </row>
    <row r="7392">
      <c r="A7392" s="32" t="inlineStr">
        <is>
          <t>2026-10-05</t>
        </is>
      </c>
      <c r="B7392" s="32" t="inlineStr">
        <is>
          <t>Abilities</t>
        </is>
      </c>
      <c r="C7392" s="32" t="inlineStr">
        <is>
          <t>Shroomish abilities</t>
        </is>
      </c>
      <c r="D7392" s="32" t="inlineStr">
        <is>
          <t>Effect Spore / Poison Heal / Quick Feet</t>
        </is>
      </c>
      <c r="E7392" s="32" t="inlineStr">
        <is>
          <t>Poison Heal / Poison Heal / Quick Feet</t>
        </is>
      </c>
      <c r="F7392" s="32" t="inlineStr">
        <is>
          <t>Differs from upstream baseline</t>
        </is>
      </c>
      <c r="G7392" s="32" t="inlineStr">
        <is>
          <t>species_info/gen_*_families.h</t>
        </is>
      </c>
    </row>
    <row r="7393">
      <c r="A7393" s="77" t="inlineStr">
        <is>
          <t>2026-10-05</t>
        </is>
      </c>
      <c r="B7393" s="77" t="inlineStr">
        <is>
          <t>Pokemon Stats</t>
        </is>
      </c>
      <c r="C7393" s="77" t="inlineStr">
        <is>
          <t>Shuckle baseHP</t>
        </is>
      </c>
      <c r="D7393" s="77" t="n">
        <v>20</v>
      </c>
      <c r="E7393" s="77" t="n">
        <v>50</v>
      </c>
      <c r="F7393" s="77" t="inlineStr">
        <is>
          <t>Differs from upstream baseline</t>
        </is>
      </c>
      <c r="G7393" s="77" t="inlineStr">
        <is>
          <t>species_info/gen_*_families.h</t>
        </is>
      </c>
    </row>
    <row r="7394">
      <c r="A7394" s="32" t="inlineStr">
        <is>
          <t>2026-10-05</t>
        </is>
      </c>
      <c r="B7394" s="32" t="inlineStr">
        <is>
          <t>Abilities</t>
        </is>
      </c>
      <c r="C7394" s="32" t="inlineStr">
        <is>
          <t>Shuckle abilities</t>
        </is>
      </c>
      <c r="D7394" s="32" t="inlineStr">
        <is>
          <t>Sturdy / Gluttony / Contrary</t>
        </is>
      </c>
      <c r="E7394" s="32" t="inlineStr">
        <is>
          <t>Solid Rock / Solid Rock / Contrary</t>
        </is>
      </c>
      <c r="F7394" s="32" t="inlineStr">
        <is>
          <t>Differs from upstream baseline</t>
        </is>
      </c>
      <c r="G7394" s="32" t="inlineStr">
        <is>
          <t>species_info/gen_*_families.h</t>
        </is>
      </c>
    </row>
    <row r="7395">
      <c r="A7395" s="77" t="inlineStr">
        <is>
          <t>2026-10-05</t>
        </is>
      </c>
      <c r="B7395" s="77" t="inlineStr">
        <is>
          <t>Pokemon Stats</t>
        </is>
      </c>
      <c r="C7395" s="77" t="inlineStr">
        <is>
          <t>Shuppet baseAttack</t>
        </is>
      </c>
      <c r="D7395" s="77" t="n">
        <v>75</v>
      </c>
      <c r="E7395" s="77" t="n">
        <v>85</v>
      </c>
      <c r="F7395" s="77" t="inlineStr">
        <is>
          <t>Differs from upstream baseline</t>
        </is>
      </c>
      <c r="G7395" s="77" t="inlineStr">
        <is>
          <t>species_info/gen_*_families.h</t>
        </is>
      </c>
    </row>
    <row r="7396">
      <c r="A7396" s="32" t="inlineStr">
        <is>
          <t>2026-10-05</t>
        </is>
      </c>
      <c r="B7396" s="32" t="inlineStr">
        <is>
          <t>Pokemon Stats</t>
        </is>
      </c>
      <c r="C7396" s="32" t="inlineStr">
        <is>
          <t>Shuppet baseSpAttack</t>
        </is>
      </c>
      <c r="D7396" s="32" t="n">
        <v>63</v>
      </c>
      <c r="E7396" s="32" t="n">
        <v>83</v>
      </c>
      <c r="F7396" s="32" t="inlineStr">
        <is>
          <t>Differs from upstream baseline</t>
        </is>
      </c>
      <c r="G7396" s="32" t="inlineStr">
        <is>
          <t>species_info/gen_*_families.h</t>
        </is>
      </c>
    </row>
    <row r="7397">
      <c r="A7397" s="77" t="inlineStr">
        <is>
          <t>2026-10-05</t>
        </is>
      </c>
      <c r="B7397" s="77" t="inlineStr">
        <is>
          <t>Abilities</t>
        </is>
      </c>
      <c r="C7397" s="77" t="inlineStr">
        <is>
          <t>Shuppet abilities</t>
        </is>
      </c>
      <c r="D7397" s="77" t="inlineStr">
        <is>
          <t>Insomnia / Frisk / Cursed Body</t>
        </is>
      </c>
      <c r="E7397" s="77" t="inlineStr">
        <is>
          <t>Clear Body / Insomnia / Cursed Body</t>
        </is>
      </c>
      <c r="F7397" s="77" t="inlineStr">
        <is>
          <t>Differs from upstream baseline</t>
        </is>
      </c>
      <c r="G7397" s="77" t="inlineStr">
        <is>
          <t>species_info/gen_*_families.h</t>
        </is>
      </c>
    </row>
    <row r="7398">
      <c r="A7398" s="32" t="inlineStr">
        <is>
          <t>2026-10-05</t>
        </is>
      </c>
      <c r="B7398" s="32" t="inlineStr">
        <is>
          <t>Pokemon Stats</t>
        </is>
      </c>
      <c r="C7398" s="32" t="inlineStr">
        <is>
          <t>Sigilyph baseHP</t>
        </is>
      </c>
      <c r="D7398" s="32" t="n">
        <v>72</v>
      </c>
      <c r="E7398" s="32" t="n">
        <v>82</v>
      </c>
      <c r="F7398" s="32" t="inlineStr">
        <is>
          <t>Differs from upstream baseline</t>
        </is>
      </c>
      <c r="G7398" s="32" t="inlineStr">
        <is>
          <t>species_info/gen_*_families.h</t>
        </is>
      </c>
    </row>
    <row r="7399">
      <c r="A7399" s="77" t="inlineStr">
        <is>
          <t>2026-10-05</t>
        </is>
      </c>
      <c r="B7399" s="77" t="inlineStr">
        <is>
          <t>Pokemon Stats</t>
        </is>
      </c>
      <c r="C7399" s="77" t="inlineStr">
        <is>
          <t>Sigilyph baseAttack</t>
        </is>
      </c>
      <c r="D7399" s="77" t="n">
        <v>58</v>
      </c>
      <c r="E7399" s="77" t="n">
        <v>30</v>
      </c>
      <c r="F7399" s="77" t="inlineStr">
        <is>
          <t>Differs from upstream baseline</t>
        </is>
      </c>
      <c r="G7399" s="77" t="inlineStr">
        <is>
          <t>species_info/gen_*_families.h</t>
        </is>
      </c>
    </row>
    <row r="7400">
      <c r="A7400" s="32" t="inlineStr">
        <is>
          <t>2026-10-05</t>
        </is>
      </c>
      <c r="B7400" s="32" t="inlineStr">
        <is>
          <t>Pokemon Stats</t>
        </is>
      </c>
      <c r="C7400" s="32" t="inlineStr">
        <is>
          <t>Sigilyph baseDefense</t>
        </is>
      </c>
      <c r="D7400" s="32" t="n">
        <v>80</v>
      </c>
      <c r="E7400" s="32" t="n">
        <v>82</v>
      </c>
      <c r="F7400" s="32" t="inlineStr">
        <is>
          <t>Differs from upstream baseline</t>
        </is>
      </c>
      <c r="G7400" s="32" t="inlineStr">
        <is>
          <t>species_info/gen_*_families.h</t>
        </is>
      </c>
    </row>
    <row r="7401">
      <c r="A7401" s="77" t="inlineStr">
        <is>
          <t>2026-10-05</t>
        </is>
      </c>
      <c r="B7401" s="77" t="inlineStr">
        <is>
          <t>Pokemon Stats</t>
        </is>
      </c>
      <c r="C7401" s="77" t="inlineStr">
        <is>
          <t>Sigilyph baseSpAttack</t>
        </is>
      </c>
      <c r="D7401" s="77" t="n">
        <v>103</v>
      </c>
      <c r="E7401" s="77" t="n">
        <v>120</v>
      </c>
      <c r="F7401" s="77" t="inlineStr">
        <is>
          <t>Differs from upstream baseline</t>
        </is>
      </c>
      <c r="G7401" s="77" t="inlineStr">
        <is>
          <t>species_info/gen_*_families.h</t>
        </is>
      </c>
    </row>
    <row r="7402">
      <c r="A7402" s="32" t="inlineStr">
        <is>
          <t>2026-10-05</t>
        </is>
      </c>
      <c r="B7402" s="32" t="inlineStr">
        <is>
          <t>Pokemon Stats</t>
        </is>
      </c>
      <c r="C7402" s="32" t="inlineStr">
        <is>
          <t>Sigilyph baseSpeed</t>
        </is>
      </c>
      <c r="D7402" s="32" t="n">
        <v>97</v>
      </c>
      <c r="E7402" s="32" t="n">
        <v>111</v>
      </c>
      <c r="F7402" s="32" t="inlineStr">
        <is>
          <t>Differs from upstream baseline</t>
        </is>
      </c>
      <c r="G7402" s="32" t="inlineStr">
        <is>
          <t>species_info/gen_*_families.h</t>
        </is>
      </c>
    </row>
    <row r="7403">
      <c r="A7403" s="77" t="inlineStr">
        <is>
          <t>2026-10-05</t>
        </is>
      </c>
      <c r="B7403" s="77" t="inlineStr">
        <is>
          <t>Abilities</t>
        </is>
      </c>
      <c r="C7403" s="77" t="inlineStr">
        <is>
          <t>Silcoon abilities</t>
        </is>
      </c>
      <c r="D7403" s="77" t="inlineStr">
        <is>
          <t>Shed Skin</t>
        </is>
      </c>
      <c r="E7403" s="77" t="inlineStr">
        <is>
          <t>Shed Skin / Shed Skin</t>
        </is>
      </c>
      <c r="F7403" s="77" t="inlineStr">
        <is>
          <t>Differs from upstream baseline</t>
        </is>
      </c>
      <c r="G7403" s="77" t="inlineStr">
        <is>
          <t>species_info/gen_*_families.h</t>
        </is>
      </c>
    </row>
    <row r="7404">
      <c r="A7404" s="32" t="inlineStr">
        <is>
          <t>2026-10-05</t>
        </is>
      </c>
      <c r="B7404" s="32" t="inlineStr">
        <is>
          <t>Abilities</t>
        </is>
      </c>
      <c r="C7404" s="32" t="inlineStr">
        <is>
          <t>Silicobra abilities</t>
        </is>
      </c>
      <c r="D7404" s="32" t="inlineStr">
        <is>
          <t>Sand Spit / Shed Skin / Sand Veil</t>
        </is>
      </c>
      <c r="E7404" s="32" t="inlineStr">
        <is>
          <t>Shed Skin / Shed Skin / Sand Veil</t>
        </is>
      </c>
      <c r="F7404" s="32" t="inlineStr">
        <is>
          <t>Differs from upstream baseline</t>
        </is>
      </c>
      <c r="G7404" s="32" t="inlineStr">
        <is>
          <t>species_info/gen_*_families.h</t>
        </is>
      </c>
    </row>
    <row r="7405">
      <c r="A7405" s="77" t="inlineStr">
        <is>
          <t>2026-10-05</t>
        </is>
      </c>
      <c r="B7405" s="77" t="inlineStr">
        <is>
          <t>Pokemon Stats</t>
        </is>
      </c>
      <c r="C7405" s="77" t="inlineStr">
        <is>
          <t>Simipour baseSpAttack</t>
        </is>
      </c>
      <c r="D7405" s="77" t="n">
        <v>98</v>
      </c>
      <c r="E7405" s="77" t="n">
        <v>108</v>
      </c>
      <c r="F7405" s="77" t="inlineStr">
        <is>
          <t>Differs from upstream baseline</t>
        </is>
      </c>
      <c r="G7405" s="77" t="inlineStr">
        <is>
          <t>species_info/gen_*_families.h</t>
        </is>
      </c>
    </row>
    <row r="7406">
      <c r="A7406" s="32" t="inlineStr">
        <is>
          <t>2026-10-05</t>
        </is>
      </c>
      <c r="B7406" s="32" t="inlineStr">
        <is>
          <t>Pokemon Stats</t>
        </is>
      </c>
      <c r="C7406" s="32" t="inlineStr">
        <is>
          <t>Simipour baseSpeed</t>
        </is>
      </c>
      <c r="D7406" s="32" t="n">
        <v>101</v>
      </c>
      <c r="E7406" s="32" t="n">
        <v>111</v>
      </c>
      <c r="F7406" s="32" t="inlineStr">
        <is>
          <t>Differs from upstream baseline</t>
        </is>
      </c>
      <c r="G7406" s="32" t="inlineStr">
        <is>
          <t>species_info/gen_*_families.h</t>
        </is>
      </c>
    </row>
    <row r="7407">
      <c r="A7407" s="77" t="inlineStr">
        <is>
          <t>2026-10-05</t>
        </is>
      </c>
      <c r="B7407" s="77" t="inlineStr">
        <is>
          <t>Abilities</t>
        </is>
      </c>
      <c r="C7407" s="77" t="inlineStr">
        <is>
          <t>Simipour abilities</t>
        </is>
      </c>
      <c r="D7407" s="77" t="inlineStr">
        <is>
          <t>Gluttony / Torrent</t>
        </is>
      </c>
      <c r="E7407" s="77" t="inlineStr">
        <is>
          <t>Gluttony / Swift Swim / Torrent</t>
        </is>
      </c>
      <c r="F7407" s="77" t="inlineStr">
        <is>
          <t>Differs from upstream baseline</t>
        </is>
      </c>
      <c r="G7407" s="77" t="inlineStr">
        <is>
          <t>species_info/gen_*_families.h</t>
        </is>
      </c>
    </row>
    <row r="7408">
      <c r="A7408" s="32" t="inlineStr">
        <is>
          <t>2026-10-05</t>
        </is>
      </c>
      <c r="B7408" s="32" t="inlineStr">
        <is>
          <t>Pokemon Stats</t>
        </is>
      </c>
      <c r="C7408" s="32" t="inlineStr">
        <is>
          <t>Simisage baseAttack</t>
        </is>
      </c>
      <c r="D7408" s="32" t="n">
        <v>98</v>
      </c>
      <c r="E7408" s="32" t="n">
        <v>108</v>
      </c>
      <c r="F7408" s="32" t="inlineStr">
        <is>
          <t>Differs from upstream baseline</t>
        </is>
      </c>
      <c r="G7408" s="32" t="inlineStr">
        <is>
          <t>species_info/gen_*_families.h</t>
        </is>
      </c>
    </row>
    <row r="7409">
      <c r="A7409" s="77" t="inlineStr">
        <is>
          <t>2026-10-05</t>
        </is>
      </c>
      <c r="B7409" s="77" t="inlineStr">
        <is>
          <t>Pokemon Stats</t>
        </is>
      </c>
      <c r="C7409" s="77" t="inlineStr">
        <is>
          <t>Simisage baseSpeed</t>
        </is>
      </c>
      <c r="D7409" s="77" t="n">
        <v>101</v>
      </c>
      <c r="E7409" s="77" t="n">
        <v>111</v>
      </c>
      <c r="F7409" s="77" t="inlineStr">
        <is>
          <t>Differs from upstream baseline</t>
        </is>
      </c>
      <c r="G7409" s="77" t="inlineStr">
        <is>
          <t>species_info/gen_*_families.h</t>
        </is>
      </c>
    </row>
    <row r="7410">
      <c r="A7410" s="32" t="inlineStr">
        <is>
          <t>2026-10-05</t>
        </is>
      </c>
      <c r="B7410" s="32" t="inlineStr">
        <is>
          <t>Abilities</t>
        </is>
      </c>
      <c r="C7410" s="32" t="inlineStr">
        <is>
          <t>Simisage abilities</t>
        </is>
      </c>
      <c r="D7410" s="32" t="inlineStr">
        <is>
          <t>Gluttony / Overgrow</t>
        </is>
      </c>
      <c r="E7410" s="32" t="inlineStr">
        <is>
          <t>Gluttony / Technician / Overgrow</t>
        </is>
      </c>
      <c r="F7410" s="32" t="inlineStr">
        <is>
          <t>Differs from upstream baseline</t>
        </is>
      </c>
      <c r="G7410" s="32" t="inlineStr">
        <is>
          <t>species_info/gen_*_families.h</t>
        </is>
      </c>
    </row>
    <row r="7411">
      <c r="A7411" s="77" t="inlineStr">
        <is>
          <t>2026-10-05</t>
        </is>
      </c>
      <c r="B7411" s="77" t="inlineStr">
        <is>
          <t>Pokemon Stats</t>
        </is>
      </c>
      <c r="C7411" s="77" t="inlineStr">
        <is>
          <t>Simisear baseSpAttack</t>
        </is>
      </c>
      <c r="D7411" s="77" t="n">
        <v>98</v>
      </c>
      <c r="E7411" s="77" t="n">
        <v>108</v>
      </c>
      <c r="F7411" s="77" t="inlineStr">
        <is>
          <t>Differs from upstream baseline</t>
        </is>
      </c>
      <c r="G7411" s="77" t="inlineStr">
        <is>
          <t>species_info/gen_*_families.h</t>
        </is>
      </c>
    </row>
    <row r="7412">
      <c r="A7412" s="32" t="inlineStr">
        <is>
          <t>2026-10-05</t>
        </is>
      </c>
      <c r="B7412" s="32" t="inlineStr">
        <is>
          <t>Pokemon Stats</t>
        </is>
      </c>
      <c r="C7412" s="32" t="inlineStr">
        <is>
          <t>Simisear baseSpeed</t>
        </is>
      </c>
      <c r="D7412" s="32" t="n">
        <v>101</v>
      </c>
      <c r="E7412" s="32" t="n">
        <v>111</v>
      </c>
      <c r="F7412" s="32" t="inlineStr">
        <is>
          <t>Differs from upstream baseline</t>
        </is>
      </c>
      <c r="G7412" s="32" t="inlineStr">
        <is>
          <t>species_info/gen_*_families.h</t>
        </is>
      </c>
    </row>
    <row r="7413">
      <c r="A7413" s="77" t="inlineStr">
        <is>
          <t>2026-10-05</t>
        </is>
      </c>
      <c r="B7413" s="77" t="inlineStr">
        <is>
          <t>Abilities</t>
        </is>
      </c>
      <c r="C7413" s="77" t="inlineStr">
        <is>
          <t>Simisear abilities</t>
        </is>
      </c>
      <c r="D7413" s="77" t="inlineStr">
        <is>
          <t>Gluttony / Blaze</t>
        </is>
      </c>
      <c r="E7413" s="77" t="inlineStr">
        <is>
          <t>Gluttony / Flash Fire / Blaze</t>
        </is>
      </c>
      <c r="F7413" s="77" t="inlineStr">
        <is>
          <t>Differs from upstream baseline</t>
        </is>
      </c>
      <c r="G7413" s="77" t="inlineStr">
        <is>
          <t>species_info/gen_*_families.h</t>
        </is>
      </c>
    </row>
    <row r="7414">
      <c r="A7414" s="32" t="inlineStr">
        <is>
          <t>2026-10-05</t>
        </is>
      </c>
      <c r="B7414" s="32" t="inlineStr">
        <is>
          <t>Pokemon Stats</t>
        </is>
      </c>
      <c r="C7414" s="32" t="inlineStr">
        <is>
          <t>Sirfetch'd baseAttack</t>
        </is>
      </c>
      <c r="D7414" s="32" t="n">
        <v>135</v>
      </c>
      <c r="E7414" s="32" t="n">
        <v>156</v>
      </c>
      <c r="F7414" s="32" t="inlineStr">
        <is>
          <t>Differs from upstream baseline</t>
        </is>
      </c>
      <c r="G7414" s="32" t="inlineStr">
        <is>
          <t>species_info/gen_*_families.h</t>
        </is>
      </c>
    </row>
    <row r="7415">
      <c r="A7415" s="77" t="inlineStr">
        <is>
          <t>2026-10-05</t>
        </is>
      </c>
      <c r="B7415" s="77" t="inlineStr">
        <is>
          <t>Pokemon Stats</t>
        </is>
      </c>
      <c r="C7415" s="77" t="inlineStr">
        <is>
          <t>Sirfetch'd baseSpAttack</t>
        </is>
      </c>
      <c r="D7415" s="77" t="n">
        <v>68</v>
      </c>
      <c r="E7415" s="77" t="n">
        <v>30</v>
      </c>
      <c r="F7415" s="77" t="inlineStr">
        <is>
          <t>Differs from upstream baseline</t>
        </is>
      </c>
      <c r="G7415" s="77" t="inlineStr">
        <is>
          <t>species_info/gen_*_families.h</t>
        </is>
      </c>
    </row>
    <row r="7416">
      <c r="A7416" s="32" t="inlineStr">
        <is>
          <t>2026-10-05</t>
        </is>
      </c>
      <c r="B7416" s="32" t="inlineStr">
        <is>
          <t>Pokemon Stats</t>
        </is>
      </c>
      <c r="C7416" s="32" t="inlineStr">
        <is>
          <t>Sirfetch'd baseSpeed</t>
        </is>
      </c>
      <c r="D7416" s="32" t="n">
        <v>65</v>
      </c>
      <c r="E7416" s="32" t="n">
        <v>82</v>
      </c>
      <c r="F7416" s="32" t="inlineStr">
        <is>
          <t>Differs from upstream baseline</t>
        </is>
      </c>
      <c r="G7416" s="32" t="inlineStr">
        <is>
          <t>species_info/gen_*_families.h</t>
        </is>
      </c>
    </row>
    <row r="7417">
      <c r="A7417" s="77" t="inlineStr">
        <is>
          <t>2026-10-05</t>
        </is>
      </c>
      <c r="B7417" s="77" t="inlineStr">
        <is>
          <t>Pokemon Stats</t>
        </is>
      </c>
      <c r="C7417" s="77" t="inlineStr">
        <is>
          <t>Skarmory baseHP</t>
        </is>
      </c>
      <c r="D7417" s="77" t="n">
        <v>65</v>
      </c>
      <c r="E7417" s="77" t="n">
        <v>85</v>
      </c>
      <c r="F7417" s="77" t="inlineStr">
        <is>
          <t>Differs from upstream baseline</t>
        </is>
      </c>
      <c r="G7417" s="77" t="inlineStr">
        <is>
          <t>species_info/gen_*_families.h</t>
        </is>
      </c>
    </row>
    <row r="7418">
      <c r="A7418" s="32" t="inlineStr">
        <is>
          <t>2026-10-05</t>
        </is>
      </c>
      <c r="B7418" s="32" t="inlineStr">
        <is>
          <t>Pokemon Stats</t>
        </is>
      </c>
      <c r="C7418" s="32" t="inlineStr">
        <is>
          <t>Skarmory baseAttack</t>
        </is>
      </c>
      <c r="D7418" s="32" t="n">
        <v>80</v>
      </c>
      <c r="E7418" s="32" t="n">
        <v>85</v>
      </c>
      <c r="F7418" s="32" t="inlineStr">
        <is>
          <t>Differs from upstream baseline</t>
        </is>
      </c>
      <c r="G7418" s="32" t="inlineStr">
        <is>
          <t>species_info/gen_*_families.h</t>
        </is>
      </c>
    </row>
    <row r="7419">
      <c r="A7419" s="77" t="inlineStr">
        <is>
          <t>2026-10-05</t>
        </is>
      </c>
      <c r="B7419" s="77" t="inlineStr">
        <is>
          <t>Pokemon Stats</t>
        </is>
      </c>
      <c r="C7419" s="77" t="inlineStr">
        <is>
          <t>Skarmory baseSpDefense</t>
        </is>
      </c>
      <c r="D7419" s="77" t="n">
        <v>70</v>
      </c>
      <c r="E7419" s="77" t="n">
        <v>80</v>
      </c>
      <c r="F7419" s="77" t="inlineStr">
        <is>
          <t>Differs from upstream baseline</t>
        </is>
      </c>
      <c r="G7419" s="77" t="inlineStr">
        <is>
          <t>species_info/gen_*_families.h</t>
        </is>
      </c>
    </row>
    <row r="7420">
      <c r="A7420" s="32" t="inlineStr">
        <is>
          <t>2026-10-05</t>
        </is>
      </c>
      <c r="B7420" s="32" t="inlineStr">
        <is>
          <t>Abilities</t>
        </is>
      </c>
      <c r="C7420" s="32" t="inlineStr">
        <is>
          <t>Skarmory abilities</t>
        </is>
      </c>
      <c r="D7420" s="32" t="inlineStr">
        <is>
          <t>Keen Eye / Sturdy / Weak Armor</t>
        </is>
      </c>
      <c r="E7420" s="32" t="inlineStr">
        <is>
          <t>Filter / Filter / Weak Armor</t>
        </is>
      </c>
      <c r="F7420" s="32" t="inlineStr">
        <is>
          <t>Differs from upstream baseline</t>
        </is>
      </c>
      <c r="G7420" s="32" t="inlineStr">
        <is>
          <t>species_info/gen_*_families.h</t>
        </is>
      </c>
    </row>
    <row r="7421">
      <c r="A7421" s="77" t="inlineStr">
        <is>
          <t>2026-10-05</t>
        </is>
      </c>
      <c r="B7421" s="77" t="inlineStr">
        <is>
          <t>Evolutions</t>
        </is>
      </c>
      <c r="C7421" s="77" t="inlineStr">
        <is>
          <t>Skiddo evolution</t>
        </is>
      </c>
      <c r="D7421" s="77" t="inlineStr">
        <is>
          <t>Lv 32 -&gt; Gogoat</t>
        </is>
      </c>
      <c r="E7421" s="77" t="inlineStr">
        <is>
          <t>Lv 28 -&gt; Gogoat</t>
        </is>
      </c>
      <c r="F7421" s="77" t="inlineStr">
        <is>
          <t>Differs from upstream baseline</t>
        </is>
      </c>
      <c r="G7421" s="77" t="inlineStr">
        <is>
          <t>species_info/gen_*_families.h</t>
        </is>
      </c>
    </row>
    <row r="7422">
      <c r="A7422" s="32" t="inlineStr">
        <is>
          <t>2026-10-05</t>
        </is>
      </c>
      <c r="B7422" s="32" t="inlineStr">
        <is>
          <t>Abilities</t>
        </is>
      </c>
      <c r="C7422" s="32" t="inlineStr">
        <is>
          <t>Skiploom abilities</t>
        </is>
      </c>
      <c r="D7422" s="32" t="inlineStr">
        <is>
          <t>Chlorophyll / Leaf Guard / Infiltrator</t>
        </is>
      </c>
      <c r="E7422" s="32" t="inlineStr">
        <is>
          <t>Chlorophyll / Chlorophyll / Infiltrator</t>
        </is>
      </c>
      <c r="F7422" s="32" t="inlineStr">
        <is>
          <t>Differs from upstream baseline</t>
        </is>
      </c>
      <c r="G7422" s="32" t="inlineStr">
        <is>
          <t>species_info/gen_*_families.h</t>
        </is>
      </c>
    </row>
    <row r="7423">
      <c r="A7423" s="77" t="inlineStr">
        <is>
          <t>2026-10-05</t>
        </is>
      </c>
      <c r="B7423" s="77" t="inlineStr">
        <is>
          <t>Abilities</t>
        </is>
      </c>
      <c r="C7423" s="77" t="inlineStr">
        <is>
          <t>Skitty abilities</t>
        </is>
      </c>
      <c r="D7423" s="77" t="inlineStr">
        <is>
          <t>Cute Charm / Normalize / Wonder Skin</t>
        </is>
      </c>
      <c r="E7423" s="77" t="inlineStr">
        <is>
          <t>Cute Charm / Cute Charm / Wonder Skin</t>
        </is>
      </c>
      <c r="F7423" s="77" t="inlineStr">
        <is>
          <t>Differs from upstream baseline</t>
        </is>
      </c>
      <c r="G7423" s="77" t="inlineStr">
        <is>
          <t>species_info/gen_*_families.h</t>
        </is>
      </c>
    </row>
    <row r="7424">
      <c r="A7424" s="32" t="inlineStr">
        <is>
          <t>2026-10-05</t>
        </is>
      </c>
      <c r="B7424" s="32" t="inlineStr">
        <is>
          <t>Evolutions</t>
        </is>
      </c>
      <c r="C7424" s="32" t="inlineStr">
        <is>
          <t>Skorupi evolution</t>
        </is>
      </c>
      <c r="D7424" s="32" t="inlineStr">
        <is>
          <t>Lv 40 -&gt; Drapion</t>
        </is>
      </c>
      <c r="E7424" s="32" t="inlineStr">
        <is>
          <t>Lv 32 -&gt; Drapion</t>
        </is>
      </c>
      <c r="F7424" s="32" t="inlineStr">
        <is>
          <t>Differs from upstream baseline</t>
        </is>
      </c>
      <c r="G7424" s="32" t="inlineStr">
        <is>
          <t>species_info/gen_*_families.h</t>
        </is>
      </c>
    </row>
    <row r="7425">
      <c r="A7425" s="77" t="inlineStr">
        <is>
          <t>2026-10-05</t>
        </is>
      </c>
      <c r="B7425" s="77" t="inlineStr">
        <is>
          <t>Evolutions</t>
        </is>
      </c>
      <c r="C7425" s="77" t="inlineStr">
        <is>
          <t>Skrelp evolution</t>
        </is>
      </c>
      <c r="D7425" s="77" t="inlineStr">
        <is>
          <t>Lv 48 -&gt; Dragalge</t>
        </is>
      </c>
      <c r="E7425" s="77" t="inlineStr">
        <is>
          <t>Lv 42 -&gt; Dragalge</t>
        </is>
      </c>
      <c r="F7425" s="77" t="inlineStr">
        <is>
          <t>Differs from upstream baseline</t>
        </is>
      </c>
      <c r="G7425" s="77" t="inlineStr">
        <is>
          <t>species_info/gen_*_families.h</t>
        </is>
      </c>
    </row>
    <row r="7426">
      <c r="A7426" s="32" t="inlineStr">
        <is>
          <t>2026-10-05</t>
        </is>
      </c>
      <c r="B7426" s="32" t="inlineStr">
        <is>
          <t>Pokemon Stats</t>
        </is>
      </c>
      <c r="C7426" s="32" t="inlineStr">
        <is>
          <t>Skuntank baseSpAttack</t>
        </is>
      </c>
      <c r="D7426" s="32" t="n">
        <v>71</v>
      </c>
      <c r="E7426" s="32" t="n">
        <v>91</v>
      </c>
      <c r="F7426" s="32" t="inlineStr">
        <is>
          <t>Differs from upstream baseline</t>
        </is>
      </c>
      <c r="G7426" s="32" t="inlineStr">
        <is>
          <t>species_info/gen_*_families.h</t>
        </is>
      </c>
    </row>
    <row r="7427">
      <c r="A7427" s="77" t="inlineStr">
        <is>
          <t>2026-10-05</t>
        </is>
      </c>
      <c r="B7427" s="77" t="inlineStr">
        <is>
          <t>Abilities</t>
        </is>
      </c>
      <c r="C7427" s="77" t="inlineStr">
        <is>
          <t>Skuntank abilities</t>
        </is>
      </c>
      <c r="D7427" s="77" t="inlineStr">
        <is>
          <t>Stench / Aftermath / Keen Eye</t>
        </is>
      </c>
      <c r="E7427" s="77" t="inlineStr">
        <is>
          <t>Aftermath / Aftermath / Keen Eye</t>
        </is>
      </c>
      <c r="F7427" s="77" t="inlineStr">
        <is>
          <t>Differs from upstream baseline</t>
        </is>
      </c>
      <c r="G7427" s="77" t="inlineStr">
        <is>
          <t>species_info/gen_*_families.h</t>
        </is>
      </c>
    </row>
    <row r="7428">
      <c r="A7428" s="32" t="inlineStr">
        <is>
          <t>2026-10-05</t>
        </is>
      </c>
      <c r="B7428" s="32" t="inlineStr">
        <is>
          <t>Pokemon Stats</t>
        </is>
      </c>
      <c r="C7428" s="32" t="inlineStr">
        <is>
          <t>Slaking baseAttack</t>
        </is>
      </c>
      <c r="D7428" s="32" t="n">
        <v>160</v>
      </c>
      <c r="E7428" s="32" t="n">
        <v>170</v>
      </c>
      <c r="F7428" s="32" t="inlineStr">
        <is>
          <t>Differs from upstream baseline</t>
        </is>
      </c>
      <c r="G7428" s="32" t="inlineStr">
        <is>
          <t>species_info/gen_*_families.h</t>
        </is>
      </c>
    </row>
    <row r="7429">
      <c r="A7429" s="77" t="inlineStr">
        <is>
          <t>2026-10-05</t>
        </is>
      </c>
      <c r="B7429" s="77" t="inlineStr">
        <is>
          <t>Abilities</t>
        </is>
      </c>
      <c r="C7429" s="77" t="inlineStr">
        <is>
          <t>Slowbro abilities</t>
        </is>
      </c>
      <c r="D7429" s="77" t="inlineStr">
        <is>
          <t>Oblivious / Own Tempo / Regenerator</t>
        </is>
      </c>
      <c r="E7429" s="77" t="inlineStr">
        <is>
          <t>Simple / Shell Armor / Regenerator</t>
        </is>
      </c>
      <c r="F7429" s="77" t="inlineStr">
        <is>
          <t>Differs from upstream baseline</t>
        </is>
      </c>
      <c r="G7429" s="77" t="inlineStr">
        <is>
          <t>species_info/gen_*_families.h</t>
        </is>
      </c>
    </row>
    <row r="7430">
      <c r="A7430" s="32" t="inlineStr">
        <is>
          <t>2026-10-05</t>
        </is>
      </c>
      <c r="B7430" s="32" t="inlineStr">
        <is>
          <t>Abilities</t>
        </is>
      </c>
      <c r="C7430" s="32" t="inlineStr">
        <is>
          <t>Slowking abilities</t>
        </is>
      </c>
      <c r="D7430" s="32" t="inlineStr">
        <is>
          <t>Oblivious / Own Tempo / Regenerator</t>
        </is>
      </c>
      <c r="E7430" s="32" t="inlineStr">
        <is>
          <t>Simple / Magic Guard / Regenerator</t>
        </is>
      </c>
      <c r="F7430" s="32" t="inlineStr">
        <is>
          <t>Differs from upstream baseline</t>
        </is>
      </c>
      <c r="G7430" s="32" t="inlineStr">
        <is>
          <t>species_info/gen_*_families.h</t>
        </is>
      </c>
    </row>
    <row r="7431">
      <c r="A7431" s="77" t="inlineStr">
        <is>
          <t>2026-10-05</t>
        </is>
      </c>
      <c r="B7431" s="77" t="inlineStr">
        <is>
          <t>Pokemon Stats</t>
        </is>
      </c>
      <c r="C7431" s="77" t="inlineStr">
        <is>
          <t>Slowking baseAttack</t>
        </is>
      </c>
      <c r="D7431" s="77" t="n">
        <v>65</v>
      </c>
      <c r="E7431" s="77" t="n">
        <v>30</v>
      </c>
      <c r="F7431" s="77" t="inlineStr">
        <is>
          <t>Differs from upstream baseline</t>
        </is>
      </c>
      <c r="G7431" s="77" t="inlineStr">
        <is>
          <t>species_info/gen_*_families.h</t>
        </is>
      </c>
    </row>
    <row r="7432">
      <c r="A7432" s="32" t="inlineStr">
        <is>
          <t>2026-10-05</t>
        </is>
      </c>
      <c r="B7432" s="32" t="inlineStr">
        <is>
          <t>Pokemon Stats</t>
        </is>
      </c>
      <c r="C7432" s="32" t="inlineStr">
        <is>
          <t>Slowking baseSpAttack</t>
        </is>
      </c>
      <c r="D7432" s="32" t="n">
        <v>110</v>
      </c>
      <c r="E7432" s="32" t="n">
        <v>145</v>
      </c>
      <c r="F7432" s="32" t="inlineStr">
        <is>
          <t>Differs from upstream baseline</t>
        </is>
      </c>
      <c r="G7432" s="32" t="inlineStr">
        <is>
          <t>species_info/gen_*_families.h</t>
        </is>
      </c>
    </row>
    <row r="7433">
      <c r="A7433" s="77" t="inlineStr">
        <is>
          <t>2026-10-05</t>
        </is>
      </c>
      <c r="B7433" s="77" t="inlineStr">
        <is>
          <t>Abilities</t>
        </is>
      </c>
      <c r="C7433" s="77" t="inlineStr">
        <is>
          <t>Slowpoke abilities</t>
        </is>
      </c>
      <c r="D7433" s="77" t="inlineStr">
        <is>
          <t>Oblivious / Own Tempo / Regenerator</t>
        </is>
      </c>
      <c r="E7433" s="77" t="inlineStr">
        <is>
          <t>Simple / Unaware / Regenerator</t>
        </is>
      </c>
      <c r="F7433" s="77" t="inlineStr">
        <is>
          <t>Differs from upstream baseline</t>
        </is>
      </c>
      <c r="G7433" s="77" t="inlineStr">
        <is>
          <t>species_info/gen_*_families.h</t>
        </is>
      </c>
    </row>
    <row r="7434">
      <c r="A7434" s="32" t="inlineStr">
        <is>
          <t>2026-10-05</t>
        </is>
      </c>
      <c r="B7434" s="32" t="inlineStr">
        <is>
          <t>Abilities</t>
        </is>
      </c>
      <c r="C7434" s="32" t="inlineStr">
        <is>
          <t>Slowpoke abilities</t>
        </is>
      </c>
      <c r="D7434" s="32" t="inlineStr">
        <is>
          <t>Gluttony / Own Tempo / Regenerator</t>
        </is>
      </c>
      <c r="E7434" s="32" t="inlineStr">
        <is>
          <t>Simple / Unaware / Regenerator</t>
        </is>
      </c>
      <c r="F7434" s="32" t="inlineStr">
        <is>
          <t>Differs from upstream baseline</t>
        </is>
      </c>
      <c r="G7434" s="32" t="inlineStr">
        <is>
          <t>species_info/gen_*_families.h</t>
        </is>
      </c>
    </row>
    <row r="7435">
      <c r="A7435" s="77" t="inlineStr">
        <is>
          <t>2026-10-05</t>
        </is>
      </c>
      <c r="B7435" s="77" t="inlineStr">
        <is>
          <t>Pokemon Stats</t>
        </is>
      </c>
      <c r="C7435" s="77" t="inlineStr">
        <is>
          <t>Slugma baseHP</t>
        </is>
      </c>
      <c r="D7435" s="77" t="n">
        <v>40</v>
      </c>
      <c r="E7435" s="77" t="n">
        <v>70</v>
      </c>
      <c r="F7435" s="77" t="inlineStr">
        <is>
          <t>Differs from upstream baseline</t>
        </is>
      </c>
      <c r="G7435" s="77" t="inlineStr">
        <is>
          <t>species_info/gen_*_families.h</t>
        </is>
      </c>
    </row>
    <row r="7436">
      <c r="A7436" s="32" t="inlineStr">
        <is>
          <t>2026-10-05</t>
        </is>
      </c>
      <c r="B7436" s="32" t="inlineStr">
        <is>
          <t>Pokemon Stats</t>
        </is>
      </c>
      <c r="C7436" s="32" t="inlineStr">
        <is>
          <t>Slugma baseAttack</t>
        </is>
      </c>
      <c r="D7436" s="32" t="n">
        <v>40</v>
      </c>
      <c r="E7436" s="32" t="n">
        <v>50</v>
      </c>
      <c r="F7436" s="32" t="inlineStr">
        <is>
          <t>Differs from upstream baseline</t>
        </is>
      </c>
      <c r="G7436" s="32" t="inlineStr">
        <is>
          <t>species_info/gen_*_families.h</t>
        </is>
      </c>
    </row>
    <row r="7437">
      <c r="A7437" s="77" t="inlineStr">
        <is>
          <t>2026-10-05</t>
        </is>
      </c>
      <c r="B7437" s="77" t="inlineStr">
        <is>
          <t>Pokemon Stats</t>
        </is>
      </c>
      <c r="C7437" s="77" t="inlineStr">
        <is>
          <t>Slugma baseDefense</t>
        </is>
      </c>
      <c r="D7437" s="77" t="n">
        <v>40</v>
      </c>
      <c r="E7437" s="77" t="n">
        <v>80</v>
      </c>
      <c r="F7437" s="77" t="inlineStr">
        <is>
          <t>Differs from upstream baseline</t>
        </is>
      </c>
      <c r="G7437" s="77" t="inlineStr">
        <is>
          <t>species_info/gen_*_families.h</t>
        </is>
      </c>
    </row>
    <row r="7438">
      <c r="A7438" s="32" t="inlineStr">
        <is>
          <t>2026-10-05</t>
        </is>
      </c>
      <c r="B7438" s="32" t="inlineStr">
        <is>
          <t>Pokemon Stats</t>
        </is>
      </c>
      <c r="C7438" s="32" t="inlineStr">
        <is>
          <t>Slugma baseSpAttack</t>
        </is>
      </c>
      <c r="D7438" s="32" t="n">
        <v>70</v>
      </c>
      <c r="E7438" s="32" t="n">
        <v>90</v>
      </c>
      <c r="F7438" s="32" t="inlineStr">
        <is>
          <t>Differs from upstream baseline</t>
        </is>
      </c>
      <c r="G7438" s="32" t="inlineStr">
        <is>
          <t>species_info/gen_*_families.h</t>
        </is>
      </c>
    </row>
    <row r="7439">
      <c r="A7439" s="77" t="inlineStr">
        <is>
          <t>2026-10-05</t>
        </is>
      </c>
      <c r="B7439" s="77" t="inlineStr">
        <is>
          <t>Pokemon Stats</t>
        </is>
      </c>
      <c r="C7439" s="77" t="inlineStr">
        <is>
          <t>Slugma baseSpDefense</t>
        </is>
      </c>
      <c r="D7439" s="77" t="n">
        <v>40</v>
      </c>
      <c r="E7439" s="77" t="n">
        <v>80</v>
      </c>
      <c r="F7439" s="77" t="inlineStr">
        <is>
          <t>Differs from upstream baseline</t>
        </is>
      </c>
      <c r="G7439" s="77" t="inlineStr">
        <is>
          <t>species_info/gen_*_families.h</t>
        </is>
      </c>
    </row>
    <row r="7440">
      <c r="A7440" s="32" t="inlineStr">
        <is>
          <t>2026-10-05</t>
        </is>
      </c>
      <c r="B7440" s="32" t="inlineStr">
        <is>
          <t>Abilities</t>
        </is>
      </c>
      <c r="C7440" s="32" t="inlineStr">
        <is>
          <t>Slugma abilities</t>
        </is>
      </c>
      <c r="D7440" s="32" t="inlineStr">
        <is>
          <t>Magma Armor / Flame Body / Weak Armor</t>
        </is>
      </c>
      <c r="E7440" s="32" t="inlineStr">
        <is>
          <t>Magma Armor / Vital Spirit / Weak Armor</t>
        </is>
      </c>
      <c r="F7440" s="32" t="inlineStr">
        <is>
          <t>Differs from upstream baseline</t>
        </is>
      </c>
      <c r="G7440" s="32" t="inlineStr">
        <is>
          <t>species_info/gen_*_families.h</t>
        </is>
      </c>
    </row>
    <row r="7441">
      <c r="A7441" s="77" t="inlineStr">
        <is>
          <t>2026-10-05</t>
        </is>
      </c>
      <c r="B7441" s="77" t="inlineStr">
        <is>
          <t>Pokemon Stats</t>
        </is>
      </c>
      <c r="C7441" s="77" t="inlineStr">
        <is>
          <t>Slurpuff baseAttack</t>
        </is>
      </c>
      <c r="D7441" s="77" t="n">
        <v>80</v>
      </c>
      <c r="E7441" s="77" t="n">
        <v>90</v>
      </c>
      <c r="F7441" s="77" t="inlineStr">
        <is>
          <t>Differs from upstream baseline</t>
        </is>
      </c>
      <c r="G7441" s="77" t="inlineStr">
        <is>
          <t>species_info/gen_*_families.h</t>
        </is>
      </c>
    </row>
    <row r="7442">
      <c r="A7442" s="32" t="inlineStr">
        <is>
          <t>2026-10-05</t>
        </is>
      </c>
      <c r="B7442" s="32" t="inlineStr">
        <is>
          <t>Pokemon Stats</t>
        </is>
      </c>
      <c r="C7442" s="32" t="inlineStr">
        <is>
          <t>Slurpuff baseSpeed</t>
        </is>
      </c>
      <c r="D7442" s="32" t="n">
        <v>72</v>
      </c>
      <c r="E7442" s="32" t="n">
        <v>82</v>
      </c>
      <c r="F7442" s="32" t="inlineStr">
        <is>
          <t>Differs from upstream baseline</t>
        </is>
      </c>
      <c r="G7442" s="32" t="inlineStr">
        <is>
          <t>species_info/gen_*_families.h</t>
        </is>
      </c>
    </row>
    <row r="7443">
      <c r="A7443" s="77" t="inlineStr">
        <is>
          <t>2026-10-05</t>
        </is>
      </c>
      <c r="B7443" s="77" t="inlineStr">
        <is>
          <t>Abilities</t>
        </is>
      </c>
      <c r="C7443" s="77" t="inlineStr">
        <is>
          <t>Slurpuff abilities</t>
        </is>
      </c>
      <c r="D7443" s="77" t="inlineStr">
        <is>
          <t>Sweet Veil / Unburden</t>
        </is>
      </c>
      <c r="E7443" s="77" t="inlineStr">
        <is>
          <t>Sweet Veil / Unburden / Aroma Veil</t>
        </is>
      </c>
      <c r="F7443" s="77" t="inlineStr">
        <is>
          <t>Differs from upstream baseline</t>
        </is>
      </c>
      <c r="G7443" s="77" t="inlineStr">
        <is>
          <t>species_info/gen_*_families.h</t>
        </is>
      </c>
    </row>
    <row r="7444">
      <c r="A7444" s="32" t="inlineStr">
        <is>
          <t>2026-10-05</t>
        </is>
      </c>
      <c r="B7444" s="32" t="inlineStr">
        <is>
          <t>Pokemon Stats</t>
        </is>
      </c>
      <c r="C7444" s="32" t="inlineStr">
        <is>
          <t>Smeargle baseHP</t>
        </is>
      </c>
      <c r="D7444" s="32" t="n">
        <v>55</v>
      </c>
      <c r="E7444" s="32" t="n">
        <v>60</v>
      </c>
      <c r="F7444" s="32" t="inlineStr">
        <is>
          <t>Differs from upstream baseline</t>
        </is>
      </c>
      <c r="G7444" s="32" t="inlineStr">
        <is>
          <t>species_info/gen_*_families.h</t>
        </is>
      </c>
    </row>
    <row r="7445">
      <c r="A7445" s="77" t="inlineStr">
        <is>
          <t>2026-10-05</t>
        </is>
      </c>
      <c r="B7445" s="77" t="inlineStr">
        <is>
          <t>Pokemon Stats</t>
        </is>
      </c>
      <c r="C7445" s="77" t="inlineStr">
        <is>
          <t>Smeargle baseAttack</t>
        </is>
      </c>
      <c r="D7445" s="77" t="n">
        <v>20</v>
      </c>
      <c r="E7445" s="77" t="n">
        <v>70</v>
      </c>
      <c r="F7445" s="77" t="inlineStr">
        <is>
          <t>Differs from upstream baseline</t>
        </is>
      </c>
      <c r="G7445" s="77" t="inlineStr">
        <is>
          <t>species_info/gen_*_families.h</t>
        </is>
      </c>
    </row>
    <row r="7446">
      <c r="A7446" s="32" t="inlineStr">
        <is>
          <t>2026-10-05</t>
        </is>
      </c>
      <c r="B7446" s="32" t="inlineStr">
        <is>
          <t>Pokemon Stats</t>
        </is>
      </c>
      <c r="C7446" s="32" t="inlineStr">
        <is>
          <t>Smeargle baseDefense</t>
        </is>
      </c>
      <c r="D7446" s="32" t="n">
        <v>35</v>
      </c>
      <c r="E7446" s="32" t="n">
        <v>75</v>
      </c>
      <c r="F7446" s="32" t="inlineStr">
        <is>
          <t>Differs from upstream baseline</t>
        </is>
      </c>
      <c r="G7446" s="32" t="inlineStr">
        <is>
          <t>species_info/gen_*_families.h</t>
        </is>
      </c>
    </row>
    <row r="7447">
      <c r="A7447" s="77" t="inlineStr">
        <is>
          <t>2026-10-05</t>
        </is>
      </c>
      <c r="B7447" s="77" t="inlineStr">
        <is>
          <t>Pokemon Stats</t>
        </is>
      </c>
      <c r="C7447" s="77" t="inlineStr">
        <is>
          <t>Smeargle baseSpAttack</t>
        </is>
      </c>
      <c r="D7447" s="77" t="n">
        <v>20</v>
      </c>
      <c r="E7447" s="77" t="n">
        <v>70</v>
      </c>
      <c r="F7447" s="77" t="inlineStr">
        <is>
          <t>Differs from upstream baseline</t>
        </is>
      </c>
      <c r="G7447" s="77" t="inlineStr">
        <is>
          <t>species_info/gen_*_families.h</t>
        </is>
      </c>
    </row>
    <row r="7448">
      <c r="A7448" s="32" t="inlineStr">
        <is>
          <t>2026-10-05</t>
        </is>
      </c>
      <c r="B7448" s="32" t="inlineStr">
        <is>
          <t>Pokemon Stats</t>
        </is>
      </c>
      <c r="C7448" s="32" t="inlineStr">
        <is>
          <t>Smeargle baseSpDefense</t>
        </is>
      </c>
      <c r="D7448" s="32" t="n">
        <v>45</v>
      </c>
      <c r="E7448" s="32" t="n">
        <v>85</v>
      </c>
      <c r="F7448" s="32" t="inlineStr">
        <is>
          <t>Differs from upstream baseline</t>
        </is>
      </c>
      <c r="G7448" s="32" t="inlineStr">
        <is>
          <t>species_info/gen_*_families.h</t>
        </is>
      </c>
    </row>
    <row r="7449">
      <c r="A7449" s="77" t="inlineStr">
        <is>
          <t>2026-10-05</t>
        </is>
      </c>
      <c r="B7449" s="77" t="inlineStr">
        <is>
          <t>Pokemon Stats</t>
        </is>
      </c>
      <c r="C7449" s="77" t="inlineStr">
        <is>
          <t>Smeargle baseSpeed</t>
        </is>
      </c>
      <c r="D7449" s="77" t="n">
        <v>75</v>
      </c>
      <c r="E7449" s="77" t="n">
        <v>95</v>
      </c>
      <c r="F7449" s="77" t="inlineStr">
        <is>
          <t>Differs from upstream baseline</t>
        </is>
      </c>
      <c r="G7449" s="77" t="inlineStr">
        <is>
          <t>species_info/gen_*_families.h</t>
        </is>
      </c>
    </row>
    <row r="7450">
      <c r="A7450" s="32" t="inlineStr">
        <is>
          <t>2026-10-05</t>
        </is>
      </c>
      <c r="B7450" s="32" t="inlineStr">
        <is>
          <t>Abilities</t>
        </is>
      </c>
      <c r="C7450" s="32" t="inlineStr">
        <is>
          <t>Smeargle abilities</t>
        </is>
      </c>
      <c r="D7450" s="32" t="inlineStr">
        <is>
          <t>Own Tempo / Technician / Moody</t>
        </is>
      </c>
      <c r="E7450" s="32" t="inlineStr">
        <is>
          <t>Trace / Trace / Moody</t>
        </is>
      </c>
      <c r="F7450" s="32" t="inlineStr">
        <is>
          <t>Differs from upstream baseline</t>
        </is>
      </c>
      <c r="G7450" s="32" t="inlineStr">
        <is>
          <t>species_info/gen_*_families.h</t>
        </is>
      </c>
    </row>
    <row r="7451">
      <c r="A7451" s="77" t="inlineStr">
        <is>
          <t>2026-10-05</t>
        </is>
      </c>
      <c r="B7451" s="77" t="inlineStr">
        <is>
          <t>Abilities</t>
        </is>
      </c>
      <c r="C7451" s="77" t="inlineStr">
        <is>
          <t>Smoochum abilities</t>
        </is>
      </c>
      <c r="D7451" s="77" t="inlineStr">
        <is>
          <t>Oblivious / Forewarn / Hydration</t>
        </is>
      </c>
      <c r="E7451" s="77" t="inlineStr">
        <is>
          <t>Snow Cloak / Snow Cloak / Hydration</t>
        </is>
      </c>
      <c r="F7451" s="77" t="inlineStr">
        <is>
          <t>Differs from upstream baseline</t>
        </is>
      </c>
      <c r="G7451" s="77" t="inlineStr">
        <is>
          <t>species_info/gen_*_families.h</t>
        </is>
      </c>
    </row>
    <row r="7452">
      <c r="A7452" s="32" t="inlineStr">
        <is>
          <t>2026-10-05</t>
        </is>
      </c>
      <c r="B7452" s="32" t="inlineStr">
        <is>
          <t>Abilities</t>
        </is>
      </c>
      <c r="C7452" s="32" t="inlineStr">
        <is>
          <t>Sneasel abilities</t>
        </is>
      </c>
      <c r="D7452" s="32" t="inlineStr">
        <is>
          <t>Inner Focus / Keen Eye / Pickpocket</t>
        </is>
      </c>
      <c r="E7452" s="32" t="inlineStr">
        <is>
          <t>Inner Focus / Inner Focus / Pickpocket</t>
        </is>
      </c>
      <c r="F7452" s="32" t="inlineStr">
        <is>
          <t>Differs from upstream baseline</t>
        </is>
      </c>
      <c r="G7452" s="32" t="inlineStr">
        <is>
          <t>species_info/gen_*_families.h</t>
        </is>
      </c>
    </row>
    <row r="7453">
      <c r="A7453" s="77" t="inlineStr">
        <is>
          <t>2026-10-05</t>
        </is>
      </c>
      <c r="B7453" s="77" t="inlineStr">
        <is>
          <t>Pokemon Stats</t>
        </is>
      </c>
      <c r="C7453" s="77" t="inlineStr">
        <is>
          <t>Sneasler baseAttack</t>
        </is>
      </c>
      <c r="D7453" s="77" t="n">
        <v>130</v>
      </c>
      <c r="E7453" s="77" t="n">
        <v>136</v>
      </c>
      <c r="F7453" s="77" t="inlineStr">
        <is>
          <t>Differs from upstream baseline</t>
        </is>
      </c>
      <c r="G7453" s="77" t="inlineStr">
        <is>
          <t>species_info/gen_*_families.h</t>
        </is>
      </c>
    </row>
    <row r="7454">
      <c r="A7454" s="32" t="inlineStr">
        <is>
          <t>2026-10-05</t>
        </is>
      </c>
      <c r="B7454" s="32" t="inlineStr">
        <is>
          <t>Pokemon Stats</t>
        </is>
      </c>
      <c r="C7454" s="32" t="inlineStr">
        <is>
          <t>Sneasler baseSpAttack</t>
        </is>
      </c>
      <c r="D7454" s="32" t="n">
        <v>40</v>
      </c>
      <c r="E7454" s="32" t="n">
        <v>30</v>
      </c>
      <c r="F7454" s="32" t="inlineStr">
        <is>
          <t>Differs from upstream baseline</t>
        </is>
      </c>
      <c r="G7454" s="32" t="inlineStr">
        <is>
          <t>species_info/gen_*_families.h</t>
        </is>
      </c>
    </row>
    <row r="7455">
      <c r="A7455" s="77" t="inlineStr">
        <is>
          <t>2026-10-05</t>
        </is>
      </c>
      <c r="B7455" s="77" t="inlineStr">
        <is>
          <t>Pokemon Stats</t>
        </is>
      </c>
      <c r="C7455" s="77" t="inlineStr">
        <is>
          <t>Sneasler baseSpeed</t>
        </is>
      </c>
      <c r="D7455" s="77" t="n">
        <v>120</v>
      </c>
      <c r="E7455" s="77" t="n">
        <v>124</v>
      </c>
      <c r="F7455" s="77" t="inlineStr">
        <is>
          <t>Differs from upstream baseline</t>
        </is>
      </c>
      <c r="G7455" s="77" t="inlineStr">
        <is>
          <t>species_info/gen_*_families.h</t>
        </is>
      </c>
    </row>
    <row r="7456">
      <c r="A7456" s="32" t="inlineStr">
        <is>
          <t>2026-10-05</t>
        </is>
      </c>
      <c r="B7456" s="32" t="inlineStr">
        <is>
          <t>Pokemon Stats</t>
        </is>
      </c>
      <c r="C7456" s="32" t="inlineStr">
        <is>
          <t>Snorlax baseHP</t>
        </is>
      </c>
      <c r="D7456" s="32" t="n">
        <v>160</v>
      </c>
      <c r="E7456" s="32" t="n">
        <v>165</v>
      </c>
      <c r="F7456" s="32" t="inlineStr">
        <is>
          <t>Differs from upstream baseline</t>
        </is>
      </c>
      <c r="G7456" s="32" t="inlineStr">
        <is>
          <t>species_info/gen_*_families.h</t>
        </is>
      </c>
    </row>
    <row r="7457">
      <c r="A7457" s="77" t="inlineStr">
        <is>
          <t>2026-10-05</t>
        </is>
      </c>
      <c r="B7457" s="77" t="inlineStr">
        <is>
          <t>Pokemon Stats</t>
        </is>
      </c>
      <c r="C7457" s="77" t="inlineStr">
        <is>
          <t>Snorlax baseDefense</t>
        </is>
      </c>
      <c r="D7457" s="77" t="n">
        <v>65</v>
      </c>
      <c r="E7457" s="77" t="n">
        <v>75</v>
      </c>
      <c r="F7457" s="77" t="inlineStr">
        <is>
          <t>Differs from upstream baseline</t>
        </is>
      </c>
      <c r="G7457" s="77" t="inlineStr">
        <is>
          <t>species_info/gen_*_families.h</t>
        </is>
      </c>
    </row>
    <row r="7458">
      <c r="A7458" s="32" t="inlineStr">
        <is>
          <t>2026-10-05</t>
        </is>
      </c>
      <c r="B7458" s="32" t="inlineStr">
        <is>
          <t>Abilities</t>
        </is>
      </c>
      <c r="C7458" s="32" t="inlineStr">
        <is>
          <t>Snorlax abilities</t>
        </is>
      </c>
      <c r="D7458" s="32" t="inlineStr">
        <is>
          <t>Immunity / Thick Fat / Gluttony</t>
        </is>
      </c>
      <c r="E7458" s="32" t="inlineStr">
        <is>
          <t>Thick Fat / Thick Fat / Gluttony</t>
        </is>
      </c>
      <c r="F7458" s="32" t="inlineStr">
        <is>
          <t>Differs from upstream baseline</t>
        </is>
      </c>
      <c r="G7458" s="32" t="inlineStr">
        <is>
          <t>species_info/gen_*_families.h</t>
        </is>
      </c>
    </row>
    <row r="7459">
      <c r="A7459" s="77" t="inlineStr">
        <is>
          <t>2026-10-05</t>
        </is>
      </c>
      <c r="B7459" s="77" t="inlineStr">
        <is>
          <t>Pokemon Stats</t>
        </is>
      </c>
      <c r="C7459" s="77" t="inlineStr">
        <is>
          <t>Snorunt baseSpAttack</t>
        </is>
      </c>
      <c r="D7459" s="77" t="n">
        <v>50</v>
      </c>
      <c r="E7459" s="77" t="n">
        <v>70</v>
      </c>
      <c r="F7459" s="77" t="inlineStr">
        <is>
          <t>Differs from upstream baseline</t>
        </is>
      </c>
      <c r="G7459" s="77" t="inlineStr">
        <is>
          <t>species_info/gen_*_families.h</t>
        </is>
      </c>
    </row>
    <row r="7460">
      <c r="A7460" s="32" t="inlineStr">
        <is>
          <t>2026-10-05</t>
        </is>
      </c>
      <c r="B7460" s="32" t="inlineStr">
        <is>
          <t>Abilities</t>
        </is>
      </c>
      <c r="C7460" s="32" t="inlineStr">
        <is>
          <t>Snorunt abilities</t>
        </is>
      </c>
      <c r="D7460" s="32" t="inlineStr">
        <is>
          <t>Inner Focus / Ice Body / Moody</t>
        </is>
      </c>
      <c r="E7460" s="32" t="inlineStr">
        <is>
          <t>Snow Cloak / Snow Cloak / Moody</t>
        </is>
      </c>
      <c r="F7460" s="32" t="inlineStr">
        <is>
          <t>Differs from upstream baseline</t>
        </is>
      </c>
      <c r="G7460" s="32" t="inlineStr">
        <is>
          <t>species_info/gen_*_families.h</t>
        </is>
      </c>
    </row>
    <row r="7461">
      <c r="A7461" s="77" t="inlineStr">
        <is>
          <t>2026-10-05</t>
        </is>
      </c>
      <c r="B7461" s="77" t="inlineStr">
        <is>
          <t>Abilities</t>
        </is>
      </c>
      <c r="C7461" s="77" t="inlineStr">
        <is>
          <t>Snover abilities</t>
        </is>
      </c>
      <c r="D7461" s="77" t="inlineStr">
        <is>
          <t>Snow Warning / Soundproof</t>
        </is>
      </c>
      <c r="E7461" s="77" t="inlineStr">
        <is>
          <t>Adaptability / Adaptability / Soundproof</t>
        </is>
      </c>
      <c r="F7461" s="77" t="inlineStr">
        <is>
          <t>Differs from upstream baseline</t>
        </is>
      </c>
      <c r="G7461" s="77" t="inlineStr">
        <is>
          <t>species_info/gen_*_families.h</t>
        </is>
      </c>
    </row>
    <row r="7462">
      <c r="A7462" s="32" t="inlineStr">
        <is>
          <t>2026-10-05</t>
        </is>
      </c>
      <c r="B7462" s="32" t="inlineStr">
        <is>
          <t>Abilities</t>
        </is>
      </c>
      <c r="C7462" s="32" t="inlineStr">
        <is>
          <t>Snubbull abilities</t>
        </is>
      </c>
      <c r="D7462" s="32" t="inlineStr">
        <is>
          <t>Intimidate / Run Away / Rattled</t>
        </is>
      </c>
      <c r="E7462" s="32" t="inlineStr">
        <is>
          <t>Intimidate / Intimidate / Rattled</t>
        </is>
      </c>
      <c r="F7462" s="32" t="inlineStr">
        <is>
          <t>Differs from upstream baseline</t>
        </is>
      </c>
      <c r="G7462" s="32" t="inlineStr">
        <is>
          <t>species_info/gen_*_families.h</t>
        </is>
      </c>
    </row>
    <row r="7463">
      <c r="A7463" s="77" t="inlineStr">
        <is>
          <t>2026-10-05</t>
        </is>
      </c>
      <c r="B7463" s="77" t="inlineStr">
        <is>
          <t>Pokemon Stats</t>
        </is>
      </c>
      <c r="C7463" s="77" t="inlineStr">
        <is>
          <t>Solrock baseSpDefense</t>
        </is>
      </c>
      <c r="D7463" s="77" t="n">
        <v>65</v>
      </c>
      <c r="E7463" s="77" t="n">
        <v>75</v>
      </c>
      <c r="F7463" s="77" t="inlineStr">
        <is>
          <t>Differs from upstream baseline</t>
        </is>
      </c>
      <c r="G7463" s="77" t="inlineStr">
        <is>
          <t>species_info/gen_*_families.h</t>
        </is>
      </c>
    </row>
    <row r="7464">
      <c r="A7464" s="32" t="inlineStr">
        <is>
          <t>2026-10-05</t>
        </is>
      </c>
      <c r="B7464" s="32" t="inlineStr">
        <is>
          <t>Abilities</t>
        </is>
      </c>
      <c r="C7464" s="32" t="inlineStr">
        <is>
          <t>Spearow abilities</t>
        </is>
      </c>
      <c r="D7464" s="32" t="inlineStr">
        <is>
          <t>Keen Eye / Sniper</t>
        </is>
      </c>
      <c r="E7464" s="32" t="inlineStr">
        <is>
          <t>Sniper / Sniper</t>
        </is>
      </c>
      <c r="F7464" s="32" t="inlineStr">
        <is>
          <t>Differs from upstream baseline</t>
        </is>
      </c>
      <c r="G7464" s="32" t="inlineStr">
        <is>
          <t>species_info/gen_*_families.h</t>
        </is>
      </c>
    </row>
    <row r="7465">
      <c r="A7465" s="77" t="inlineStr">
        <is>
          <t>2026-10-05</t>
        </is>
      </c>
      <c r="B7465" s="77" t="inlineStr">
        <is>
          <t>Pokemon Stats</t>
        </is>
      </c>
      <c r="C7465" s="77" t="inlineStr">
        <is>
          <t>Spinarak baseSpeed</t>
        </is>
      </c>
      <c r="D7465" s="77" t="n">
        <v>30</v>
      </c>
      <c r="E7465" s="77" t="n">
        <v>50</v>
      </c>
      <c r="F7465" s="77" t="inlineStr">
        <is>
          <t>Differs from upstream baseline</t>
        </is>
      </c>
      <c r="G7465" s="77" t="inlineStr">
        <is>
          <t>species_info/gen_*_families.h</t>
        </is>
      </c>
    </row>
    <row r="7466">
      <c r="A7466" s="32" t="inlineStr">
        <is>
          <t>2026-10-05</t>
        </is>
      </c>
      <c r="B7466" s="32" t="inlineStr">
        <is>
          <t>Abilities</t>
        </is>
      </c>
      <c r="C7466" s="32" t="inlineStr">
        <is>
          <t>Spinarak abilities</t>
        </is>
      </c>
      <c r="D7466" s="32" t="inlineStr">
        <is>
          <t>Swarm / Insomnia / Sniper</t>
        </is>
      </c>
      <c r="E7466" s="32" t="inlineStr">
        <is>
          <t>Intimidate / Insomnia / Sniper</t>
        </is>
      </c>
      <c r="F7466" s="32" t="inlineStr">
        <is>
          <t>Differs from upstream baseline</t>
        </is>
      </c>
      <c r="G7466" s="32" t="inlineStr">
        <is>
          <t>species_info/gen_*_families.h</t>
        </is>
      </c>
    </row>
    <row r="7467">
      <c r="A7467" s="77" t="inlineStr">
        <is>
          <t>2026-10-05</t>
        </is>
      </c>
      <c r="B7467" s="77" t="inlineStr">
        <is>
          <t>Pokemon Stats</t>
        </is>
      </c>
      <c r="C7467" s="77" t="inlineStr">
        <is>
          <t>Spinda baseHP</t>
        </is>
      </c>
      <c r="D7467" s="77" t="n">
        <v>60</v>
      </c>
      <c r="E7467" s="77" t="n">
        <v>80</v>
      </c>
      <c r="F7467" s="77" t="inlineStr">
        <is>
          <t>Differs from upstream baseline</t>
        </is>
      </c>
      <c r="G7467" s="77" t="inlineStr">
        <is>
          <t>species_info/gen_*_families.h</t>
        </is>
      </c>
    </row>
    <row r="7468">
      <c r="A7468" s="32" t="inlineStr">
        <is>
          <t>2026-10-05</t>
        </is>
      </c>
      <c r="B7468" s="32" t="inlineStr">
        <is>
          <t>Pokemon Stats</t>
        </is>
      </c>
      <c r="C7468" s="32" t="inlineStr">
        <is>
          <t>Spinda baseAttack</t>
        </is>
      </c>
      <c r="D7468" s="32" t="n">
        <v>60</v>
      </c>
      <c r="E7468" s="32" t="n">
        <v>80</v>
      </c>
      <c r="F7468" s="32" t="inlineStr">
        <is>
          <t>Differs from upstream baseline</t>
        </is>
      </c>
      <c r="G7468" s="32" t="inlineStr">
        <is>
          <t>species_info/gen_*_families.h</t>
        </is>
      </c>
    </row>
    <row r="7469">
      <c r="A7469" s="77" t="inlineStr">
        <is>
          <t>2026-10-05</t>
        </is>
      </c>
      <c r="B7469" s="77" t="inlineStr">
        <is>
          <t>Pokemon Stats</t>
        </is>
      </c>
      <c r="C7469" s="77" t="inlineStr">
        <is>
          <t>Spinda baseDefense</t>
        </is>
      </c>
      <c r="D7469" s="77" t="n">
        <v>60</v>
      </c>
      <c r="E7469" s="77" t="n">
        <v>80</v>
      </c>
      <c r="F7469" s="77" t="inlineStr">
        <is>
          <t>Differs from upstream baseline</t>
        </is>
      </c>
      <c r="G7469" s="77" t="inlineStr">
        <is>
          <t>species_info/gen_*_families.h</t>
        </is>
      </c>
    </row>
    <row r="7470">
      <c r="A7470" s="32" t="inlineStr">
        <is>
          <t>2026-10-05</t>
        </is>
      </c>
      <c r="B7470" s="32" t="inlineStr">
        <is>
          <t>Pokemon Stats</t>
        </is>
      </c>
      <c r="C7470" s="32" t="inlineStr">
        <is>
          <t>Spinda baseSpAttack</t>
        </is>
      </c>
      <c r="D7470" s="32" t="n">
        <v>60</v>
      </c>
      <c r="E7470" s="32" t="n">
        <v>80</v>
      </c>
      <c r="F7470" s="32" t="inlineStr">
        <is>
          <t>Differs from upstream baseline</t>
        </is>
      </c>
      <c r="G7470" s="32" t="inlineStr">
        <is>
          <t>species_info/gen_*_families.h</t>
        </is>
      </c>
    </row>
    <row r="7471">
      <c r="A7471" s="77" t="inlineStr">
        <is>
          <t>2026-10-05</t>
        </is>
      </c>
      <c r="B7471" s="77" t="inlineStr">
        <is>
          <t>Pokemon Stats</t>
        </is>
      </c>
      <c r="C7471" s="77" t="inlineStr">
        <is>
          <t>Spinda baseSpDefense</t>
        </is>
      </c>
      <c r="D7471" s="77" t="n">
        <v>60</v>
      </c>
      <c r="E7471" s="77" t="n">
        <v>80</v>
      </c>
      <c r="F7471" s="77" t="inlineStr">
        <is>
          <t>Differs from upstream baseline</t>
        </is>
      </c>
      <c r="G7471" s="77" t="inlineStr">
        <is>
          <t>species_info/gen_*_families.h</t>
        </is>
      </c>
    </row>
    <row r="7472">
      <c r="A7472" s="32" t="inlineStr">
        <is>
          <t>2026-10-05</t>
        </is>
      </c>
      <c r="B7472" s="32" t="inlineStr">
        <is>
          <t>Pokemon Stats</t>
        </is>
      </c>
      <c r="C7472" s="32" t="inlineStr">
        <is>
          <t>Spinda baseSpeed</t>
        </is>
      </c>
      <c r="D7472" s="32" t="n">
        <v>60</v>
      </c>
      <c r="E7472" s="32" t="n">
        <v>80</v>
      </c>
      <c r="F7472" s="32" t="inlineStr">
        <is>
          <t>Differs from upstream baseline</t>
        </is>
      </c>
      <c r="G7472" s="32" t="inlineStr">
        <is>
          <t>species_info/gen_*_families.h</t>
        </is>
      </c>
    </row>
    <row r="7473">
      <c r="A7473" s="77" t="inlineStr">
        <is>
          <t>2026-10-05</t>
        </is>
      </c>
      <c r="B7473" s="77" t="inlineStr">
        <is>
          <t>Abilities</t>
        </is>
      </c>
      <c r="C7473" s="77" t="inlineStr">
        <is>
          <t>Spinda abilities</t>
        </is>
      </c>
      <c r="D7473" s="77" t="inlineStr">
        <is>
          <t>Own Tempo / Tangled Feet / Contrary</t>
        </is>
      </c>
      <c r="E7473" s="77" t="inlineStr">
        <is>
          <t>Tangled Feet / Tangled Feet / Contrary</t>
        </is>
      </c>
      <c r="F7473" s="77" t="inlineStr">
        <is>
          <t>Differs from upstream baseline</t>
        </is>
      </c>
      <c r="G7473" s="77" t="inlineStr">
        <is>
          <t>species_info/gen_*_families.h</t>
        </is>
      </c>
    </row>
    <row r="7474">
      <c r="A7474" s="32" t="inlineStr">
        <is>
          <t>2026-10-05</t>
        </is>
      </c>
      <c r="B7474" s="32" t="inlineStr">
        <is>
          <t>Pokemon Stats</t>
        </is>
      </c>
      <c r="C7474" s="32" t="inlineStr">
        <is>
          <t>Spiritomb baseHP</t>
        </is>
      </c>
      <c r="D7474" s="32" t="n">
        <v>50</v>
      </c>
      <c r="E7474" s="32" t="n">
        <v>73</v>
      </c>
      <c r="F7474" s="32" t="inlineStr">
        <is>
          <t>Differs from upstream baseline</t>
        </is>
      </c>
      <c r="G7474" s="32" t="inlineStr">
        <is>
          <t>species_info/gen_*_families.h</t>
        </is>
      </c>
    </row>
    <row r="7475">
      <c r="A7475" s="77" t="inlineStr">
        <is>
          <t>2026-10-05</t>
        </is>
      </c>
      <c r="B7475" s="77" t="inlineStr">
        <is>
          <t>Pokemon Stats</t>
        </is>
      </c>
      <c r="C7475" s="77" t="inlineStr">
        <is>
          <t>Spiritomb baseAttack</t>
        </is>
      </c>
      <c r="D7475" s="77" t="n">
        <v>92</v>
      </c>
      <c r="E7475" s="77" t="n">
        <v>108</v>
      </c>
      <c r="F7475" s="77" t="inlineStr">
        <is>
          <t>Differs from upstream baseline</t>
        </is>
      </c>
      <c r="G7475" s="77" t="inlineStr">
        <is>
          <t>species_info/gen_*_families.h</t>
        </is>
      </c>
    </row>
    <row r="7476">
      <c r="A7476" s="32" t="inlineStr">
        <is>
          <t>2026-10-05</t>
        </is>
      </c>
      <c r="B7476" s="32" t="inlineStr">
        <is>
          <t>Pokemon Stats</t>
        </is>
      </c>
      <c r="C7476" s="32" t="inlineStr">
        <is>
          <t>Spiritomb baseSpAttack</t>
        </is>
      </c>
      <c r="D7476" s="32" t="n">
        <v>92</v>
      </c>
      <c r="E7476" s="32" t="n">
        <v>108</v>
      </c>
      <c r="F7476" s="32" t="inlineStr">
        <is>
          <t>Differs from upstream baseline</t>
        </is>
      </c>
      <c r="G7476" s="32" t="inlineStr">
        <is>
          <t>species_info/gen_*_families.h</t>
        </is>
      </c>
    </row>
    <row r="7477">
      <c r="A7477" s="77" t="inlineStr">
        <is>
          <t>2026-10-05</t>
        </is>
      </c>
      <c r="B7477" s="77" t="inlineStr">
        <is>
          <t>Pokemon Stats</t>
        </is>
      </c>
      <c r="C7477" s="77" t="inlineStr">
        <is>
          <t>Spoink baseAttack</t>
        </is>
      </c>
      <c r="D7477" s="77" t="n">
        <v>25</v>
      </c>
      <c r="E7477" s="77" t="n">
        <v>55</v>
      </c>
      <c r="F7477" s="77" t="inlineStr">
        <is>
          <t>Differs from upstream baseline</t>
        </is>
      </c>
      <c r="G7477" s="77" t="inlineStr">
        <is>
          <t>species_info/gen_*_families.h</t>
        </is>
      </c>
    </row>
    <row r="7478">
      <c r="A7478" s="32" t="inlineStr">
        <is>
          <t>2026-10-05</t>
        </is>
      </c>
      <c r="B7478" s="32" t="inlineStr">
        <is>
          <t>Abilities</t>
        </is>
      </c>
      <c r="C7478" s="32" t="inlineStr">
        <is>
          <t>Squirtle abilities</t>
        </is>
      </c>
      <c r="D7478" s="32" t="inlineStr">
        <is>
          <t>Torrent / Rain Dish</t>
        </is>
      </c>
      <c r="E7478" s="32" t="inlineStr">
        <is>
          <t>Shell Armor / Shell Armor / Rain Dish</t>
        </is>
      </c>
      <c r="F7478" s="32" t="inlineStr">
        <is>
          <t>Differs from upstream baseline</t>
        </is>
      </c>
      <c r="G7478" s="32" t="inlineStr">
        <is>
          <t>species_info/gen_*_families.h</t>
        </is>
      </c>
    </row>
    <row r="7479">
      <c r="A7479" s="77" t="inlineStr">
        <is>
          <t>2026-10-05</t>
        </is>
      </c>
      <c r="B7479" s="77" t="inlineStr">
        <is>
          <t>Pokemon Stats</t>
        </is>
      </c>
      <c r="C7479" s="77" t="inlineStr">
        <is>
          <t>Stantler baseAttack</t>
        </is>
      </c>
      <c r="D7479" s="77" t="n">
        <v>95</v>
      </c>
      <c r="E7479" s="77" t="n">
        <v>105</v>
      </c>
      <c r="F7479" s="77" t="inlineStr">
        <is>
          <t>Differs from upstream baseline</t>
        </is>
      </c>
      <c r="G7479" s="77" t="inlineStr">
        <is>
          <t>species_info/gen_*_families.h</t>
        </is>
      </c>
    </row>
    <row r="7480">
      <c r="A7480" s="32" t="inlineStr">
        <is>
          <t>2026-10-05</t>
        </is>
      </c>
      <c r="B7480" s="32" t="inlineStr">
        <is>
          <t>Pokemon Stats</t>
        </is>
      </c>
      <c r="C7480" s="32" t="inlineStr">
        <is>
          <t>Stantler baseDefense</t>
        </is>
      </c>
      <c r="D7480" s="32" t="n">
        <v>62</v>
      </c>
      <c r="E7480" s="32" t="n">
        <v>72</v>
      </c>
      <c r="F7480" s="32" t="inlineStr">
        <is>
          <t>Differs from upstream baseline</t>
        </is>
      </c>
      <c r="G7480" s="32" t="inlineStr">
        <is>
          <t>species_info/gen_*_families.h</t>
        </is>
      </c>
    </row>
    <row r="7481">
      <c r="A7481" s="77" t="inlineStr">
        <is>
          <t>2026-10-05</t>
        </is>
      </c>
      <c r="B7481" s="77" t="inlineStr">
        <is>
          <t>Pokemon Stats</t>
        </is>
      </c>
      <c r="C7481" s="77" t="inlineStr">
        <is>
          <t>Stantler baseSpAttack</t>
        </is>
      </c>
      <c r="D7481" s="77" t="n">
        <v>85</v>
      </c>
      <c r="E7481" s="77" t="n">
        <v>105</v>
      </c>
      <c r="F7481" s="77" t="inlineStr">
        <is>
          <t>Differs from upstream baseline</t>
        </is>
      </c>
      <c r="G7481" s="77" t="inlineStr">
        <is>
          <t>species_info/gen_*_families.h</t>
        </is>
      </c>
    </row>
    <row r="7482">
      <c r="A7482" s="32" t="inlineStr">
        <is>
          <t>2026-10-05</t>
        </is>
      </c>
      <c r="B7482" s="32" t="inlineStr">
        <is>
          <t>Pokemon Stats</t>
        </is>
      </c>
      <c r="C7482" s="32" t="inlineStr">
        <is>
          <t>Stantler baseSpDefense</t>
        </is>
      </c>
      <c r="D7482" s="32" t="n">
        <v>65</v>
      </c>
      <c r="E7482" s="32" t="n">
        <v>75</v>
      </c>
      <c r="F7482" s="32" t="inlineStr">
        <is>
          <t>Differs from upstream baseline</t>
        </is>
      </c>
      <c r="G7482" s="32" t="inlineStr">
        <is>
          <t>species_info/gen_*_families.h</t>
        </is>
      </c>
    </row>
    <row r="7483">
      <c r="A7483" s="77" t="inlineStr">
        <is>
          <t>2026-10-05</t>
        </is>
      </c>
      <c r="B7483" s="77" t="inlineStr">
        <is>
          <t>Abilities</t>
        </is>
      </c>
      <c r="C7483" s="77" t="inlineStr">
        <is>
          <t>Stantler abilities</t>
        </is>
      </c>
      <c r="D7483" s="77" t="inlineStr">
        <is>
          <t>Intimidate / Frisk / Sap Sipper</t>
        </is>
      </c>
      <c r="E7483" s="77" t="inlineStr">
        <is>
          <t>Intimidate / Intimidate / Sap Sipper</t>
        </is>
      </c>
      <c r="F7483" s="77" t="inlineStr">
        <is>
          <t>Differs from upstream baseline</t>
        </is>
      </c>
      <c r="G7483" s="77" t="inlineStr">
        <is>
          <t>species_info/gen_*_families.h</t>
        </is>
      </c>
    </row>
    <row r="7484">
      <c r="A7484" s="32" t="inlineStr">
        <is>
          <t>2026-10-05</t>
        </is>
      </c>
      <c r="B7484" s="32" t="inlineStr">
        <is>
          <t>Pokemon Stats</t>
        </is>
      </c>
      <c r="C7484" s="32" t="inlineStr">
        <is>
          <t>Staraptor baseSpDefense</t>
        </is>
      </c>
      <c r="D7484" s="32" t="n">
        <v>60</v>
      </c>
      <c r="E7484" s="32" t="n">
        <v>50</v>
      </c>
      <c r="F7484" s="32" t="inlineStr">
        <is>
          <t>Differs from upstream baseline</t>
        </is>
      </c>
      <c r="G7484" s="32" t="inlineStr">
        <is>
          <t>species_info/gen_*_families.h</t>
        </is>
      </c>
    </row>
    <row r="7485">
      <c r="A7485" s="77" t="inlineStr">
        <is>
          <t>2026-10-05</t>
        </is>
      </c>
      <c r="B7485" s="77" t="inlineStr">
        <is>
          <t>Pokemon Stats</t>
        </is>
      </c>
      <c r="C7485" s="77" t="inlineStr">
        <is>
          <t>Staraptor baseSpeed</t>
        </is>
      </c>
      <c r="D7485" s="77" t="n">
        <v>100</v>
      </c>
      <c r="E7485" s="77" t="n">
        <v>105</v>
      </c>
      <c r="F7485" s="77" t="inlineStr">
        <is>
          <t>Differs from upstream baseline</t>
        </is>
      </c>
      <c r="G7485" s="77" t="inlineStr">
        <is>
          <t>species_info/gen_*_families.h</t>
        </is>
      </c>
    </row>
    <row r="7486">
      <c r="A7486" s="32" t="inlineStr">
        <is>
          <t>2026-10-05</t>
        </is>
      </c>
      <c r="B7486" s="32" t="inlineStr">
        <is>
          <t>Abilities</t>
        </is>
      </c>
      <c r="C7486" s="32" t="inlineStr">
        <is>
          <t>Staraptor abilities</t>
        </is>
      </c>
      <c r="D7486" s="32" t="inlineStr">
        <is>
          <t>Intimidate / Reckless</t>
        </is>
      </c>
      <c r="E7486" s="32" t="inlineStr">
        <is>
          <t>Reckless / Reckless</t>
        </is>
      </c>
      <c r="F7486" s="32" t="inlineStr">
        <is>
          <t>Differs from upstream baseline</t>
        </is>
      </c>
      <c r="G7486" s="32" t="inlineStr">
        <is>
          <t>species_info/gen_*_families.h</t>
        </is>
      </c>
    </row>
    <row r="7487">
      <c r="A7487" s="77" t="inlineStr">
        <is>
          <t>2026-10-05</t>
        </is>
      </c>
      <c r="B7487" s="77" t="inlineStr">
        <is>
          <t>Abilities</t>
        </is>
      </c>
      <c r="C7487" s="77" t="inlineStr">
        <is>
          <t>Staravia abilities</t>
        </is>
      </c>
      <c r="D7487" s="77" t="inlineStr">
        <is>
          <t>Intimidate / Reckless</t>
        </is>
      </c>
      <c r="E7487" s="77" t="inlineStr">
        <is>
          <t>Reckless / Reckless</t>
        </is>
      </c>
      <c r="F7487" s="77" t="inlineStr">
        <is>
          <t>Differs from upstream baseline</t>
        </is>
      </c>
      <c r="G7487" s="77" t="inlineStr">
        <is>
          <t>species_info/gen_*_families.h</t>
        </is>
      </c>
    </row>
    <row r="7488">
      <c r="A7488" s="32" t="inlineStr">
        <is>
          <t>2026-10-05</t>
        </is>
      </c>
      <c r="B7488" s="32" t="inlineStr">
        <is>
          <t>Pokemon Stats</t>
        </is>
      </c>
      <c r="C7488" s="32" t="inlineStr">
        <is>
          <t>Starmie baseAttack</t>
        </is>
      </c>
      <c r="D7488" s="32" t="n">
        <v>75</v>
      </c>
      <c r="E7488" s="32" t="n">
        <v>80</v>
      </c>
      <c r="F7488" s="32" t="inlineStr">
        <is>
          <t>Differs from upstream baseline</t>
        </is>
      </c>
      <c r="G7488" s="32" t="inlineStr">
        <is>
          <t>species_info/gen_*_families.h</t>
        </is>
      </c>
    </row>
    <row r="7489">
      <c r="A7489" s="77" t="inlineStr">
        <is>
          <t>2026-10-05</t>
        </is>
      </c>
      <c r="B7489" s="77" t="inlineStr">
        <is>
          <t>Pokemon Stats</t>
        </is>
      </c>
      <c r="C7489" s="77" t="inlineStr">
        <is>
          <t>Starmie baseSpDefense</t>
        </is>
      </c>
      <c r="D7489" s="77" t="n">
        <v>85</v>
      </c>
      <c r="E7489" s="77" t="n">
        <v>100</v>
      </c>
      <c r="F7489" s="77" t="inlineStr">
        <is>
          <t>Differs from upstream baseline</t>
        </is>
      </c>
      <c r="G7489" s="77" t="inlineStr">
        <is>
          <t>species_info/gen_*_families.h</t>
        </is>
      </c>
    </row>
    <row r="7490">
      <c r="A7490" s="32" t="inlineStr">
        <is>
          <t>2026-10-05</t>
        </is>
      </c>
      <c r="B7490" s="32" t="inlineStr">
        <is>
          <t>Abilities</t>
        </is>
      </c>
      <c r="C7490" s="32" t="inlineStr">
        <is>
          <t>Starmie abilities</t>
        </is>
      </c>
      <c r="D7490" s="32" t="inlineStr">
        <is>
          <t>Illuminate / Natural Cure / Analytic</t>
        </is>
      </c>
      <c r="E7490" s="32" t="inlineStr">
        <is>
          <t>Magic Guard / Natural Cure / Analytic</t>
        </is>
      </c>
      <c r="F7490" s="32" t="inlineStr">
        <is>
          <t>Differs from upstream baseline</t>
        </is>
      </c>
      <c r="G7490" s="32" t="inlineStr">
        <is>
          <t>species_info/gen_*_families.h</t>
        </is>
      </c>
    </row>
    <row r="7491">
      <c r="A7491" s="77" t="inlineStr">
        <is>
          <t>2026-10-05</t>
        </is>
      </c>
      <c r="B7491" s="77" t="inlineStr">
        <is>
          <t>Abilities</t>
        </is>
      </c>
      <c r="C7491" s="77" t="inlineStr">
        <is>
          <t>Staryu abilities</t>
        </is>
      </c>
      <c r="D7491" s="77" t="inlineStr">
        <is>
          <t>Illuminate / Natural Cure / Analytic</t>
        </is>
      </c>
      <c r="E7491" s="77" t="inlineStr">
        <is>
          <t>Magic Guard / Natural Cure / Analytic</t>
        </is>
      </c>
      <c r="F7491" s="77" t="inlineStr">
        <is>
          <t>Differs from upstream baseline</t>
        </is>
      </c>
      <c r="G7491" s="77" t="inlineStr">
        <is>
          <t>species_info/gen_*_families.h</t>
        </is>
      </c>
    </row>
    <row r="7492">
      <c r="A7492" s="32" t="inlineStr">
        <is>
          <t>2026-10-05</t>
        </is>
      </c>
      <c r="B7492" s="32" t="inlineStr">
        <is>
          <t>Pokemon Stats</t>
        </is>
      </c>
      <c r="C7492" s="32" t="inlineStr">
        <is>
          <t>Steelix baseHP</t>
        </is>
      </c>
      <c r="D7492" s="32" t="n">
        <v>75</v>
      </c>
      <c r="E7492" s="32" t="n">
        <v>100</v>
      </c>
      <c r="F7492" s="32" t="inlineStr">
        <is>
          <t>Differs from upstream baseline</t>
        </is>
      </c>
      <c r="G7492" s="32" t="inlineStr">
        <is>
          <t>species_info/gen_*_families.h</t>
        </is>
      </c>
    </row>
    <row r="7493">
      <c r="A7493" s="77" t="inlineStr">
        <is>
          <t>2026-10-05</t>
        </is>
      </c>
      <c r="B7493" s="77" t="inlineStr">
        <is>
          <t>Pokemon Stats</t>
        </is>
      </c>
      <c r="C7493" s="77" t="inlineStr">
        <is>
          <t>Steelix baseAttack</t>
        </is>
      </c>
      <c r="D7493" s="77" t="n">
        <v>85</v>
      </c>
      <c r="E7493" s="77" t="n">
        <v>115</v>
      </c>
      <c r="F7493" s="77" t="inlineStr">
        <is>
          <t>Differs from upstream baseline</t>
        </is>
      </c>
      <c r="G7493" s="77" t="inlineStr">
        <is>
          <t>species_info/gen_*_families.h</t>
        </is>
      </c>
    </row>
    <row r="7494">
      <c r="A7494" s="32" t="inlineStr">
        <is>
          <t>2026-10-05</t>
        </is>
      </c>
      <c r="B7494" s="32" t="inlineStr">
        <is>
          <t>Pokemon Stats</t>
        </is>
      </c>
      <c r="C7494" s="32" t="inlineStr">
        <is>
          <t>Steelix baseSpAttack</t>
        </is>
      </c>
      <c r="D7494" s="32" t="n">
        <v>55</v>
      </c>
      <c r="E7494" s="32" t="n">
        <v>35</v>
      </c>
      <c r="F7494" s="32" t="inlineStr">
        <is>
          <t>Differs from upstream baseline</t>
        </is>
      </c>
      <c r="G7494" s="32" t="inlineStr">
        <is>
          <t>species_info/gen_*_families.h</t>
        </is>
      </c>
    </row>
    <row r="7495">
      <c r="A7495" s="77" t="inlineStr">
        <is>
          <t>2026-10-05</t>
        </is>
      </c>
      <c r="B7495" s="77" t="inlineStr">
        <is>
          <t>Pokemon Stats</t>
        </is>
      </c>
      <c r="C7495" s="77" t="inlineStr">
        <is>
          <t>Steelix baseSpDefense</t>
        </is>
      </c>
      <c r="D7495" s="77" t="n">
        <v>65</v>
      </c>
      <c r="E7495" s="77" t="n">
        <v>75</v>
      </c>
      <c r="F7495" s="77" t="inlineStr">
        <is>
          <t>Differs from upstream baseline</t>
        </is>
      </c>
      <c r="G7495" s="77" t="inlineStr">
        <is>
          <t>species_info/gen_*_families.h</t>
        </is>
      </c>
    </row>
    <row r="7496">
      <c r="A7496" s="32" t="inlineStr">
        <is>
          <t>2026-10-05</t>
        </is>
      </c>
      <c r="B7496" s="32" t="inlineStr">
        <is>
          <t>Abilities</t>
        </is>
      </c>
      <c r="C7496" s="32" t="inlineStr">
        <is>
          <t>Steelix abilities</t>
        </is>
      </c>
      <c r="D7496" s="32" t="inlineStr">
        <is>
          <t>Rock Head / Sturdy / Sheer Force</t>
        </is>
      </c>
      <c r="E7496" s="32" t="inlineStr">
        <is>
          <t>Solid Rock / Rock Head / Sheer Force</t>
        </is>
      </c>
      <c r="F7496" s="32" t="inlineStr">
        <is>
          <t>Differs from upstream baseline</t>
        </is>
      </c>
      <c r="G7496" s="32" t="inlineStr">
        <is>
          <t>species_info/gen_*_families.h</t>
        </is>
      </c>
    </row>
    <row r="7497">
      <c r="A7497" s="77" t="inlineStr">
        <is>
          <t>2026-10-05</t>
        </is>
      </c>
      <c r="B7497" s="77" t="inlineStr">
        <is>
          <t>Pokemon Stats</t>
        </is>
      </c>
      <c r="C7497" s="77" t="inlineStr">
        <is>
          <t>Steelix baseAttack</t>
        </is>
      </c>
      <c r="D7497" s="77" t="n">
        <v>125</v>
      </c>
      <c r="E7497" s="77" t="n">
        <v>155</v>
      </c>
      <c r="F7497" s="77" t="inlineStr">
        <is>
          <t>Differs from upstream baseline</t>
        </is>
      </c>
      <c r="G7497" s="77" t="inlineStr">
        <is>
          <t>species_info/gen_*_families.h</t>
        </is>
      </c>
    </row>
    <row r="7498">
      <c r="A7498" s="32" t="inlineStr">
        <is>
          <t>2026-10-05</t>
        </is>
      </c>
      <c r="B7498" s="32" t="inlineStr">
        <is>
          <t>Pokemon Stats</t>
        </is>
      </c>
      <c r="C7498" s="32" t="inlineStr">
        <is>
          <t>Steelix baseSpDefense</t>
        </is>
      </c>
      <c r="D7498" s="32" t="n">
        <v>95</v>
      </c>
      <c r="E7498" s="32" t="n">
        <v>105</v>
      </c>
      <c r="F7498" s="32" t="inlineStr">
        <is>
          <t>Differs from upstream baseline</t>
        </is>
      </c>
      <c r="G7498" s="32" t="inlineStr">
        <is>
          <t>species_info/gen_*_families.h</t>
        </is>
      </c>
    </row>
    <row r="7499">
      <c r="A7499" s="77" t="inlineStr">
        <is>
          <t>2026-10-05</t>
        </is>
      </c>
      <c r="B7499" s="77" t="inlineStr">
        <is>
          <t>Pokemon Stats</t>
        </is>
      </c>
      <c r="C7499" s="77" t="inlineStr">
        <is>
          <t>Stoutland baseHP</t>
        </is>
      </c>
      <c r="D7499" s="77" t="n">
        <v>85</v>
      </c>
      <c r="E7499" s="77" t="n">
        <v>95</v>
      </c>
      <c r="F7499" s="77" t="inlineStr">
        <is>
          <t>Differs from upstream baseline</t>
        </is>
      </c>
      <c r="G7499" s="77" t="inlineStr">
        <is>
          <t>species_info/gen_*_families.h</t>
        </is>
      </c>
    </row>
    <row r="7500">
      <c r="A7500" s="32" t="inlineStr">
        <is>
          <t>2026-10-05</t>
        </is>
      </c>
      <c r="B7500" s="32" t="inlineStr">
        <is>
          <t>Pokemon Stats</t>
        </is>
      </c>
      <c r="C7500" s="32" t="inlineStr">
        <is>
          <t>Stoutland baseAttack</t>
        </is>
      </c>
      <c r="D7500" s="32" t="n">
        <v>110</v>
      </c>
      <c r="E7500" s="32" t="n">
        <v>133</v>
      </c>
      <c r="F7500" s="32" t="inlineStr">
        <is>
          <t>Differs from upstream baseline</t>
        </is>
      </c>
      <c r="G7500" s="32" t="inlineStr">
        <is>
          <t>species_info/gen_*_families.h</t>
        </is>
      </c>
    </row>
    <row r="7501">
      <c r="A7501" s="77" t="inlineStr">
        <is>
          <t>2026-10-05</t>
        </is>
      </c>
      <c r="B7501" s="77" t="inlineStr">
        <is>
          <t>Pokemon Stats</t>
        </is>
      </c>
      <c r="C7501" s="77" t="inlineStr">
        <is>
          <t>Stoutland baseSpAttack</t>
        </is>
      </c>
      <c r="D7501" s="77" t="n">
        <v>45</v>
      </c>
      <c r="E7501" s="77" t="n">
        <v>30</v>
      </c>
      <c r="F7501" s="77" t="inlineStr">
        <is>
          <t>Differs from upstream baseline</t>
        </is>
      </c>
      <c r="G7501" s="77" t="inlineStr">
        <is>
          <t>species_info/gen_*_families.h</t>
        </is>
      </c>
    </row>
    <row r="7502">
      <c r="A7502" s="32" t="inlineStr">
        <is>
          <t>2026-10-05</t>
        </is>
      </c>
      <c r="B7502" s="32" t="inlineStr">
        <is>
          <t>Pokemon Stats</t>
        </is>
      </c>
      <c r="C7502" s="32" t="inlineStr">
        <is>
          <t>Stoutland baseSpeed</t>
        </is>
      </c>
      <c r="D7502" s="32" t="n">
        <v>80</v>
      </c>
      <c r="E7502" s="32" t="n">
        <v>95</v>
      </c>
      <c r="F7502" s="32" t="inlineStr">
        <is>
          <t>Differs from upstream baseline</t>
        </is>
      </c>
      <c r="G7502" s="32" t="inlineStr">
        <is>
          <t>species_info/gen_*_families.h</t>
        </is>
      </c>
    </row>
    <row r="7503">
      <c r="A7503" s="77" t="inlineStr">
        <is>
          <t>2026-10-05</t>
        </is>
      </c>
      <c r="B7503" s="77" t="inlineStr">
        <is>
          <t>Pokemon Stats</t>
        </is>
      </c>
      <c r="C7503" s="77" t="inlineStr">
        <is>
          <t>Stunfisk baseHP</t>
        </is>
      </c>
      <c r="D7503" s="77" t="n">
        <v>109</v>
      </c>
      <c r="E7503" s="77" t="n">
        <v>124</v>
      </c>
      <c r="F7503" s="77" t="inlineStr">
        <is>
          <t>Differs from upstream baseline</t>
        </is>
      </c>
      <c r="G7503" s="77" t="inlineStr">
        <is>
          <t>species_info/gen_*_families.h</t>
        </is>
      </c>
    </row>
    <row r="7504">
      <c r="A7504" s="32" t="inlineStr">
        <is>
          <t>2026-10-05</t>
        </is>
      </c>
      <c r="B7504" s="32" t="inlineStr">
        <is>
          <t>Pokemon Stats</t>
        </is>
      </c>
      <c r="C7504" s="32" t="inlineStr">
        <is>
          <t>Stunfisk baseAttack</t>
        </is>
      </c>
      <c r="D7504" s="32" t="n">
        <v>66</v>
      </c>
      <c r="E7504" s="32" t="n">
        <v>68</v>
      </c>
      <c r="F7504" s="32" t="inlineStr">
        <is>
          <t>Differs from upstream baseline</t>
        </is>
      </c>
      <c r="G7504" s="32" t="inlineStr">
        <is>
          <t>species_info/gen_*_families.h</t>
        </is>
      </c>
    </row>
    <row r="7505">
      <c r="A7505" s="77" t="inlineStr">
        <is>
          <t>2026-10-05</t>
        </is>
      </c>
      <c r="B7505" s="77" t="inlineStr">
        <is>
          <t>Pokemon Stats</t>
        </is>
      </c>
      <c r="C7505" s="77" t="inlineStr">
        <is>
          <t>Stunfisk baseSpAttack</t>
        </is>
      </c>
      <c r="D7505" s="77" t="n">
        <v>81</v>
      </c>
      <c r="E7505" s="77" t="n">
        <v>91</v>
      </c>
      <c r="F7505" s="77" t="inlineStr">
        <is>
          <t>Differs from upstream baseline</t>
        </is>
      </c>
      <c r="G7505" s="77" t="inlineStr">
        <is>
          <t>species_info/gen_*_families.h</t>
        </is>
      </c>
    </row>
    <row r="7506">
      <c r="A7506" s="32" t="inlineStr">
        <is>
          <t>2026-10-05</t>
        </is>
      </c>
      <c r="B7506" s="32" t="inlineStr">
        <is>
          <t>Pokemon Stats</t>
        </is>
      </c>
      <c r="C7506" s="32" t="inlineStr">
        <is>
          <t>Stunfisk baseSpeed</t>
        </is>
      </c>
      <c r="D7506" s="32" t="n">
        <v>32</v>
      </c>
      <c r="E7506" s="32" t="n">
        <v>54</v>
      </c>
      <c r="F7506" s="32" t="inlineStr">
        <is>
          <t>Differs from upstream baseline</t>
        </is>
      </c>
      <c r="G7506" s="32" t="inlineStr">
        <is>
          <t>species_info/gen_*_families.h</t>
        </is>
      </c>
    </row>
    <row r="7507">
      <c r="A7507" s="77" t="inlineStr">
        <is>
          <t>2026-10-05</t>
        </is>
      </c>
      <c r="B7507" s="77" t="inlineStr">
        <is>
          <t>Abilities</t>
        </is>
      </c>
      <c r="C7507" s="77" t="inlineStr">
        <is>
          <t>Stunfisk abilities</t>
        </is>
      </c>
      <c r="D7507" s="77" t="inlineStr">
        <is>
          <t>Static / Limber / Sand Veil</t>
        </is>
      </c>
      <c r="E7507" s="77" t="inlineStr">
        <is>
          <t>Static / Limber / Water Absorb</t>
        </is>
      </c>
      <c r="F7507" s="77" t="inlineStr">
        <is>
          <t>Differs from upstream baseline</t>
        </is>
      </c>
      <c r="G7507" s="77" t="inlineStr">
        <is>
          <t>species_info/gen_*_families.h</t>
        </is>
      </c>
    </row>
    <row r="7508">
      <c r="A7508" s="32" t="inlineStr">
        <is>
          <t>2026-10-05</t>
        </is>
      </c>
      <c r="B7508" s="32" t="inlineStr">
        <is>
          <t>Pokemon Stats</t>
        </is>
      </c>
      <c r="C7508" s="32" t="inlineStr">
        <is>
          <t>Stunfisk baseAttack</t>
        </is>
      </c>
      <c r="D7508" s="32" t="n">
        <v>81</v>
      </c>
      <c r="E7508" s="32" t="n">
        <v>84</v>
      </c>
      <c r="F7508" s="32" t="inlineStr">
        <is>
          <t>Differs from upstream baseline</t>
        </is>
      </c>
      <c r="G7508" s="32" t="inlineStr">
        <is>
          <t>species_info/gen_*_families.h</t>
        </is>
      </c>
    </row>
    <row r="7509">
      <c r="A7509" s="77" t="inlineStr">
        <is>
          <t>2026-10-05</t>
        </is>
      </c>
      <c r="B7509" s="77" t="inlineStr">
        <is>
          <t>Pokemon Stats</t>
        </is>
      </c>
      <c r="C7509" s="77" t="inlineStr">
        <is>
          <t>Stunfisk baseSpAttack</t>
        </is>
      </c>
      <c r="D7509" s="77" t="n">
        <v>66</v>
      </c>
      <c r="E7509" s="77" t="n">
        <v>67</v>
      </c>
      <c r="F7509" s="77" t="inlineStr">
        <is>
          <t>Differs from upstream baseline</t>
        </is>
      </c>
      <c r="G7509" s="77" t="inlineStr">
        <is>
          <t>species_info/gen_*_families.h</t>
        </is>
      </c>
    </row>
    <row r="7510">
      <c r="A7510" s="32" t="inlineStr">
        <is>
          <t>2026-10-05</t>
        </is>
      </c>
      <c r="B7510" s="32" t="inlineStr">
        <is>
          <t>Pokemon Stats</t>
        </is>
      </c>
      <c r="C7510" s="32" t="inlineStr">
        <is>
          <t>Stunfisk baseSpeed</t>
        </is>
      </c>
      <c r="D7510" s="32" t="n">
        <v>32</v>
      </c>
      <c r="E7510" s="32" t="n">
        <v>52</v>
      </c>
      <c r="F7510" s="32" t="inlineStr">
        <is>
          <t>Differs from upstream baseline</t>
        </is>
      </c>
      <c r="G7510" s="32" t="inlineStr">
        <is>
          <t>species_info/gen_*_families.h</t>
        </is>
      </c>
    </row>
    <row r="7511">
      <c r="A7511" s="77" t="inlineStr">
        <is>
          <t>2026-10-05</t>
        </is>
      </c>
      <c r="B7511" s="77" t="inlineStr">
        <is>
          <t>Pokemon Stats</t>
        </is>
      </c>
      <c r="C7511" s="77" t="inlineStr">
        <is>
          <t>Stunky baseSpAttack</t>
        </is>
      </c>
      <c r="D7511" s="77" t="n">
        <v>41</v>
      </c>
      <c r="E7511" s="77" t="n">
        <v>61</v>
      </c>
      <c r="F7511" s="77" t="inlineStr">
        <is>
          <t>Differs from upstream baseline</t>
        </is>
      </c>
      <c r="G7511" s="77" t="inlineStr">
        <is>
          <t>species_info/gen_*_families.h</t>
        </is>
      </c>
    </row>
    <row r="7512">
      <c r="A7512" s="32" t="inlineStr">
        <is>
          <t>2026-10-05</t>
        </is>
      </c>
      <c r="B7512" s="32" t="inlineStr">
        <is>
          <t>Abilities</t>
        </is>
      </c>
      <c r="C7512" s="32" t="inlineStr">
        <is>
          <t>Stunky abilities</t>
        </is>
      </c>
      <c r="D7512" s="32" t="inlineStr">
        <is>
          <t>Stench / Aftermath / Keen Eye</t>
        </is>
      </c>
      <c r="E7512" s="32" t="inlineStr">
        <is>
          <t>Aftermath / Aftermath / Keen Eye</t>
        </is>
      </c>
      <c r="F7512" s="32" t="inlineStr">
        <is>
          <t>Differs from upstream baseline</t>
        </is>
      </c>
      <c r="G7512" s="32" t="inlineStr">
        <is>
          <t>species_info/gen_*_families.h</t>
        </is>
      </c>
    </row>
    <row r="7513">
      <c r="A7513" s="77" t="inlineStr">
        <is>
          <t>2026-10-05</t>
        </is>
      </c>
      <c r="B7513" s="77" t="inlineStr">
        <is>
          <t>Abilities</t>
        </is>
      </c>
      <c r="C7513" s="77" t="inlineStr">
        <is>
          <t>Sudowoodo abilities</t>
        </is>
      </c>
      <c r="D7513" s="77" t="inlineStr">
        <is>
          <t>Sturdy / Rock Head / Rattled</t>
        </is>
      </c>
      <c r="E7513" s="77" t="inlineStr">
        <is>
          <t>Rock Head / Rock Head / Rattled</t>
        </is>
      </c>
      <c r="F7513" s="77" t="inlineStr">
        <is>
          <t>Differs from upstream baseline</t>
        </is>
      </c>
      <c r="G7513" s="77" t="inlineStr">
        <is>
          <t>species_info/gen_*_families.h</t>
        </is>
      </c>
    </row>
    <row r="7514">
      <c r="A7514" s="32" t="inlineStr">
        <is>
          <t>2026-10-05</t>
        </is>
      </c>
      <c r="B7514" s="32" t="inlineStr">
        <is>
          <t>Pokemon Stats</t>
        </is>
      </c>
      <c r="C7514" s="32" t="inlineStr">
        <is>
          <t>Suicune baseHP</t>
        </is>
      </c>
      <c r="D7514" s="32" t="n">
        <v>100</v>
      </c>
      <c r="E7514" s="32" t="n">
        <v>120</v>
      </c>
      <c r="F7514" s="32" t="inlineStr">
        <is>
          <t>Differs from upstream baseline</t>
        </is>
      </c>
      <c r="G7514" s="32" t="inlineStr">
        <is>
          <t>species_info/gen_*_families.h</t>
        </is>
      </c>
    </row>
    <row r="7515">
      <c r="A7515" s="77" t="inlineStr">
        <is>
          <t>2026-10-05</t>
        </is>
      </c>
      <c r="B7515" s="77" t="inlineStr">
        <is>
          <t>Abilities</t>
        </is>
      </c>
      <c r="C7515" s="77" t="inlineStr">
        <is>
          <t>Sunflora abilities</t>
        </is>
      </c>
      <c r="D7515" s="77" t="inlineStr">
        <is>
          <t>Chlorophyll / Solar Power / Early Bird</t>
        </is>
      </c>
      <c r="E7515" s="77" t="inlineStr">
        <is>
          <t>Solar Power / Solar Power / Early Bird</t>
        </is>
      </c>
      <c r="F7515" s="77" t="inlineStr">
        <is>
          <t>Differs from upstream baseline</t>
        </is>
      </c>
      <c r="G7515" s="77" t="inlineStr">
        <is>
          <t>species_info/gen_*_families.h</t>
        </is>
      </c>
    </row>
    <row r="7516">
      <c r="A7516" s="32" t="inlineStr">
        <is>
          <t>2026-10-05</t>
        </is>
      </c>
      <c r="B7516" s="32" t="inlineStr">
        <is>
          <t>Abilities</t>
        </is>
      </c>
      <c r="C7516" s="32" t="inlineStr">
        <is>
          <t>Sunkern abilities</t>
        </is>
      </c>
      <c r="D7516" s="32" t="inlineStr">
        <is>
          <t>Chlorophyll / Solar Power / Early Bird</t>
        </is>
      </c>
      <c r="E7516" s="32" t="inlineStr">
        <is>
          <t>Solar Power / Solar Power / Early Bird</t>
        </is>
      </c>
      <c r="F7516" s="32" t="inlineStr">
        <is>
          <t>Differs from upstream baseline</t>
        </is>
      </c>
      <c r="G7516" s="32" t="inlineStr">
        <is>
          <t>species_info/gen_*_families.h</t>
        </is>
      </c>
    </row>
    <row r="7517">
      <c r="A7517" s="77" t="inlineStr">
        <is>
          <t>2026-10-05</t>
        </is>
      </c>
      <c r="B7517" s="77" t="inlineStr">
        <is>
          <t>Pokemon Stats</t>
        </is>
      </c>
      <c r="C7517" s="77" t="inlineStr">
        <is>
          <t>Surskit baseHP</t>
        </is>
      </c>
      <c r="D7517" s="77" t="n">
        <v>40</v>
      </c>
      <c r="E7517" s="77" t="n">
        <v>70</v>
      </c>
      <c r="F7517" s="77" t="inlineStr">
        <is>
          <t>Differs from upstream baseline</t>
        </is>
      </c>
      <c r="G7517" s="77" t="inlineStr">
        <is>
          <t>species_info/gen_*_families.h</t>
        </is>
      </c>
    </row>
    <row r="7518">
      <c r="A7518" s="32" t="inlineStr">
        <is>
          <t>2026-10-05</t>
        </is>
      </c>
      <c r="B7518" s="32" t="inlineStr">
        <is>
          <t>Pokemon Stats</t>
        </is>
      </c>
      <c r="C7518" s="32" t="inlineStr">
        <is>
          <t>Surskit baseDefense</t>
        </is>
      </c>
      <c r="D7518" s="32" t="n">
        <v>32</v>
      </c>
      <c r="E7518" s="32" t="n">
        <v>62</v>
      </c>
      <c r="F7518" s="32" t="inlineStr">
        <is>
          <t>Differs from upstream baseline</t>
        </is>
      </c>
      <c r="G7518" s="32" t="inlineStr">
        <is>
          <t>species_info/gen_*_families.h</t>
        </is>
      </c>
    </row>
    <row r="7519">
      <c r="A7519" s="77" t="inlineStr">
        <is>
          <t>2026-10-05</t>
        </is>
      </c>
      <c r="B7519" s="77" t="inlineStr">
        <is>
          <t>Pokemon Stats</t>
        </is>
      </c>
      <c r="C7519" s="77" t="inlineStr">
        <is>
          <t>Surskit baseSpAttack</t>
        </is>
      </c>
      <c r="D7519" s="77" t="n">
        <v>50</v>
      </c>
      <c r="E7519" s="77" t="n">
        <v>100</v>
      </c>
      <c r="F7519" s="77" t="inlineStr">
        <is>
          <t>Differs from upstream baseline</t>
        </is>
      </c>
      <c r="G7519" s="77" t="inlineStr">
        <is>
          <t>species_info/gen_*_families.h</t>
        </is>
      </c>
    </row>
    <row r="7520">
      <c r="A7520" s="32" t="inlineStr">
        <is>
          <t>2026-10-05</t>
        </is>
      </c>
      <c r="B7520" s="32" t="inlineStr">
        <is>
          <t>Pokemon Stats</t>
        </is>
      </c>
      <c r="C7520" s="32" t="inlineStr">
        <is>
          <t>Surskit baseSpDefense</t>
        </is>
      </c>
      <c r="D7520" s="32" t="n">
        <v>52</v>
      </c>
      <c r="E7520" s="32" t="n">
        <v>82</v>
      </c>
      <c r="F7520" s="32" t="inlineStr">
        <is>
          <t>Differs from upstream baseline</t>
        </is>
      </c>
      <c r="G7520" s="32" t="inlineStr">
        <is>
          <t>species_info/gen_*_families.h</t>
        </is>
      </c>
    </row>
    <row r="7521">
      <c r="A7521" s="77" t="inlineStr">
        <is>
          <t>2026-10-05</t>
        </is>
      </c>
      <c r="B7521" s="77" t="inlineStr">
        <is>
          <t>Evolutions</t>
        </is>
      </c>
      <c r="C7521" s="77" t="inlineStr">
        <is>
          <t>Swadloon evolution</t>
        </is>
      </c>
      <c r="D7521" s="77" t="inlineStr">
        <is>
          <t>Friendship -&gt; Leavanny</t>
        </is>
      </c>
      <c r="E7521" s="77" t="inlineStr">
        <is>
          <t>Lv 23 -&gt; Leavanny</t>
        </is>
      </c>
      <c r="F7521" s="77" t="inlineStr">
        <is>
          <t>Differs from upstream baseline</t>
        </is>
      </c>
      <c r="G7521" s="77" t="inlineStr">
        <is>
          <t>species_info/gen_*_families.h</t>
        </is>
      </c>
    </row>
    <row r="7522">
      <c r="A7522" s="32" t="inlineStr">
        <is>
          <t>2026-10-05</t>
        </is>
      </c>
      <c r="B7522" s="32" t="inlineStr">
        <is>
          <t>Abilities</t>
        </is>
      </c>
      <c r="C7522" s="32" t="inlineStr">
        <is>
          <t>Swalot abilities</t>
        </is>
      </c>
      <c r="D7522" s="32" t="inlineStr">
        <is>
          <t>Liquid Ooze / Sticky Hold / Gluttony</t>
        </is>
      </c>
      <c r="E7522" s="32" t="inlineStr">
        <is>
          <t>Gluttony / Gluttony / Gluttony</t>
        </is>
      </c>
      <c r="F7522" s="32" t="inlineStr">
        <is>
          <t>Differs from upstream baseline</t>
        </is>
      </c>
      <c r="G7522" s="32" t="inlineStr">
        <is>
          <t>species_info/gen_*_families.h</t>
        </is>
      </c>
    </row>
    <row r="7523">
      <c r="A7523" s="77" t="inlineStr">
        <is>
          <t>2026-10-05</t>
        </is>
      </c>
      <c r="B7523" s="77" t="inlineStr">
        <is>
          <t>Abilities</t>
        </is>
      </c>
      <c r="C7523" s="77" t="inlineStr">
        <is>
          <t>Swampert abilities</t>
        </is>
      </c>
      <c r="D7523" s="77" t="inlineStr">
        <is>
          <t>Torrent / Damp</t>
        </is>
      </c>
      <c r="E7523" s="77" t="inlineStr">
        <is>
          <t>Swift Swim / Torrent / Damp</t>
        </is>
      </c>
      <c r="F7523" s="77" t="inlineStr">
        <is>
          <t>Differs from upstream baseline</t>
        </is>
      </c>
      <c r="G7523" s="77" t="inlineStr">
        <is>
          <t>species_info/gen_*_families.h</t>
        </is>
      </c>
    </row>
    <row r="7524">
      <c r="A7524" s="32" t="inlineStr">
        <is>
          <t>2026-10-05</t>
        </is>
      </c>
      <c r="B7524" s="32" t="inlineStr">
        <is>
          <t>Pokemon Stats</t>
        </is>
      </c>
      <c r="C7524" s="32" t="inlineStr">
        <is>
          <t>Swanna baseSpAttack</t>
        </is>
      </c>
      <c r="D7524" s="32" t="n">
        <v>87</v>
      </c>
      <c r="E7524" s="32" t="n">
        <v>97</v>
      </c>
      <c r="F7524" s="32" t="inlineStr">
        <is>
          <t>Differs from upstream baseline</t>
        </is>
      </c>
      <c r="G7524" s="32" t="inlineStr">
        <is>
          <t>species_info/gen_*_families.h</t>
        </is>
      </c>
    </row>
    <row r="7525">
      <c r="A7525" s="77" t="inlineStr">
        <is>
          <t>2026-10-05</t>
        </is>
      </c>
      <c r="B7525" s="77" t="inlineStr">
        <is>
          <t>Pokemon Stats</t>
        </is>
      </c>
      <c r="C7525" s="77" t="inlineStr">
        <is>
          <t>Swanna baseSpeed</t>
        </is>
      </c>
      <c r="D7525" s="77" t="n">
        <v>98</v>
      </c>
      <c r="E7525" s="77" t="n">
        <v>108</v>
      </c>
      <c r="F7525" s="77" t="inlineStr">
        <is>
          <t>Differs from upstream baseline</t>
        </is>
      </c>
      <c r="G7525" s="77" t="inlineStr">
        <is>
          <t>species_info/gen_*_families.h</t>
        </is>
      </c>
    </row>
    <row r="7526">
      <c r="A7526" s="32" t="inlineStr">
        <is>
          <t>2026-10-05</t>
        </is>
      </c>
      <c r="B7526" s="32" t="inlineStr">
        <is>
          <t>Abilities</t>
        </is>
      </c>
      <c r="C7526" s="32" t="inlineStr">
        <is>
          <t>Swanna abilities</t>
        </is>
      </c>
      <c r="D7526" s="32" t="inlineStr">
        <is>
          <t>Keen Eye / Big Pecks / Hydration</t>
        </is>
      </c>
      <c r="E7526" s="32" t="inlineStr">
        <is>
          <t>Keen Eye / Hydration / Competitive</t>
        </is>
      </c>
      <c r="F7526" s="32" t="inlineStr">
        <is>
          <t>Differs from upstream baseline</t>
        </is>
      </c>
      <c r="G7526" s="32" t="inlineStr">
        <is>
          <t>species_info/gen_*_families.h</t>
        </is>
      </c>
    </row>
    <row r="7527">
      <c r="A7527" s="77" t="inlineStr">
        <is>
          <t>2026-10-05</t>
        </is>
      </c>
      <c r="B7527" s="77" t="inlineStr">
        <is>
          <t>Pokemon Stats</t>
        </is>
      </c>
      <c r="C7527" s="77" t="inlineStr">
        <is>
          <t>Swellow baseSpAttack</t>
        </is>
      </c>
      <c r="D7527" s="77" t="n">
        <v>75</v>
      </c>
      <c r="E7527" s="77" t="n">
        <v>50</v>
      </c>
      <c r="F7527" s="77" t="inlineStr">
        <is>
          <t>Differs from upstream baseline</t>
        </is>
      </c>
      <c r="G7527" s="77" t="inlineStr">
        <is>
          <t>species_info/gen_*_families.h</t>
        </is>
      </c>
    </row>
    <row r="7528">
      <c r="A7528" s="32" t="inlineStr">
        <is>
          <t>2026-10-05</t>
        </is>
      </c>
      <c r="B7528" s="32" t="inlineStr">
        <is>
          <t>Abilities</t>
        </is>
      </c>
      <c r="C7528" s="32" t="inlineStr">
        <is>
          <t>Swinub abilities</t>
        </is>
      </c>
      <c r="D7528" s="32" t="inlineStr">
        <is>
          <t>Oblivious / Snow Cloak / Thick Fat</t>
        </is>
      </c>
      <c r="E7528" s="32" t="inlineStr">
        <is>
          <t>Snow Cloak / Snow Cloak / Thick Fat</t>
        </is>
      </c>
      <c r="F7528" s="32" t="inlineStr">
        <is>
          <t>Differs from upstream baseline</t>
        </is>
      </c>
      <c r="G7528" s="32" t="inlineStr">
        <is>
          <t>species_info/gen_*_families.h</t>
        </is>
      </c>
    </row>
    <row r="7529">
      <c r="A7529" s="77" t="inlineStr">
        <is>
          <t>2026-10-05</t>
        </is>
      </c>
      <c r="B7529" s="77" t="inlineStr">
        <is>
          <t>Pokemon Stats</t>
        </is>
      </c>
      <c r="C7529" s="77" t="inlineStr">
        <is>
          <t>Swoobat baseHP</t>
        </is>
      </c>
      <c r="D7529" s="77" t="n">
        <v>67</v>
      </c>
      <c r="E7529" s="77" t="n">
        <v>69</v>
      </c>
      <c r="F7529" s="77" t="inlineStr">
        <is>
          <t>Differs from upstream baseline</t>
        </is>
      </c>
      <c r="G7529" s="77" t="inlineStr">
        <is>
          <t>species_info/gen_*_families.h</t>
        </is>
      </c>
    </row>
    <row r="7530">
      <c r="A7530" s="32" t="inlineStr">
        <is>
          <t>2026-10-05</t>
        </is>
      </c>
      <c r="B7530" s="32" t="inlineStr">
        <is>
          <t>Pokemon Stats</t>
        </is>
      </c>
      <c r="C7530" s="32" t="inlineStr">
        <is>
          <t>Swoobat baseAttack</t>
        </is>
      </c>
      <c r="D7530" s="32" t="n">
        <v>57</v>
      </c>
      <c r="E7530" s="32" t="n">
        <v>63</v>
      </c>
      <c r="F7530" s="32" t="inlineStr">
        <is>
          <t>Differs from upstream baseline</t>
        </is>
      </c>
      <c r="G7530" s="32" t="inlineStr">
        <is>
          <t>species_info/gen_*_families.h</t>
        </is>
      </c>
    </row>
    <row r="7531">
      <c r="A7531" s="77" t="inlineStr">
        <is>
          <t>2026-10-05</t>
        </is>
      </c>
      <c r="B7531" s="77" t="inlineStr">
        <is>
          <t>Pokemon Stats</t>
        </is>
      </c>
      <c r="C7531" s="77" t="inlineStr">
        <is>
          <t>Swoobat baseDefense</t>
        </is>
      </c>
      <c r="D7531" s="77" t="n">
        <v>55</v>
      </c>
      <c r="E7531" s="77" t="n">
        <v>70</v>
      </c>
      <c r="F7531" s="77" t="inlineStr">
        <is>
          <t>Differs from upstream baseline</t>
        </is>
      </c>
      <c r="G7531" s="77" t="inlineStr">
        <is>
          <t>species_info/gen_*_families.h</t>
        </is>
      </c>
    </row>
    <row r="7532">
      <c r="A7532" s="32" t="inlineStr">
        <is>
          <t>2026-10-05</t>
        </is>
      </c>
      <c r="B7532" s="32" t="inlineStr">
        <is>
          <t>Pokemon Stats</t>
        </is>
      </c>
      <c r="C7532" s="32" t="inlineStr">
        <is>
          <t>Swoobat baseSpAttack</t>
        </is>
      </c>
      <c r="D7532" s="32" t="n">
        <v>77</v>
      </c>
      <c r="E7532" s="32" t="n">
        <v>89</v>
      </c>
      <c r="F7532" s="32" t="inlineStr">
        <is>
          <t>Differs from upstream baseline</t>
        </is>
      </c>
      <c r="G7532" s="32" t="inlineStr">
        <is>
          <t>species_info/gen_*_families.h</t>
        </is>
      </c>
    </row>
    <row r="7533">
      <c r="A7533" s="77" t="inlineStr">
        <is>
          <t>2026-10-05</t>
        </is>
      </c>
      <c r="B7533" s="77" t="inlineStr">
        <is>
          <t>Pokemon Stats</t>
        </is>
      </c>
      <c r="C7533" s="77" t="inlineStr">
        <is>
          <t>Swoobat baseSpDefense</t>
        </is>
      </c>
      <c r="D7533" s="77" t="n">
        <v>55</v>
      </c>
      <c r="E7533" s="77" t="n">
        <v>72</v>
      </c>
      <c r="F7533" s="77" t="inlineStr">
        <is>
          <t>Differs from upstream baseline</t>
        </is>
      </c>
      <c r="G7533" s="77" t="inlineStr">
        <is>
          <t>species_info/gen_*_families.h</t>
        </is>
      </c>
    </row>
    <row r="7534">
      <c r="A7534" s="32" t="inlineStr">
        <is>
          <t>2026-10-05</t>
        </is>
      </c>
      <c r="B7534" s="32" t="inlineStr">
        <is>
          <t>Pokemon Stats</t>
        </is>
      </c>
      <c r="C7534" s="32" t="inlineStr">
        <is>
          <t>Swoobat baseSpeed</t>
        </is>
      </c>
      <c r="D7534" s="32" t="n">
        <v>114</v>
      </c>
      <c r="E7534" s="32" t="n">
        <v>124</v>
      </c>
      <c r="F7534" s="32" t="inlineStr">
        <is>
          <t>Differs from upstream baseline</t>
        </is>
      </c>
      <c r="G7534" s="32" t="inlineStr">
        <is>
          <t>species_info/gen_*_families.h</t>
        </is>
      </c>
    </row>
    <row r="7535">
      <c r="A7535" s="77" t="inlineStr">
        <is>
          <t>2026-10-05</t>
        </is>
      </c>
      <c r="B7535" s="77" t="inlineStr">
        <is>
          <t>Abilities</t>
        </is>
      </c>
      <c r="C7535" s="77" t="inlineStr">
        <is>
          <t>Swoobat abilities</t>
        </is>
      </c>
      <c r="D7535" s="77" t="inlineStr">
        <is>
          <t>Unaware / Klutz / Simple</t>
        </is>
      </c>
      <c r="E7535" s="77" t="inlineStr">
        <is>
          <t>Unaware / Simple / Klutz</t>
        </is>
      </c>
      <c r="F7535" s="77" t="inlineStr">
        <is>
          <t>Differs from upstream baseline</t>
        </is>
      </c>
      <c r="G7535" s="77" t="inlineStr">
        <is>
          <t>species_info/gen_*_families.h</t>
        </is>
      </c>
    </row>
    <row r="7536">
      <c r="A7536" s="32" t="inlineStr">
        <is>
          <t>2026-10-05</t>
        </is>
      </c>
      <c r="B7536" s="32" t="inlineStr">
        <is>
          <t>Pokemon Stats</t>
        </is>
      </c>
      <c r="C7536" s="32" t="inlineStr">
        <is>
          <t>Sylveon baseAttack</t>
        </is>
      </c>
      <c r="D7536" s="32" t="n">
        <v>65</v>
      </c>
      <c r="E7536" s="32" t="n">
        <v>30</v>
      </c>
      <c r="F7536" s="32" t="inlineStr">
        <is>
          <t>Differs from upstream baseline</t>
        </is>
      </c>
      <c r="G7536" s="32" t="inlineStr">
        <is>
          <t>species_info/gen_*_families.h</t>
        </is>
      </c>
    </row>
    <row r="7537">
      <c r="A7537" s="77" t="inlineStr">
        <is>
          <t>2026-10-05</t>
        </is>
      </c>
      <c r="B7537" s="77" t="inlineStr">
        <is>
          <t>Pokemon Stats</t>
        </is>
      </c>
      <c r="C7537" s="77" t="inlineStr">
        <is>
          <t>Sylveon baseSpAttack</t>
        </is>
      </c>
      <c r="D7537" s="77" t="n">
        <v>110</v>
      </c>
      <c r="E7537" s="77" t="n">
        <v>129</v>
      </c>
      <c r="F7537" s="77" t="inlineStr">
        <is>
          <t>Differs from upstream baseline</t>
        </is>
      </c>
      <c r="G7537" s="77" t="inlineStr">
        <is>
          <t>species_info/gen_*_families.h</t>
        </is>
      </c>
    </row>
    <row r="7538">
      <c r="A7538" s="32" t="inlineStr">
        <is>
          <t>2026-10-05</t>
        </is>
      </c>
      <c r="B7538" s="32" t="inlineStr">
        <is>
          <t>Pokemon Stats</t>
        </is>
      </c>
      <c r="C7538" s="32" t="inlineStr">
        <is>
          <t>Sylveon baseSpeed</t>
        </is>
      </c>
      <c r="D7538" s="32" t="n">
        <v>60</v>
      </c>
      <c r="E7538" s="32" t="n">
        <v>76</v>
      </c>
      <c r="F7538" s="32" t="inlineStr">
        <is>
          <t>Differs from upstream baseline</t>
        </is>
      </c>
      <c r="G7538" s="32" t="inlineStr">
        <is>
          <t>species_info/gen_*_families.h</t>
        </is>
      </c>
    </row>
    <row r="7539">
      <c r="A7539" s="77" t="inlineStr">
        <is>
          <t>2026-10-05</t>
        </is>
      </c>
      <c r="B7539" s="77" t="inlineStr">
        <is>
          <t>Pokemon Stats</t>
        </is>
      </c>
      <c r="C7539" s="77" t="inlineStr">
        <is>
          <t>Talonflame baseHP</t>
        </is>
      </c>
      <c r="D7539" s="77" t="n">
        <v>78</v>
      </c>
      <c r="E7539" s="77" t="n">
        <v>80</v>
      </c>
      <c r="F7539" s="77" t="inlineStr">
        <is>
          <t>Differs from upstream baseline</t>
        </is>
      </c>
      <c r="G7539" s="77" t="inlineStr">
        <is>
          <t>species_info/gen_*_families.h</t>
        </is>
      </c>
    </row>
    <row r="7540">
      <c r="A7540" s="32" t="inlineStr">
        <is>
          <t>2026-10-05</t>
        </is>
      </c>
      <c r="B7540" s="32" t="inlineStr">
        <is>
          <t>Pokemon Stats</t>
        </is>
      </c>
      <c r="C7540" s="32" t="inlineStr">
        <is>
          <t>Talonflame baseAttack</t>
        </is>
      </c>
      <c r="D7540" s="32" t="n">
        <v>81</v>
      </c>
      <c r="E7540" s="32" t="n">
        <v>86</v>
      </c>
      <c r="F7540" s="32" t="inlineStr">
        <is>
          <t>Differs from upstream baseline</t>
        </is>
      </c>
      <c r="G7540" s="32" t="inlineStr">
        <is>
          <t>species_info/gen_*_families.h</t>
        </is>
      </c>
    </row>
    <row r="7541">
      <c r="A7541" s="77" t="inlineStr">
        <is>
          <t>2026-10-05</t>
        </is>
      </c>
      <c r="B7541" s="77" t="inlineStr">
        <is>
          <t>Pokemon Stats</t>
        </is>
      </c>
      <c r="C7541" s="77" t="inlineStr">
        <is>
          <t>Talonflame baseDefense</t>
        </is>
      </c>
      <c r="D7541" s="77" t="n">
        <v>71</v>
      </c>
      <c r="E7541" s="77" t="n">
        <v>75</v>
      </c>
      <c r="F7541" s="77" t="inlineStr">
        <is>
          <t>Differs from upstream baseline</t>
        </is>
      </c>
      <c r="G7541" s="77" t="inlineStr">
        <is>
          <t>species_info/gen_*_families.h</t>
        </is>
      </c>
    </row>
    <row r="7542">
      <c r="A7542" s="32" t="inlineStr">
        <is>
          <t>2026-10-05</t>
        </is>
      </c>
      <c r="B7542" s="32" t="inlineStr">
        <is>
          <t>Pokemon Stats</t>
        </is>
      </c>
      <c r="C7542" s="32" t="inlineStr">
        <is>
          <t>Talonflame baseSpAttack</t>
        </is>
      </c>
      <c r="D7542" s="32" t="n">
        <v>74</v>
      </c>
      <c r="E7542" s="32" t="n">
        <v>76</v>
      </c>
      <c r="F7542" s="32" t="inlineStr">
        <is>
          <t>Differs from upstream baseline</t>
        </is>
      </c>
      <c r="G7542" s="32" t="inlineStr">
        <is>
          <t>species_info/gen_*_families.h</t>
        </is>
      </c>
    </row>
    <row r="7543">
      <c r="A7543" s="77" t="inlineStr">
        <is>
          <t>2026-10-05</t>
        </is>
      </c>
      <c r="B7543" s="77" t="inlineStr">
        <is>
          <t>Pokemon Stats</t>
        </is>
      </c>
      <c r="C7543" s="77" t="inlineStr">
        <is>
          <t>Talonflame baseSpDefense</t>
        </is>
      </c>
      <c r="D7543" s="77" t="n">
        <v>69</v>
      </c>
      <c r="E7543" s="77" t="n">
        <v>75</v>
      </c>
      <c r="F7543" s="77" t="inlineStr">
        <is>
          <t>Differs from upstream baseline</t>
        </is>
      </c>
      <c r="G7543" s="77" t="inlineStr">
        <is>
          <t>species_info/gen_*_families.h</t>
        </is>
      </c>
    </row>
    <row r="7544">
      <c r="A7544" s="32" t="inlineStr">
        <is>
          <t>2026-10-05</t>
        </is>
      </c>
      <c r="B7544" s="32" t="inlineStr">
        <is>
          <t>Pokemon Stats</t>
        </is>
      </c>
      <c r="C7544" s="32" t="inlineStr">
        <is>
          <t>Tangela baseSpDefense</t>
        </is>
      </c>
      <c r="D7544" s="32" t="n">
        <v>40</v>
      </c>
      <c r="E7544" s="32" t="n">
        <v>50</v>
      </c>
      <c r="F7544" s="32" t="inlineStr">
        <is>
          <t>Differs from upstream baseline</t>
        </is>
      </c>
      <c r="G7544" s="32" t="inlineStr">
        <is>
          <t>species_info/gen_*_families.h</t>
        </is>
      </c>
    </row>
    <row r="7545">
      <c r="A7545" s="77" t="inlineStr">
        <is>
          <t>2026-10-05</t>
        </is>
      </c>
      <c r="B7545" s="77" t="inlineStr">
        <is>
          <t>Abilities</t>
        </is>
      </c>
      <c r="C7545" s="77" t="inlineStr">
        <is>
          <t>Tangela abilities</t>
        </is>
      </c>
      <c r="D7545" s="77" t="inlineStr">
        <is>
          <t>Chlorophyll / Leaf Guard / Regenerator</t>
        </is>
      </c>
      <c r="E7545" s="77" t="inlineStr">
        <is>
          <t>Chlorophyll / Overgrow / Regenerator</t>
        </is>
      </c>
      <c r="F7545" s="77" t="inlineStr">
        <is>
          <t>Differs from upstream baseline</t>
        </is>
      </c>
      <c r="G7545" s="77" t="inlineStr">
        <is>
          <t>species_info/gen_*_families.h</t>
        </is>
      </c>
    </row>
    <row r="7546">
      <c r="A7546" s="32" t="inlineStr">
        <is>
          <t>2026-10-05</t>
        </is>
      </c>
      <c r="B7546" s="32" t="inlineStr">
        <is>
          <t>Pokemon Stats</t>
        </is>
      </c>
      <c r="C7546" s="32" t="inlineStr">
        <is>
          <t>Tangrowth baseSpDefense</t>
        </is>
      </c>
      <c r="D7546" s="32" t="n">
        <v>50</v>
      </c>
      <c r="E7546" s="32" t="n">
        <v>90</v>
      </c>
      <c r="F7546" s="32" t="inlineStr">
        <is>
          <t>Differs from upstream baseline</t>
        </is>
      </c>
      <c r="G7546" s="32" t="inlineStr">
        <is>
          <t>species_info/gen_*_families.h</t>
        </is>
      </c>
    </row>
    <row r="7547">
      <c r="A7547" s="77" t="inlineStr">
        <is>
          <t>2026-10-05</t>
        </is>
      </c>
      <c r="B7547" s="77" t="inlineStr">
        <is>
          <t>Pokemon Stats</t>
        </is>
      </c>
      <c r="C7547" s="77" t="inlineStr">
        <is>
          <t>Tangrowth baseSpeed</t>
        </is>
      </c>
      <c r="D7547" s="77" t="n">
        <v>50</v>
      </c>
      <c r="E7547" s="77" t="n">
        <v>10</v>
      </c>
      <c r="F7547" s="77" t="inlineStr">
        <is>
          <t>Differs from upstream baseline</t>
        </is>
      </c>
      <c r="G7547" s="77" t="inlineStr">
        <is>
          <t>species_info/gen_*_families.h</t>
        </is>
      </c>
    </row>
    <row r="7548">
      <c r="A7548" s="32" t="inlineStr">
        <is>
          <t>2026-10-05</t>
        </is>
      </c>
      <c r="B7548" s="32" t="inlineStr">
        <is>
          <t>Abilities</t>
        </is>
      </c>
      <c r="C7548" s="32" t="inlineStr">
        <is>
          <t>Tangrowth abilities</t>
        </is>
      </c>
      <c r="D7548" s="32" t="inlineStr">
        <is>
          <t>Chlorophyll / Leaf Guard / Regenerator</t>
        </is>
      </c>
      <c r="E7548" s="32" t="inlineStr">
        <is>
          <t>Magic Guard / Magic Guard / Regenerator</t>
        </is>
      </c>
      <c r="F7548" s="32" t="inlineStr">
        <is>
          <t>Differs from upstream baseline</t>
        </is>
      </c>
      <c r="G7548" s="32" t="inlineStr">
        <is>
          <t>species_info/gen_*_families.h</t>
        </is>
      </c>
    </row>
    <row r="7549">
      <c r="A7549" s="77" t="inlineStr">
        <is>
          <t>2026-10-05</t>
        </is>
      </c>
      <c r="B7549" s="77" t="inlineStr">
        <is>
          <t>Pokemon Stats</t>
        </is>
      </c>
      <c r="C7549" s="77" t="inlineStr">
        <is>
          <t>Tauros baseHP</t>
        </is>
      </c>
      <c r="D7549" s="77" t="n">
        <v>75</v>
      </c>
      <c r="E7549" s="77" t="n">
        <v>85</v>
      </c>
      <c r="F7549" s="77" t="inlineStr">
        <is>
          <t>Differs from upstream baseline</t>
        </is>
      </c>
      <c r="G7549" s="77" t="inlineStr">
        <is>
          <t>species_info/gen_*_families.h</t>
        </is>
      </c>
    </row>
    <row r="7550">
      <c r="A7550" s="32" t="inlineStr">
        <is>
          <t>2026-10-05</t>
        </is>
      </c>
      <c r="B7550" s="32" t="inlineStr">
        <is>
          <t>Pokemon Stats</t>
        </is>
      </c>
      <c r="C7550" s="32" t="inlineStr">
        <is>
          <t>Tauros baseAttack</t>
        </is>
      </c>
      <c r="D7550" s="32" t="n">
        <v>100</v>
      </c>
      <c r="E7550" s="32" t="n">
        <v>110</v>
      </c>
      <c r="F7550" s="32" t="inlineStr">
        <is>
          <t>Differs from upstream baseline</t>
        </is>
      </c>
      <c r="G7550" s="32" t="inlineStr">
        <is>
          <t>species_info/gen_*_families.h</t>
        </is>
      </c>
    </row>
    <row r="7551">
      <c r="A7551" s="77" t="inlineStr">
        <is>
          <t>2026-10-05</t>
        </is>
      </c>
      <c r="B7551" s="77" t="inlineStr">
        <is>
          <t>Pokemon Stats</t>
        </is>
      </c>
      <c r="C7551" s="77" t="inlineStr">
        <is>
          <t>Tauros baseDefense</t>
        </is>
      </c>
      <c r="D7551" s="77" t="n">
        <v>95</v>
      </c>
      <c r="E7551" s="77" t="n">
        <v>105</v>
      </c>
      <c r="F7551" s="77" t="inlineStr">
        <is>
          <t>Differs from upstream baseline</t>
        </is>
      </c>
      <c r="G7551" s="77" t="inlineStr">
        <is>
          <t>species_info/gen_*_families.h</t>
        </is>
      </c>
    </row>
    <row r="7552">
      <c r="A7552" s="32" t="inlineStr">
        <is>
          <t>2026-10-05</t>
        </is>
      </c>
      <c r="B7552" s="32" t="inlineStr">
        <is>
          <t>Abilities</t>
        </is>
      </c>
      <c r="C7552" s="32" t="inlineStr">
        <is>
          <t>Tauros abilities</t>
        </is>
      </c>
      <c r="D7552" s="32" t="inlineStr">
        <is>
          <t>Intimidate / Anger Point / Sheer Force</t>
        </is>
      </c>
      <c r="E7552" s="32" t="inlineStr">
        <is>
          <t>Intimidate / Intimidate / Sheer Force</t>
        </is>
      </c>
      <c r="F7552" s="32" t="inlineStr">
        <is>
          <t>Differs from upstream baseline</t>
        </is>
      </c>
      <c r="G7552" s="32" t="inlineStr">
        <is>
          <t>species_info/gen_*_families.h</t>
        </is>
      </c>
    </row>
    <row r="7553">
      <c r="A7553" s="77" t="inlineStr">
        <is>
          <t>2026-10-05</t>
        </is>
      </c>
      <c r="B7553" s="77" t="inlineStr">
        <is>
          <t>Pokemon Stats</t>
        </is>
      </c>
      <c r="C7553" s="77" t="inlineStr">
        <is>
          <t>Tauros baseSpAttack</t>
        </is>
      </c>
      <c r="D7553" s="77" t="n">
        <v>30</v>
      </c>
      <c r="E7553" s="77" t="n">
        <v>33</v>
      </c>
      <c r="F7553" s="77" t="inlineStr">
        <is>
          <t>Differs from upstream baseline</t>
        </is>
      </c>
      <c r="G7553" s="77" t="inlineStr">
        <is>
          <t>species_info/gen_*_families.h</t>
        </is>
      </c>
    </row>
    <row r="7554">
      <c r="A7554" s="32" t="inlineStr">
        <is>
          <t>2026-10-05</t>
        </is>
      </c>
      <c r="B7554" s="32" t="inlineStr">
        <is>
          <t>Pokemon Stats</t>
        </is>
      </c>
      <c r="C7554" s="32" t="inlineStr">
        <is>
          <t>Tauros baseSpDefense</t>
        </is>
      </c>
      <c r="D7554" s="32" t="n">
        <v>70</v>
      </c>
      <c r="E7554" s="32" t="n">
        <v>72</v>
      </c>
      <c r="F7554" s="32" t="inlineStr">
        <is>
          <t>Differs from upstream baseline</t>
        </is>
      </c>
      <c r="G7554" s="32" t="inlineStr">
        <is>
          <t>species_info/gen_*_families.h</t>
        </is>
      </c>
    </row>
    <row r="7555">
      <c r="A7555" s="77" t="inlineStr">
        <is>
          <t>2026-10-05</t>
        </is>
      </c>
      <c r="B7555" s="77" t="inlineStr">
        <is>
          <t>Abilities</t>
        </is>
      </c>
      <c r="C7555" s="77" t="inlineStr">
        <is>
          <t>Teddiursa abilities</t>
        </is>
      </c>
      <c r="D7555" s="77" t="inlineStr">
        <is>
          <t>Pickup / Quick Feet / Honey Gather</t>
        </is>
      </c>
      <c r="E7555" s="77" t="inlineStr">
        <is>
          <t>Guts / Quick Feet / Honey Gather</t>
        </is>
      </c>
      <c r="F7555" s="77" t="inlineStr">
        <is>
          <t>Differs from upstream baseline</t>
        </is>
      </c>
      <c r="G7555" s="77" t="inlineStr">
        <is>
          <t>species_info/gen_*_families.h</t>
        </is>
      </c>
    </row>
    <row r="7556">
      <c r="A7556" s="32" t="inlineStr">
        <is>
          <t>2026-10-05</t>
        </is>
      </c>
      <c r="B7556" s="32" t="inlineStr">
        <is>
          <t>Abilities</t>
        </is>
      </c>
      <c r="C7556" s="32" t="inlineStr">
        <is>
          <t>Tentacool abilities</t>
        </is>
      </c>
      <c r="D7556" s="32" t="inlineStr">
        <is>
          <t>Clear Body / Liquid Ooze / Rain Dish</t>
        </is>
      </c>
      <c r="E7556" s="32" t="inlineStr">
        <is>
          <t>Rain Dish / Clear Body / Rain Dish</t>
        </is>
      </c>
      <c r="F7556" s="32" t="inlineStr">
        <is>
          <t>Differs from upstream baseline</t>
        </is>
      </c>
      <c r="G7556" s="32" t="inlineStr">
        <is>
          <t>species_info/gen_*_families.h</t>
        </is>
      </c>
    </row>
    <row r="7557">
      <c r="A7557" s="77" t="inlineStr">
        <is>
          <t>2026-10-05</t>
        </is>
      </c>
      <c r="B7557" s="77" t="inlineStr">
        <is>
          <t>Pokemon Stats</t>
        </is>
      </c>
      <c r="C7557" s="77" t="inlineStr">
        <is>
          <t>Tentacruel baseAttack</t>
        </is>
      </c>
      <c r="D7557" s="77" t="n">
        <v>70</v>
      </c>
      <c r="E7557" s="77" t="n">
        <v>80</v>
      </c>
      <c r="F7557" s="77" t="inlineStr">
        <is>
          <t>Differs from upstream baseline</t>
        </is>
      </c>
      <c r="G7557" s="77" t="inlineStr">
        <is>
          <t>species_info/gen_*_families.h</t>
        </is>
      </c>
    </row>
    <row r="7558">
      <c r="A7558" s="32" t="inlineStr">
        <is>
          <t>2026-10-05</t>
        </is>
      </c>
      <c r="B7558" s="32" t="inlineStr">
        <is>
          <t>Pokemon Stats</t>
        </is>
      </c>
      <c r="C7558" s="32" t="inlineStr">
        <is>
          <t>Tentacruel baseSpAttack</t>
        </is>
      </c>
      <c r="D7558" s="32" t="n">
        <v>80</v>
      </c>
      <c r="E7558" s="32" t="n">
        <v>90</v>
      </c>
      <c r="F7558" s="32" t="inlineStr">
        <is>
          <t>Differs from upstream baseline</t>
        </is>
      </c>
      <c r="G7558" s="32" t="inlineStr">
        <is>
          <t>species_info/gen_*_families.h</t>
        </is>
      </c>
    </row>
    <row r="7559">
      <c r="A7559" s="77" t="inlineStr">
        <is>
          <t>2026-10-05</t>
        </is>
      </c>
      <c r="B7559" s="77" t="inlineStr">
        <is>
          <t>Abilities</t>
        </is>
      </c>
      <c r="C7559" s="77" t="inlineStr">
        <is>
          <t>Tentacruel abilities</t>
        </is>
      </c>
      <c r="D7559" s="77" t="inlineStr">
        <is>
          <t>Clear Body / Liquid Ooze / Rain Dish</t>
        </is>
      </c>
      <c r="E7559" s="77" t="inlineStr">
        <is>
          <t>Rain Dish / Clear Body / Rain Dish</t>
        </is>
      </c>
      <c r="F7559" s="77" t="inlineStr">
        <is>
          <t>Differs from upstream baseline</t>
        </is>
      </c>
      <c r="G7559" s="77" t="inlineStr">
        <is>
          <t>species_info/gen_*_families.h</t>
        </is>
      </c>
    </row>
    <row r="7560">
      <c r="A7560" s="32" t="inlineStr">
        <is>
          <t>2026-10-05</t>
        </is>
      </c>
      <c r="B7560" s="32" t="inlineStr">
        <is>
          <t>Pokemon Stats</t>
        </is>
      </c>
      <c r="C7560" s="32" t="inlineStr">
        <is>
          <t>Terrakion baseAttack</t>
        </is>
      </c>
      <c r="D7560" s="32" t="n">
        <v>129</v>
      </c>
      <c r="E7560" s="32" t="n">
        <v>151</v>
      </c>
      <c r="F7560" s="32" t="inlineStr">
        <is>
          <t>Differs from upstream baseline</t>
        </is>
      </c>
      <c r="G7560" s="32" t="inlineStr">
        <is>
          <t>species_info/gen_*_families.h</t>
        </is>
      </c>
    </row>
    <row r="7561">
      <c r="A7561" s="77" t="inlineStr">
        <is>
          <t>2026-10-05</t>
        </is>
      </c>
      <c r="B7561" s="77" t="inlineStr">
        <is>
          <t>Pokemon Stats</t>
        </is>
      </c>
      <c r="C7561" s="77" t="inlineStr">
        <is>
          <t>Terrakion baseSpAttack</t>
        </is>
      </c>
      <c r="D7561" s="77" t="n">
        <v>72</v>
      </c>
      <c r="E7561" s="77" t="n">
        <v>32</v>
      </c>
      <c r="F7561" s="77" t="inlineStr">
        <is>
          <t>Differs from upstream baseline</t>
        </is>
      </c>
      <c r="G7561" s="77" t="inlineStr">
        <is>
          <t>species_info/gen_*_families.h</t>
        </is>
      </c>
    </row>
    <row r="7562">
      <c r="A7562" s="32" t="inlineStr">
        <is>
          <t>2026-10-05</t>
        </is>
      </c>
      <c r="B7562" s="32" t="inlineStr">
        <is>
          <t>Pokemon Stats</t>
        </is>
      </c>
      <c r="C7562" s="32" t="inlineStr">
        <is>
          <t>Terrakion baseSpeed</t>
        </is>
      </c>
      <c r="D7562" s="32" t="n">
        <v>108</v>
      </c>
      <c r="E7562" s="32" t="n">
        <v>126</v>
      </c>
      <c r="F7562" s="32" t="inlineStr">
        <is>
          <t>Differs from upstream baseline</t>
        </is>
      </c>
      <c r="G7562" s="32" t="inlineStr">
        <is>
          <t>species_info/gen_*_families.h</t>
        </is>
      </c>
    </row>
    <row r="7563">
      <c r="A7563" s="77" t="inlineStr">
        <is>
          <t>2026-10-05</t>
        </is>
      </c>
      <c r="B7563" s="77" t="inlineStr">
        <is>
          <t>Pokemon Stats</t>
        </is>
      </c>
      <c r="C7563" s="77" t="inlineStr">
        <is>
          <t>Throh baseHP</t>
        </is>
      </c>
      <c r="D7563" s="77" t="n">
        <v>120</v>
      </c>
      <c r="E7563" s="77" t="n">
        <v>130</v>
      </c>
      <c r="F7563" s="77" t="inlineStr">
        <is>
          <t>Differs from upstream baseline</t>
        </is>
      </c>
      <c r="G7563" s="77" t="inlineStr">
        <is>
          <t>species_info/gen_*_families.h</t>
        </is>
      </c>
    </row>
    <row r="7564">
      <c r="A7564" s="32" t="inlineStr">
        <is>
          <t>2026-10-05</t>
        </is>
      </c>
      <c r="B7564" s="32" t="inlineStr">
        <is>
          <t>Pokemon Stats</t>
        </is>
      </c>
      <c r="C7564" s="32" t="inlineStr">
        <is>
          <t>Throh baseAttack</t>
        </is>
      </c>
      <c r="D7564" s="32" t="n">
        <v>100</v>
      </c>
      <c r="E7564" s="32" t="n">
        <v>104</v>
      </c>
      <c r="F7564" s="32" t="inlineStr">
        <is>
          <t>Differs from upstream baseline</t>
        </is>
      </c>
      <c r="G7564" s="32" t="inlineStr">
        <is>
          <t>species_info/gen_*_families.h</t>
        </is>
      </c>
    </row>
    <row r="7565">
      <c r="A7565" s="77" t="inlineStr">
        <is>
          <t>2026-10-05</t>
        </is>
      </c>
      <c r="B7565" s="77" t="inlineStr">
        <is>
          <t>Pokemon Stats</t>
        </is>
      </c>
      <c r="C7565" s="77" t="inlineStr">
        <is>
          <t>Throh baseSpDefense</t>
        </is>
      </c>
      <c r="D7565" s="77" t="n">
        <v>85</v>
      </c>
      <c r="E7565" s="77" t="n">
        <v>95</v>
      </c>
      <c r="F7565" s="77" t="inlineStr">
        <is>
          <t>Differs from upstream baseline</t>
        </is>
      </c>
      <c r="G7565" s="77" t="inlineStr">
        <is>
          <t>species_info/gen_*_families.h</t>
        </is>
      </c>
    </row>
    <row r="7566">
      <c r="A7566" s="32" t="inlineStr">
        <is>
          <t>2026-10-05</t>
        </is>
      </c>
      <c r="B7566" s="32" t="inlineStr">
        <is>
          <t>Pokemon Stats</t>
        </is>
      </c>
      <c r="C7566" s="32" t="inlineStr">
        <is>
          <t>Throh baseSpeed</t>
        </is>
      </c>
      <c r="D7566" s="32" t="n">
        <v>45</v>
      </c>
      <c r="E7566" s="32" t="n">
        <v>71</v>
      </c>
      <c r="F7566" s="32" t="inlineStr">
        <is>
          <t>Differs from upstream baseline</t>
        </is>
      </c>
      <c r="G7566" s="32" t="inlineStr">
        <is>
          <t>species_info/gen_*_families.h</t>
        </is>
      </c>
    </row>
    <row r="7567">
      <c r="A7567" s="77" t="inlineStr">
        <is>
          <t>2026-10-05</t>
        </is>
      </c>
      <c r="B7567" s="77" t="inlineStr">
        <is>
          <t>Abilities</t>
        </is>
      </c>
      <c r="C7567" s="77" t="inlineStr">
        <is>
          <t>Togekiss abilities</t>
        </is>
      </c>
      <c r="D7567" s="77" t="inlineStr">
        <is>
          <t>Hustle / Serene Grace / Super Luck</t>
        </is>
      </c>
      <c r="E7567" s="77" t="inlineStr">
        <is>
          <t>Serene Grace / Serene Grace / Super Luck</t>
        </is>
      </c>
      <c r="F7567" s="77" t="inlineStr">
        <is>
          <t>Differs from upstream baseline</t>
        </is>
      </c>
      <c r="G7567" s="77" t="inlineStr">
        <is>
          <t>species_info/gen_*_families.h</t>
        </is>
      </c>
    </row>
    <row r="7568">
      <c r="A7568" s="32" t="inlineStr">
        <is>
          <t>2026-10-05</t>
        </is>
      </c>
      <c r="B7568" s="32" t="inlineStr">
        <is>
          <t>Abilities</t>
        </is>
      </c>
      <c r="C7568" s="32" t="inlineStr">
        <is>
          <t>Togepi abilities</t>
        </is>
      </c>
      <c r="D7568" s="32" t="inlineStr">
        <is>
          <t>Hustle / Serene Grace / Super Luck</t>
        </is>
      </c>
      <c r="E7568" s="32" t="inlineStr">
        <is>
          <t>Serene Grace / Serene Grace / Super Luck</t>
        </is>
      </c>
      <c r="F7568" s="32" t="inlineStr">
        <is>
          <t>Differs from upstream baseline</t>
        </is>
      </c>
      <c r="G7568" s="32" t="inlineStr">
        <is>
          <t>species_info/gen_*_families.h</t>
        </is>
      </c>
    </row>
    <row r="7569">
      <c r="A7569" s="77" t="inlineStr">
        <is>
          <t>2026-10-05</t>
        </is>
      </c>
      <c r="B7569" s="77" t="inlineStr">
        <is>
          <t>Evolutions</t>
        </is>
      </c>
      <c r="C7569" s="77" t="inlineStr">
        <is>
          <t>Togepi evolution</t>
        </is>
      </c>
      <c r="D7569" s="77" t="inlineStr">
        <is>
          <t>Friendship -&gt; Togetic</t>
        </is>
      </c>
      <c r="E7569" s="77" t="inlineStr">
        <is>
          <t>Lv 15 -&gt; Togetic</t>
        </is>
      </c>
      <c r="F7569" s="77" t="inlineStr">
        <is>
          <t>Differs from upstream baseline</t>
        </is>
      </c>
      <c r="G7569" s="77" t="inlineStr">
        <is>
          <t>species_info/gen_*_families.h</t>
        </is>
      </c>
    </row>
    <row r="7570">
      <c r="A7570" s="32" t="inlineStr">
        <is>
          <t>2026-10-05</t>
        </is>
      </c>
      <c r="B7570" s="32" t="inlineStr">
        <is>
          <t>Abilities</t>
        </is>
      </c>
      <c r="C7570" s="32" t="inlineStr">
        <is>
          <t>Togetic abilities</t>
        </is>
      </c>
      <c r="D7570" s="32" t="inlineStr">
        <is>
          <t>Hustle / Serene Grace / Super Luck</t>
        </is>
      </c>
      <c r="E7570" s="32" t="inlineStr">
        <is>
          <t>Serene Grace / Serene Grace / Super Luck</t>
        </is>
      </c>
      <c r="F7570" s="32" t="inlineStr">
        <is>
          <t>Differs from upstream baseline</t>
        </is>
      </c>
      <c r="G7570" s="32" t="inlineStr">
        <is>
          <t>species_info/gen_*_families.h</t>
        </is>
      </c>
    </row>
    <row r="7571">
      <c r="A7571" s="77" t="inlineStr">
        <is>
          <t>2026-10-05</t>
        </is>
      </c>
      <c r="B7571" s="77" t="inlineStr">
        <is>
          <t>Pokemon Stats</t>
        </is>
      </c>
      <c r="C7571" s="77" t="inlineStr">
        <is>
          <t>Torkoal baseSpDefense</t>
        </is>
      </c>
      <c r="D7571" s="77" t="n">
        <v>70</v>
      </c>
      <c r="E7571" s="77" t="n">
        <v>105</v>
      </c>
      <c r="F7571" s="77" t="inlineStr">
        <is>
          <t>Differs from upstream baseline</t>
        </is>
      </c>
      <c r="G7571" s="77" t="inlineStr">
        <is>
          <t>species_info/gen_*_families.h</t>
        </is>
      </c>
    </row>
    <row r="7572">
      <c r="A7572" s="32" t="inlineStr">
        <is>
          <t>2026-10-05</t>
        </is>
      </c>
      <c r="B7572" s="32" t="inlineStr">
        <is>
          <t>Abilities</t>
        </is>
      </c>
      <c r="C7572" s="32" t="inlineStr">
        <is>
          <t>Torkoal abilities</t>
        </is>
      </c>
      <c r="D7572" s="32" t="inlineStr">
        <is>
          <t>White Smoke / Drought / Shell Armor</t>
        </is>
      </c>
      <c r="E7572" s="32" t="inlineStr">
        <is>
          <t>White Smoke / Shell Armor / Shell Armor</t>
        </is>
      </c>
      <c r="F7572" s="32" t="inlineStr">
        <is>
          <t>Differs from upstream baseline</t>
        </is>
      </c>
      <c r="G7572" s="32" t="inlineStr">
        <is>
          <t>species_info/gen_*_families.h</t>
        </is>
      </c>
    </row>
    <row r="7573">
      <c r="A7573" s="77" t="inlineStr">
        <is>
          <t>2026-10-05</t>
        </is>
      </c>
      <c r="B7573" s="77" t="inlineStr">
        <is>
          <t>Pokemon Stats</t>
        </is>
      </c>
      <c r="C7573" s="77" t="inlineStr">
        <is>
          <t>Torterra baseAttack</t>
        </is>
      </c>
      <c r="D7573" s="77" t="n">
        <v>109</v>
      </c>
      <c r="E7573" s="77" t="n">
        <v>111</v>
      </c>
      <c r="F7573" s="77" t="inlineStr">
        <is>
          <t>Differs from upstream baseline</t>
        </is>
      </c>
      <c r="G7573" s="77" t="inlineStr">
        <is>
          <t>species_info/gen_*_families.h</t>
        </is>
      </c>
    </row>
    <row r="7574">
      <c r="A7574" s="32" t="inlineStr">
        <is>
          <t>2026-10-05</t>
        </is>
      </c>
      <c r="B7574" s="32" t="inlineStr">
        <is>
          <t>Pokemon Stats</t>
        </is>
      </c>
      <c r="C7574" s="32" t="inlineStr">
        <is>
          <t>Torterra baseSpAttack</t>
        </is>
      </c>
      <c r="D7574" s="32" t="n">
        <v>75</v>
      </c>
      <c r="E7574" s="32" t="n">
        <v>63</v>
      </c>
      <c r="F7574" s="32" t="inlineStr">
        <is>
          <t>Differs from upstream baseline</t>
        </is>
      </c>
      <c r="G7574" s="32" t="inlineStr">
        <is>
          <t>species_info/gen_*_families.h</t>
        </is>
      </c>
    </row>
    <row r="7575">
      <c r="A7575" s="77" t="inlineStr">
        <is>
          <t>2026-10-05</t>
        </is>
      </c>
      <c r="B7575" s="77" t="inlineStr">
        <is>
          <t>Pokemon Stats</t>
        </is>
      </c>
      <c r="C7575" s="77" t="inlineStr">
        <is>
          <t>Torterra baseSpDefense</t>
        </is>
      </c>
      <c r="D7575" s="77" t="n">
        <v>85</v>
      </c>
      <c r="E7575" s="77" t="n">
        <v>105</v>
      </c>
      <c r="F7575" s="77" t="inlineStr">
        <is>
          <t>Differs from upstream baseline</t>
        </is>
      </c>
      <c r="G7575" s="77" t="inlineStr">
        <is>
          <t>species_info/gen_*_families.h</t>
        </is>
      </c>
    </row>
    <row r="7576">
      <c r="A7576" s="32" t="inlineStr">
        <is>
          <t>2026-10-05</t>
        </is>
      </c>
      <c r="B7576" s="32" t="inlineStr">
        <is>
          <t>Abilities</t>
        </is>
      </c>
      <c r="C7576" s="32" t="inlineStr">
        <is>
          <t>Torterra abilities</t>
        </is>
      </c>
      <c r="D7576" s="32" t="inlineStr">
        <is>
          <t>Overgrow / Shell Armor</t>
        </is>
      </c>
      <c r="E7576" s="32" t="inlineStr">
        <is>
          <t>Thick Fat / Shell Armor / Shell Armor</t>
        </is>
      </c>
      <c r="F7576" s="32" t="inlineStr">
        <is>
          <t>Differs from upstream baseline</t>
        </is>
      </c>
      <c r="G7576" s="32" t="inlineStr">
        <is>
          <t>species_info/gen_*_families.h</t>
        </is>
      </c>
    </row>
    <row r="7577">
      <c r="A7577" s="77" t="inlineStr">
        <is>
          <t>2026-10-05</t>
        </is>
      </c>
      <c r="B7577" s="77" t="inlineStr">
        <is>
          <t>Abilities</t>
        </is>
      </c>
      <c r="C7577" s="77" t="inlineStr">
        <is>
          <t>Totodile abilities</t>
        </is>
      </c>
      <c r="D7577" s="77" t="inlineStr">
        <is>
          <t>Torrent / Sheer Force</t>
        </is>
      </c>
      <c r="E7577" s="77" t="inlineStr">
        <is>
          <t>Torrent / Torrent / Sheer Force</t>
        </is>
      </c>
      <c r="F7577" s="77" t="inlineStr">
        <is>
          <t>Differs from upstream baseline</t>
        </is>
      </c>
      <c r="G7577" s="77" t="inlineStr">
        <is>
          <t>species_info/gen_*_families.h</t>
        </is>
      </c>
    </row>
    <row r="7578">
      <c r="A7578" s="32" t="inlineStr">
        <is>
          <t>2026-10-05</t>
        </is>
      </c>
      <c r="B7578" s="32" t="inlineStr">
        <is>
          <t>Abilities</t>
        </is>
      </c>
      <c r="C7578" s="32" t="inlineStr">
        <is>
          <t>Toxicroak abilities</t>
        </is>
      </c>
      <c r="D7578" s="32" t="inlineStr">
        <is>
          <t>Anticipation / Dry Skin / Poison Touch</t>
        </is>
      </c>
      <c r="E7578" s="32" t="inlineStr">
        <is>
          <t>Dry Skin / Dry Skin / Poison Touch</t>
        </is>
      </c>
      <c r="F7578" s="32" t="inlineStr">
        <is>
          <t>Differs from upstream baseline</t>
        </is>
      </c>
      <c r="G7578" s="32" t="inlineStr">
        <is>
          <t>species_info/gen_*_families.h</t>
        </is>
      </c>
    </row>
    <row r="7579">
      <c r="A7579" s="77" t="inlineStr">
        <is>
          <t>2026-10-05</t>
        </is>
      </c>
      <c r="B7579" s="77" t="inlineStr">
        <is>
          <t>Pokemon Stats</t>
        </is>
      </c>
      <c r="C7579" s="77" t="inlineStr">
        <is>
          <t>Tranquill baseHP</t>
        </is>
      </c>
      <c r="D7579" s="77" t="n">
        <v>62</v>
      </c>
      <c r="E7579" s="77" t="n">
        <v>63</v>
      </c>
      <c r="F7579" s="77" t="inlineStr">
        <is>
          <t>Differs from upstream baseline</t>
        </is>
      </c>
      <c r="G7579" s="77" t="inlineStr">
        <is>
          <t>species_info/gen_*_families.h</t>
        </is>
      </c>
    </row>
    <row r="7580">
      <c r="A7580" s="32" t="inlineStr">
        <is>
          <t>2026-10-05</t>
        </is>
      </c>
      <c r="B7580" s="32" t="inlineStr">
        <is>
          <t>Pokemon Stats</t>
        </is>
      </c>
      <c r="C7580" s="32" t="inlineStr">
        <is>
          <t>Tranquill baseAttack</t>
        </is>
      </c>
      <c r="D7580" s="32" t="n">
        <v>77</v>
      </c>
      <c r="E7580" s="32" t="n">
        <v>52</v>
      </c>
      <c r="F7580" s="32" t="inlineStr">
        <is>
          <t>Differs from upstream baseline</t>
        </is>
      </c>
      <c r="G7580" s="32" t="inlineStr">
        <is>
          <t>species_info/gen_*_families.h</t>
        </is>
      </c>
    </row>
    <row r="7581">
      <c r="A7581" s="77" t="inlineStr">
        <is>
          <t>2026-10-05</t>
        </is>
      </c>
      <c r="B7581" s="77" t="inlineStr">
        <is>
          <t>Pokemon Stats</t>
        </is>
      </c>
      <c r="C7581" s="77" t="inlineStr">
        <is>
          <t>Tranquill baseSpAttack</t>
        </is>
      </c>
      <c r="D7581" s="77" t="n">
        <v>50</v>
      </c>
      <c r="E7581" s="77" t="n">
        <v>77</v>
      </c>
      <c r="F7581" s="77" t="inlineStr">
        <is>
          <t>Differs from upstream baseline</t>
        </is>
      </c>
      <c r="G7581" s="77" t="inlineStr">
        <is>
          <t>species_info/gen_*_families.h</t>
        </is>
      </c>
    </row>
    <row r="7582">
      <c r="A7582" s="32" t="inlineStr">
        <is>
          <t>2026-10-05</t>
        </is>
      </c>
      <c r="B7582" s="32" t="inlineStr">
        <is>
          <t>Pokemon Stats</t>
        </is>
      </c>
      <c r="C7582" s="32" t="inlineStr">
        <is>
          <t>Tranquill baseSpDefense</t>
        </is>
      </c>
      <c r="D7582" s="32" t="n">
        <v>42</v>
      </c>
      <c r="E7582" s="32" t="n">
        <v>59</v>
      </c>
      <c r="F7582" s="32" t="inlineStr">
        <is>
          <t>Differs from upstream baseline</t>
        </is>
      </c>
      <c r="G7582" s="32" t="inlineStr">
        <is>
          <t>species_info/gen_*_families.h</t>
        </is>
      </c>
    </row>
    <row r="7583">
      <c r="A7583" s="77" t="inlineStr">
        <is>
          <t>2026-10-05</t>
        </is>
      </c>
      <c r="B7583" s="77" t="inlineStr">
        <is>
          <t>Abilities</t>
        </is>
      </c>
      <c r="C7583" s="77" t="inlineStr">
        <is>
          <t>Trapinch abilities</t>
        </is>
      </c>
      <c r="D7583" s="77" t="inlineStr">
        <is>
          <t>Hyper Cutter / Arena Trap / Sheer Force</t>
        </is>
      </c>
      <c r="E7583" s="77" t="inlineStr">
        <is>
          <t>Arena Trap / Arena Trap / Sheer Force</t>
        </is>
      </c>
      <c r="F7583" s="77" t="inlineStr">
        <is>
          <t>Differs from upstream baseline</t>
        </is>
      </c>
      <c r="G7583" s="77" t="inlineStr">
        <is>
          <t>species_info/gen_*_families.h</t>
        </is>
      </c>
    </row>
    <row r="7584">
      <c r="A7584" s="32" t="inlineStr">
        <is>
          <t>2026-10-05</t>
        </is>
      </c>
      <c r="B7584" s="32" t="inlineStr">
        <is>
          <t>Pokemon Stats</t>
        </is>
      </c>
      <c r="C7584" s="32" t="inlineStr">
        <is>
          <t>Trevenant baseHP</t>
        </is>
      </c>
      <c r="D7584" s="32" t="n">
        <v>85</v>
      </c>
      <c r="E7584" s="32" t="n">
        <v>95</v>
      </c>
      <c r="F7584" s="32" t="inlineStr">
        <is>
          <t>Differs from upstream baseline</t>
        </is>
      </c>
      <c r="G7584" s="32" t="inlineStr">
        <is>
          <t>species_info/gen_*_families.h</t>
        </is>
      </c>
    </row>
    <row r="7585">
      <c r="A7585" s="77" t="inlineStr">
        <is>
          <t>2026-10-05</t>
        </is>
      </c>
      <c r="B7585" s="77" t="inlineStr">
        <is>
          <t>Pokemon Stats</t>
        </is>
      </c>
      <c r="C7585" s="77" t="inlineStr">
        <is>
          <t>Trevenant baseAttack</t>
        </is>
      </c>
      <c r="D7585" s="77" t="n">
        <v>110</v>
      </c>
      <c r="E7585" s="77" t="n">
        <v>139</v>
      </c>
      <c r="F7585" s="77" t="inlineStr">
        <is>
          <t>Differs from upstream baseline</t>
        </is>
      </c>
      <c r="G7585" s="77" t="inlineStr">
        <is>
          <t>species_info/gen_*_families.h</t>
        </is>
      </c>
    </row>
    <row r="7586">
      <c r="A7586" s="32" t="inlineStr">
        <is>
          <t>2026-10-05</t>
        </is>
      </c>
      <c r="B7586" s="32" t="inlineStr">
        <is>
          <t>Pokemon Stats</t>
        </is>
      </c>
      <c r="C7586" s="32" t="inlineStr">
        <is>
          <t>Trevenant baseSpAttack</t>
        </is>
      </c>
      <c r="D7586" s="32" t="n">
        <v>65</v>
      </c>
      <c r="E7586" s="32" t="n">
        <v>30</v>
      </c>
      <c r="F7586" s="32" t="inlineStr">
        <is>
          <t>Differs from upstream baseline</t>
        </is>
      </c>
      <c r="G7586" s="32" t="inlineStr">
        <is>
          <t>species_info/gen_*_families.h</t>
        </is>
      </c>
    </row>
    <row r="7587">
      <c r="A7587" s="77" t="inlineStr">
        <is>
          <t>2026-10-05</t>
        </is>
      </c>
      <c r="B7587" s="77" t="inlineStr">
        <is>
          <t>Pokemon Stats</t>
        </is>
      </c>
      <c r="C7587" s="77" t="inlineStr">
        <is>
          <t>Trevenant baseSpeed</t>
        </is>
      </c>
      <c r="D7587" s="77" t="n">
        <v>56</v>
      </c>
      <c r="E7587" s="77" t="n">
        <v>72</v>
      </c>
      <c r="F7587" s="77" t="inlineStr">
        <is>
          <t>Differs from upstream baseline</t>
        </is>
      </c>
      <c r="G7587" s="77" t="inlineStr">
        <is>
          <t>species_info/gen_*_families.h</t>
        </is>
      </c>
    </row>
    <row r="7588">
      <c r="A7588" s="32" t="inlineStr">
        <is>
          <t>2026-10-05</t>
        </is>
      </c>
      <c r="B7588" s="32" t="inlineStr">
        <is>
          <t>Pokemon Stats</t>
        </is>
      </c>
      <c r="C7588" s="32" t="inlineStr">
        <is>
          <t>Tropius baseHP</t>
        </is>
      </c>
      <c r="D7588" s="32" t="n">
        <v>99</v>
      </c>
      <c r="E7588" s="32" t="n">
        <v>105</v>
      </c>
      <c r="F7588" s="32" t="inlineStr">
        <is>
          <t>Differs from upstream baseline</t>
        </is>
      </c>
      <c r="G7588" s="32" t="inlineStr">
        <is>
          <t>species_info/gen_*_families.h</t>
        </is>
      </c>
    </row>
    <row r="7589">
      <c r="A7589" s="77" t="inlineStr">
        <is>
          <t>2026-10-05</t>
        </is>
      </c>
      <c r="B7589" s="77" t="inlineStr">
        <is>
          <t>Pokemon Stats</t>
        </is>
      </c>
      <c r="C7589" s="77" t="inlineStr">
        <is>
          <t>Tropius baseAttack</t>
        </is>
      </c>
      <c r="D7589" s="77" t="n">
        <v>68</v>
      </c>
      <c r="E7589" s="77" t="n">
        <v>92</v>
      </c>
      <c r="F7589" s="77" t="inlineStr">
        <is>
          <t>Differs from upstream baseline</t>
        </is>
      </c>
      <c r="G7589" s="77" t="inlineStr">
        <is>
          <t>species_info/gen_*_families.h</t>
        </is>
      </c>
    </row>
    <row r="7590">
      <c r="A7590" s="32" t="inlineStr">
        <is>
          <t>2026-10-05</t>
        </is>
      </c>
      <c r="B7590" s="32" t="inlineStr">
        <is>
          <t>Pokemon Stats</t>
        </is>
      </c>
      <c r="C7590" s="32" t="inlineStr">
        <is>
          <t>Tropius baseDefense</t>
        </is>
      </c>
      <c r="D7590" s="32" t="n">
        <v>83</v>
      </c>
      <c r="E7590" s="32" t="n">
        <v>105</v>
      </c>
      <c r="F7590" s="32" t="inlineStr">
        <is>
          <t>Differs from upstream baseline</t>
        </is>
      </c>
      <c r="G7590" s="32" t="inlineStr">
        <is>
          <t>species_info/gen_*_families.h</t>
        </is>
      </c>
    </row>
    <row r="7591">
      <c r="A7591" s="77" t="inlineStr">
        <is>
          <t>2026-10-05</t>
        </is>
      </c>
      <c r="B7591" s="77" t="inlineStr">
        <is>
          <t>Pokemon Stats</t>
        </is>
      </c>
      <c r="C7591" s="77" t="inlineStr">
        <is>
          <t>Tropius baseSpAttack</t>
        </is>
      </c>
      <c r="D7591" s="77" t="n">
        <v>72</v>
      </c>
      <c r="E7591" s="77" t="n">
        <v>92</v>
      </c>
      <c r="F7591" s="77" t="inlineStr">
        <is>
          <t>Differs from upstream baseline</t>
        </is>
      </c>
      <c r="G7591" s="77" t="inlineStr">
        <is>
          <t>species_info/gen_*_families.h</t>
        </is>
      </c>
    </row>
    <row r="7592">
      <c r="A7592" s="32" t="inlineStr">
        <is>
          <t>2026-10-05</t>
        </is>
      </c>
      <c r="B7592" s="32" t="inlineStr">
        <is>
          <t>Pokemon Stats</t>
        </is>
      </c>
      <c r="C7592" s="32" t="inlineStr">
        <is>
          <t>Tropius baseSpDefense</t>
        </is>
      </c>
      <c r="D7592" s="32" t="n">
        <v>87</v>
      </c>
      <c r="E7592" s="32" t="n">
        <v>105</v>
      </c>
      <c r="F7592" s="32" t="inlineStr">
        <is>
          <t>Differs from upstream baseline</t>
        </is>
      </c>
      <c r="G7592" s="32" t="inlineStr">
        <is>
          <t>species_info/gen_*_families.h</t>
        </is>
      </c>
    </row>
    <row r="7593">
      <c r="A7593" s="77" t="inlineStr">
        <is>
          <t>2026-10-05</t>
        </is>
      </c>
      <c r="B7593" s="77" t="inlineStr">
        <is>
          <t>Abilities</t>
        </is>
      </c>
      <c r="C7593" s="77" t="inlineStr">
        <is>
          <t>Tropius abilities</t>
        </is>
      </c>
      <c r="D7593" s="77" t="inlineStr">
        <is>
          <t>Chlorophyll / Solar Power / Harvest</t>
        </is>
      </c>
      <c r="E7593" s="77" t="inlineStr">
        <is>
          <t>Chlorophyll / Overgrow / Harvest</t>
        </is>
      </c>
      <c r="F7593" s="77" t="inlineStr">
        <is>
          <t>Differs from upstream baseline</t>
        </is>
      </c>
      <c r="G7593" s="77" t="inlineStr">
        <is>
          <t>species_info/gen_*_families.h</t>
        </is>
      </c>
    </row>
    <row r="7594">
      <c r="A7594" s="32" t="inlineStr">
        <is>
          <t>2026-10-05</t>
        </is>
      </c>
      <c r="B7594" s="32" t="inlineStr">
        <is>
          <t>Abilities</t>
        </is>
      </c>
      <c r="C7594" s="32" t="inlineStr">
        <is>
          <t>Turtwig abilities</t>
        </is>
      </c>
      <c r="D7594" s="32" t="inlineStr">
        <is>
          <t>Overgrow / Shell Armor</t>
        </is>
      </c>
      <c r="E7594" s="32" t="inlineStr">
        <is>
          <t>Overgrow / Shell Armor / Shell Armor</t>
        </is>
      </c>
      <c r="F7594" s="32" t="inlineStr">
        <is>
          <t>Differs from upstream baseline</t>
        </is>
      </c>
      <c r="G7594" s="32" t="inlineStr">
        <is>
          <t>species_info/gen_*_families.h</t>
        </is>
      </c>
    </row>
    <row r="7595">
      <c r="A7595" s="77" t="inlineStr">
        <is>
          <t>2026-10-05</t>
        </is>
      </c>
      <c r="B7595" s="77" t="inlineStr">
        <is>
          <t>Pokemon Stats</t>
        </is>
      </c>
      <c r="C7595" s="77" t="inlineStr">
        <is>
          <t>Typhlosion baseSpAttack</t>
        </is>
      </c>
      <c r="D7595" s="77" t="n">
        <v>109</v>
      </c>
      <c r="E7595" s="77" t="n">
        <v>110</v>
      </c>
      <c r="F7595" s="77" t="inlineStr">
        <is>
          <t>Differs from upstream baseline</t>
        </is>
      </c>
      <c r="G7595" s="77" t="inlineStr">
        <is>
          <t>species_info/gen_*_families.h</t>
        </is>
      </c>
    </row>
    <row r="7596">
      <c r="A7596" s="32" t="inlineStr">
        <is>
          <t>2026-10-05</t>
        </is>
      </c>
      <c r="B7596" s="32" t="inlineStr">
        <is>
          <t>Pokemon Stats</t>
        </is>
      </c>
      <c r="C7596" s="32" t="inlineStr">
        <is>
          <t>Tyranitar baseSpAttack</t>
        </is>
      </c>
      <c r="D7596" s="32" t="n">
        <v>95</v>
      </c>
      <c r="E7596" s="32" t="n">
        <v>100</v>
      </c>
      <c r="F7596" s="32" t="inlineStr">
        <is>
          <t>Differs from upstream baseline</t>
        </is>
      </c>
      <c r="G7596" s="32" t="inlineStr">
        <is>
          <t>species_info/gen_*_families.h</t>
        </is>
      </c>
    </row>
    <row r="7597">
      <c r="A7597" s="77" t="inlineStr">
        <is>
          <t>2026-10-05</t>
        </is>
      </c>
      <c r="B7597" s="77" t="inlineStr">
        <is>
          <t>Abilities</t>
        </is>
      </c>
      <c r="C7597" s="77" t="inlineStr">
        <is>
          <t>Tyranitar abilities</t>
        </is>
      </c>
      <c r="D7597" s="77" t="inlineStr">
        <is>
          <t>Sand Stream / Unnerve</t>
        </is>
      </c>
      <c r="E7597" s="77" t="inlineStr">
        <is>
          <t>Solid Rock / Battle Armor / Unnerve</t>
        </is>
      </c>
      <c r="F7597" s="77" t="inlineStr">
        <is>
          <t>Differs from upstream baseline</t>
        </is>
      </c>
      <c r="G7597" s="77" t="inlineStr">
        <is>
          <t>species_info/gen_*_families.h</t>
        </is>
      </c>
    </row>
    <row r="7598">
      <c r="A7598" s="32" t="inlineStr">
        <is>
          <t>2026-10-05</t>
        </is>
      </c>
      <c r="B7598" s="32" t="inlineStr">
        <is>
          <t>Abilities</t>
        </is>
      </c>
      <c r="C7598" s="32" t="inlineStr">
        <is>
          <t>Tyranitar abilities</t>
        </is>
      </c>
      <c r="D7598" s="32" t="inlineStr">
        <is>
          <t>Sand Stream / Sand Stream / Sand Stream</t>
        </is>
      </c>
      <c r="E7598" s="32" t="inlineStr">
        <is>
          <t>Thick Fat / Thick Fat / Thick Fat</t>
        </is>
      </c>
      <c r="F7598" s="32" t="inlineStr">
        <is>
          <t>Differs from upstream baseline</t>
        </is>
      </c>
      <c r="G7598" s="32" t="inlineStr">
        <is>
          <t>species_info/gen_*_families.h</t>
        </is>
      </c>
    </row>
    <row r="7599">
      <c r="A7599" s="77" t="inlineStr">
        <is>
          <t>2026-10-05</t>
        </is>
      </c>
      <c r="B7599" s="77" t="inlineStr">
        <is>
          <t>Pokemon Stats</t>
        </is>
      </c>
      <c r="C7599" s="77" t="inlineStr">
        <is>
          <t>Tyrantrum baseAttack</t>
        </is>
      </c>
      <c r="D7599" s="77" t="n">
        <v>121</v>
      </c>
      <c r="E7599" s="77" t="n">
        <v>142</v>
      </c>
      <c r="F7599" s="77" t="inlineStr">
        <is>
          <t>Differs from upstream baseline</t>
        </is>
      </c>
      <c r="G7599" s="77" t="inlineStr">
        <is>
          <t>species_info/gen_*_families.h</t>
        </is>
      </c>
    </row>
    <row r="7600">
      <c r="A7600" s="32" t="inlineStr">
        <is>
          <t>2026-10-05</t>
        </is>
      </c>
      <c r="B7600" s="32" t="inlineStr">
        <is>
          <t>Pokemon Stats</t>
        </is>
      </c>
      <c r="C7600" s="32" t="inlineStr">
        <is>
          <t>Tyrantrum baseSpAttack</t>
        </is>
      </c>
      <c r="D7600" s="32" t="n">
        <v>69</v>
      </c>
      <c r="E7600" s="32" t="n">
        <v>30</v>
      </c>
      <c r="F7600" s="32" t="inlineStr">
        <is>
          <t>Differs from upstream baseline</t>
        </is>
      </c>
      <c r="G7600" s="32" t="inlineStr">
        <is>
          <t>species_info/gen_*_families.h</t>
        </is>
      </c>
    </row>
    <row r="7601">
      <c r="A7601" s="77" t="inlineStr">
        <is>
          <t>2026-10-05</t>
        </is>
      </c>
      <c r="B7601" s="77" t="inlineStr">
        <is>
          <t>Pokemon Stats</t>
        </is>
      </c>
      <c r="C7601" s="77" t="inlineStr">
        <is>
          <t>Tyrantrum baseSpeed</t>
        </is>
      </c>
      <c r="D7601" s="77" t="n">
        <v>71</v>
      </c>
      <c r="E7601" s="77" t="n">
        <v>99</v>
      </c>
      <c r="F7601" s="77" t="inlineStr">
        <is>
          <t>Differs from upstream baseline</t>
        </is>
      </c>
      <c r="G7601" s="77" t="inlineStr">
        <is>
          <t>species_info/gen_*_families.h</t>
        </is>
      </c>
    </row>
    <row r="7602">
      <c r="A7602" s="32" t="inlineStr">
        <is>
          <t>2026-10-05</t>
        </is>
      </c>
      <c r="B7602" s="32" t="inlineStr">
        <is>
          <t>Abilities</t>
        </is>
      </c>
      <c r="C7602" s="32" t="inlineStr">
        <is>
          <t>Tyrantrum abilities</t>
        </is>
      </c>
      <c r="D7602" s="32" t="inlineStr">
        <is>
          <t>Strong Jaw / Rock Head</t>
        </is>
      </c>
      <c r="E7602" s="32" t="inlineStr">
        <is>
          <t>Strong Jaw / Rock Head / Intimidate</t>
        </is>
      </c>
      <c r="F7602" s="32" t="inlineStr">
        <is>
          <t>Differs from upstream baseline</t>
        </is>
      </c>
      <c r="G7602" s="32" t="inlineStr">
        <is>
          <t>species_info/gen_*_families.h</t>
        </is>
      </c>
    </row>
    <row r="7603">
      <c r="A7603" s="77" t="inlineStr">
        <is>
          <t>2026-10-05</t>
        </is>
      </c>
      <c r="B7603" s="77" t="inlineStr">
        <is>
          <t>Abilities</t>
        </is>
      </c>
      <c r="C7603" s="77" t="inlineStr">
        <is>
          <t>Tyrogue abilities</t>
        </is>
      </c>
      <c r="D7603" s="77" t="inlineStr">
        <is>
          <t>Guts / Steadfast / Vital Spirit</t>
        </is>
      </c>
      <c r="E7603" s="77" t="inlineStr">
        <is>
          <t>Scrappy / Scrappy / Vital Spirit</t>
        </is>
      </c>
      <c r="F7603" s="77" t="inlineStr">
        <is>
          <t>Differs from upstream baseline</t>
        </is>
      </c>
      <c r="G7603" s="77" t="inlineStr">
        <is>
          <t>species_info/gen_*_families.h</t>
        </is>
      </c>
    </row>
    <row r="7604">
      <c r="A7604" s="32" t="inlineStr">
        <is>
          <t>2026-10-05</t>
        </is>
      </c>
      <c r="B7604" s="32" t="inlineStr">
        <is>
          <t>Pokemon Stats</t>
        </is>
      </c>
      <c r="C7604" s="32" t="inlineStr">
        <is>
          <t>Tyrunt baseAttack</t>
        </is>
      </c>
      <c r="D7604" s="32" t="n">
        <v>89</v>
      </c>
      <c r="E7604" s="32" t="n">
        <v>97</v>
      </c>
      <c r="F7604" s="32" t="inlineStr">
        <is>
          <t>Differs from upstream baseline</t>
        </is>
      </c>
      <c r="G7604" s="32" t="inlineStr">
        <is>
          <t>species_info/gen_*_families.h</t>
        </is>
      </c>
    </row>
    <row r="7605">
      <c r="A7605" s="77" t="inlineStr">
        <is>
          <t>2026-10-05</t>
        </is>
      </c>
      <c r="B7605" s="77" t="inlineStr">
        <is>
          <t>Pokemon Stats</t>
        </is>
      </c>
      <c r="C7605" s="77" t="inlineStr">
        <is>
          <t>Tyrunt baseSpAttack</t>
        </is>
      </c>
      <c r="D7605" s="77" t="n">
        <v>45</v>
      </c>
      <c r="E7605" s="77" t="n">
        <v>30</v>
      </c>
      <c r="F7605" s="77" t="inlineStr">
        <is>
          <t>Differs from upstream baseline</t>
        </is>
      </c>
      <c r="G7605" s="77" t="inlineStr">
        <is>
          <t>species_info/gen_*_families.h</t>
        </is>
      </c>
    </row>
    <row r="7606">
      <c r="A7606" s="32" t="inlineStr">
        <is>
          <t>2026-10-05</t>
        </is>
      </c>
      <c r="B7606" s="32" t="inlineStr">
        <is>
          <t>Pokemon Stats</t>
        </is>
      </c>
      <c r="C7606" s="32" t="inlineStr">
        <is>
          <t>Tyrunt baseSpeed</t>
        </is>
      </c>
      <c r="D7606" s="32" t="n">
        <v>48</v>
      </c>
      <c r="E7606" s="32" t="n">
        <v>55</v>
      </c>
      <c r="F7606" s="32" t="inlineStr">
        <is>
          <t>Differs from upstream baseline</t>
        </is>
      </c>
      <c r="G7606" s="32" t="inlineStr">
        <is>
          <t>species_info/gen_*_families.h</t>
        </is>
      </c>
    </row>
    <row r="7607">
      <c r="A7607" s="77" t="inlineStr">
        <is>
          <t>2026-10-05</t>
        </is>
      </c>
      <c r="B7607" s="77" t="inlineStr">
        <is>
          <t>Pokemon Stats</t>
        </is>
      </c>
      <c r="C7607" s="77" t="inlineStr">
        <is>
          <t>Unfezant baseHP</t>
        </is>
      </c>
      <c r="D7607" s="77" t="n">
        <v>80</v>
      </c>
      <c r="E7607" s="77" t="n">
        <v>82</v>
      </c>
      <c r="F7607" s="77" t="inlineStr">
        <is>
          <t>Differs from upstream baseline</t>
        </is>
      </c>
      <c r="G7607" s="77" t="inlineStr">
        <is>
          <t>species_info/gen_*_families.h</t>
        </is>
      </c>
    </row>
    <row r="7608">
      <c r="A7608" s="32" t="inlineStr">
        <is>
          <t>2026-10-05</t>
        </is>
      </c>
      <c r="B7608" s="32" t="inlineStr">
        <is>
          <t>Pokemon Stats</t>
        </is>
      </c>
      <c r="C7608" s="32" t="inlineStr">
        <is>
          <t>Unfezant baseAttack</t>
        </is>
      </c>
      <c r="D7608" s="32" t="n">
        <v>115</v>
      </c>
      <c r="E7608" s="32" t="n">
        <v>46</v>
      </c>
      <c r="F7608" s="32" t="inlineStr">
        <is>
          <t>Differs from upstream baseline</t>
        </is>
      </c>
      <c r="G7608" s="32" t="inlineStr">
        <is>
          <t>species_info/gen_*_families.h</t>
        </is>
      </c>
    </row>
    <row r="7609">
      <c r="A7609" s="77" t="inlineStr">
        <is>
          <t>2026-10-05</t>
        </is>
      </c>
      <c r="B7609" s="77" t="inlineStr">
        <is>
          <t>Pokemon Stats</t>
        </is>
      </c>
      <c r="C7609" s="77" t="inlineStr">
        <is>
          <t>Unfezant baseSpAttack</t>
        </is>
      </c>
      <c r="D7609" s="77" t="n">
        <v>65</v>
      </c>
      <c r="E7609" s="77" t="n">
        <v>127</v>
      </c>
      <c r="F7609" s="77" t="inlineStr">
        <is>
          <t>Differs from upstream baseline</t>
        </is>
      </c>
      <c r="G7609" s="77" t="inlineStr">
        <is>
          <t>species_info/gen_*_families.h</t>
        </is>
      </c>
    </row>
    <row r="7610">
      <c r="A7610" s="32" t="inlineStr">
        <is>
          <t>2026-10-05</t>
        </is>
      </c>
      <c r="B7610" s="32" t="inlineStr">
        <is>
          <t>Pokemon Stats</t>
        </is>
      </c>
      <c r="C7610" s="32" t="inlineStr">
        <is>
          <t>Unfezant baseSpDefense</t>
        </is>
      </c>
      <c r="D7610" s="32" t="n">
        <v>55</v>
      </c>
      <c r="E7610" s="32" t="n">
        <v>77</v>
      </c>
      <c r="F7610" s="32" t="inlineStr">
        <is>
          <t>Differs from upstream baseline</t>
        </is>
      </c>
      <c r="G7610" s="32" t="inlineStr">
        <is>
          <t>species_info/gen_*_families.h</t>
        </is>
      </c>
    </row>
    <row r="7611">
      <c r="A7611" s="77" t="inlineStr">
        <is>
          <t>2026-10-05</t>
        </is>
      </c>
      <c r="B7611" s="77" t="inlineStr">
        <is>
          <t>Pokemon Stats</t>
        </is>
      </c>
      <c r="C7611" s="77" t="inlineStr">
        <is>
          <t>Unfezant baseSpeed</t>
        </is>
      </c>
      <c r="D7611" s="77" t="n">
        <v>93</v>
      </c>
      <c r="E7611" s="77" t="n">
        <v>121</v>
      </c>
      <c r="F7611" s="77" t="inlineStr">
        <is>
          <t>Differs from upstream baseline</t>
        </is>
      </c>
      <c r="G7611" s="77" t="inlineStr">
        <is>
          <t>species_info/gen_*_families.h</t>
        </is>
      </c>
    </row>
    <row r="7612">
      <c r="A7612" s="32" t="inlineStr">
        <is>
          <t>2026-10-05</t>
        </is>
      </c>
      <c r="B7612" s="32" t="inlineStr">
        <is>
          <t>Abilities</t>
        </is>
      </c>
      <c r="C7612" s="32" t="inlineStr">
        <is>
          <t>Unfezant abilities</t>
        </is>
      </c>
      <c r="D7612" s="32" t="inlineStr">
        <is>
          <t>Big Pecks / Super Luck / Rivalry</t>
        </is>
      </c>
      <c r="E7612" s="32" t="inlineStr">
        <is>
          <t>Super Luck / Big Pecks / Sniper</t>
        </is>
      </c>
      <c r="F7612" s="32" t="inlineStr">
        <is>
          <t>Differs from upstream baseline</t>
        </is>
      </c>
      <c r="G7612" s="32" t="inlineStr">
        <is>
          <t>species_info/gen_*_families.h</t>
        </is>
      </c>
    </row>
    <row r="7613">
      <c r="A7613" s="77" t="inlineStr">
        <is>
          <t>2026-10-05</t>
        </is>
      </c>
      <c r="B7613" s="77" t="inlineStr">
        <is>
          <t>Pokemon Stats</t>
        </is>
      </c>
      <c r="C7613" s="77" t="inlineStr">
        <is>
          <t>Ursaluna baseAttack</t>
        </is>
      </c>
      <c r="D7613" s="77" t="n">
        <v>140</v>
      </c>
      <c r="E7613" s="77" t="n">
        <v>148</v>
      </c>
      <c r="F7613" s="77" t="inlineStr">
        <is>
          <t>Differs from upstream baseline</t>
        </is>
      </c>
      <c r="G7613" s="77" t="inlineStr">
        <is>
          <t>species_info/gen_*_families.h</t>
        </is>
      </c>
    </row>
    <row r="7614">
      <c r="A7614" s="32" t="inlineStr">
        <is>
          <t>2026-10-05</t>
        </is>
      </c>
      <c r="B7614" s="32" t="inlineStr">
        <is>
          <t>Pokemon Stats</t>
        </is>
      </c>
      <c r="C7614" s="32" t="inlineStr">
        <is>
          <t>Ursaluna baseSpAttack</t>
        </is>
      </c>
      <c r="D7614" s="32" t="n">
        <v>45</v>
      </c>
      <c r="E7614" s="32" t="n">
        <v>30</v>
      </c>
      <c r="F7614" s="32" t="inlineStr">
        <is>
          <t>Differs from upstream baseline</t>
        </is>
      </c>
      <c r="G7614" s="32" t="inlineStr">
        <is>
          <t>species_info/gen_*_families.h</t>
        </is>
      </c>
    </row>
    <row r="7615">
      <c r="A7615" s="77" t="inlineStr">
        <is>
          <t>2026-10-05</t>
        </is>
      </c>
      <c r="B7615" s="77" t="inlineStr">
        <is>
          <t>Pokemon Stats</t>
        </is>
      </c>
      <c r="C7615" s="77" t="inlineStr">
        <is>
          <t>Ursaluna baseSpeed</t>
        </is>
      </c>
      <c r="D7615" s="77" t="n">
        <v>50</v>
      </c>
      <c r="E7615" s="77" t="n">
        <v>57</v>
      </c>
      <c r="F7615" s="77" t="inlineStr">
        <is>
          <t>Differs from upstream baseline</t>
        </is>
      </c>
      <c r="G7615" s="77" t="inlineStr">
        <is>
          <t>species_info/gen_*_families.h</t>
        </is>
      </c>
    </row>
    <row r="7616">
      <c r="A7616" s="32" t="inlineStr">
        <is>
          <t>2026-10-05</t>
        </is>
      </c>
      <c r="B7616" s="32" t="inlineStr">
        <is>
          <t>Pokemon Stats</t>
        </is>
      </c>
      <c r="C7616" s="32" t="inlineStr">
        <is>
          <t>Ursaluna baseAttack</t>
        </is>
      </c>
      <c r="D7616" s="32" t="n">
        <v>70</v>
      </c>
      <c r="E7616" s="32" t="n">
        <v>30</v>
      </c>
      <c r="F7616" s="32" t="inlineStr">
        <is>
          <t>Differs from upstream baseline</t>
        </is>
      </c>
      <c r="G7616" s="32" t="inlineStr">
        <is>
          <t>species_info/gen_*_families.h</t>
        </is>
      </c>
    </row>
    <row r="7617">
      <c r="A7617" s="77" t="inlineStr">
        <is>
          <t>2026-10-05</t>
        </is>
      </c>
      <c r="B7617" s="77" t="inlineStr">
        <is>
          <t>Pokemon Stats</t>
        </is>
      </c>
      <c r="C7617" s="77" t="inlineStr">
        <is>
          <t>Ursaluna baseSpAttack</t>
        </is>
      </c>
      <c r="D7617" s="77" t="n">
        <v>135</v>
      </c>
      <c r="E7617" s="77" t="n">
        <v>157</v>
      </c>
      <c r="F7617" s="77" t="inlineStr">
        <is>
          <t>Differs from upstream baseline</t>
        </is>
      </c>
      <c r="G7617" s="77" t="inlineStr">
        <is>
          <t>species_info/gen_*_families.h</t>
        </is>
      </c>
    </row>
    <row r="7618">
      <c r="A7618" s="32" t="inlineStr">
        <is>
          <t>2026-10-05</t>
        </is>
      </c>
      <c r="B7618" s="32" t="inlineStr">
        <is>
          <t>Pokemon Stats</t>
        </is>
      </c>
      <c r="C7618" s="32" t="inlineStr">
        <is>
          <t>Ursaluna baseSpeed</t>
        </is>
      </c>
      <c r="D7618" s="32" t="n">
        <v>52</v>
      </c>
      <c r="E7618" s="32" t="n">
        <v>70</v>
      </c>
      <c r="F7618" s="32" t="inlineStr">
        <is>
          <t>Differs from upstream baseline</t>
        </is>
      </c>
      <c r="G7618" s="32" t="inlineStr">
        <is>
          <t>species_info/gen_*_families.h</t>
        </is>
      </c>
    </row>
    <row r="7619">
      <c r="A7619" s="77" t="inlineStr">
        <is>
          <t>2026-10-05</t>
        </is>
      </c>
      <c r="B7619" s="77" t="inlineStr">
        <is>
          <t>Pokemon Stats</t>
        </is>
      </c>
      <c r="C7619" s="77" t="inlineStr">
        <is>
          <t>Ursaring baseHP</t>
        </is>
      </c>
      <c r="D7619" s="77" t="n">
        <v>90</v>
      </c>
      <c r="E7619" s="77" t="n">
        <v>100</v>
      </c>
      <c r="F7619" s="77" t="inlineStr">
        <is>
          <t>Differs from upstream baseline</t>
        </is>
      </c>
      <c r="G7619" s="77" t="inlineStr">
        <is>
          <t>species_info/gen_*_families.h</t>
        </is>
      </c>
    </row>
    <row r="7620">
      <c r="A7620" s="32" t="inlineStr">
        <is>
          <t>2026-10-05</t>
        </is>
      </c>
      <c r="B7620" s="32" t="inlineStr">
        <is>
          <t>Pokemon Stats</t>
        </is>
      </c>
      <c r="C7620" s="32" t="inlineStr">
        <is>
          <t>Ursaring baseAttack</t>
        </is>
      </c>
      <c r="D7620" s="32" t="n">
        <v>130</v>
      </c>
      <c r="E7620" s="32" t="n">
        <v>140</v>
      </c>
      <c r="F7620" s="32" t="inlineStr">
        <is>
          <t>Differs from upstream baseline</t>
        </is>
      </c>
      <c r="G7620" s="32" t="inlineStr">
        <is>
          <t>species_info/gen_*_families.h</t>
        </is>
      </c>
    </row>
    <row r="7621">
      <c r="A7621" s="77" t="inlineStr">
        <is>
          <t>2026-10-05</t>
        </is>
      </c>
      <c r="B7621" s="77" t="inlineStr">
        <is>
          <t>Pokemon Stats</t>
        </is>
      </c>
      <c r="C7621" s="77" t="inlineStr">
        <is>
          <t>Ursaring baseDefense</t>
        </is>
      </c>
      <c r="D7621" s="77" t="n">
        <v>75</v>
      </c>
      <c r="E7621" s="77" t="n">
        <v>105</v>
      </c>
      <c r="F7621" s="77" t="inlineStr">
        <is>
          <t>Differs from upstream baseline</t>
        </is>
      </c>
      <c r="G7621" s="77" t="inlineStr">
        <is>
          <t>species_info/gen_*_families.h</t>
        </is>
      </c>
    </row>
    <row r="7622">
      <c r="A7622" s="32" t="inlineStr">
        <is>
          <t>2026-10-05</t>
        </is>
      </c>
      <c r="B7622" s="32" t="inlineStr">
        <is>
          <t>Pokemon Stats</t>
        </is>
      </c>
      <c r="C7622" s="32" t="inlineStr">
        <is>
          <t>Ursaring baseSpAttack</t>
        </is>
      </c>
      <c r="D7622" s="32" t="n">
        <v>75</v>
      </c>
      <c r="E7622" s="32" t="n">
        <v>55</v>
      </c>
      <c r="F7622" s="32" t="inlineStr">
        <is>
          <t>Differs from upstream baseline</t>
        </is>
      </c>
      <c r="G7622" s="32" t="inlineStr">
        <is>
          <t>species_info/gen_*_families.h</t>
        </is>
      </c>
    </row>
    <row r="7623">
      <c r="A7623" s="77" t="inlineStr">
        <is>
          <t>2026-10-05</t>
        </is>
      </c>
      <c r="B7623" s="77" t="inlineStr">
        <is>
          <t>Pokemon Stats</t>
        </is>
      </c>
      <c r="C7623" s="77" t="inlineStr">
        <is>
          <t>Ursaring baseSpDefense</t>
        </is>
      </c>
      <c r="D7623" s="77" t="n">
        <v>75</v>
      </c>
      <c r="E7623" s="77" t="n">
        <v>80</v>
      </c>
      <c r="F7623" s="77" t="inlineStr">
        <is>
          <t>Differs from upstream baseline</t>
        </is>
      </c>
      <c r="G7623" s="77" t="inlineStr">
        <is>
          <t>species_info/gen_*_families.h</t>
        </is>
      </c>
    </row>
    <row r="7624">
      <c r="A7624" s="32" t="inlineStr">
        <is>
          <t>2026-10-05</t>
        </is>
      </c>
      <c r="B7624" s="32" t="inlineStr">
        <is>
          <t>Pokemon Stats</t>
        </is>
      </c>
      <c r="C7624" s="32" t="inlineStr">
        <is>
          <t>Uxie baseHP</t>
        </is>
      </c>
      <c r="D7624" s="32" t="n">
        <v>75</v>
      </c>
      <c r="E7624" s="32" t="n">
        <v>95</v>
      </c>
      <c r="F7624" s="32" t="inlineStr">
        <is>
          <t>Differs from upstream baseline</t>
        </is>
      </c>
      <c r="G7624" s="32" t="inlineStr">
        <is>
          <t>species_info/gen_*_families.h</t>
        </is>
      </c>
    </row>
    <row r="7625">
      <c r="A7625" s="77" t="inlineStr">
        <is>
          <t>2026-10-05</t>
        </is>
      </c>
      <c r="B7625" s="77" t="inlineStr">
        <is>
          <t>Evolutions</t>
        </is>
      </c>
      <c r="C7625" s="77" t="inlineStr">
        <is>
          <t>Vanillish evolution</t>
        </is>
      </c>
      <c r="D7625" s="77" t="inlineStr">
        <is>
          <t>Lv 47 -&gt; Vanilluxe</t>
        </is>
      </c>
      <c r="E7625" s="77" t="inlineStr">
        <is>
          <t>Lv 43 -&gt; Vanilluxe</t>
        </is>
      </c>
      <c r="F7625" s="77" t="inlineStr">
        <is>
          <t>Differs from upstream baseline</t>
        </is>
      </c>
      <c r="G7625" s="77" t="inlineStr">
        <is>
          <t>species_info/gen_*_families.h</t>
        </is>
      </c>
    </row>
    <row r="7626">
      <c r="A7626" s="32" t="inlineStr">
        <is>
          <t>2026-10-05</t>
        </is>
      </c>
      <c r="B7626" s="32" t="inlineStr">
        <is>
          <t>Pokemon Stats</t>
        </is>
      </c>
      <c r="C7626" s="32" t="inlineStr">
        <is>
          <t>Vanilluxe baseHP</t>
        </is>
      </c>
      <c r="D7626" s="32" t="n">
        <v>71</v>
      </c>
      <c r="E7626" s="32" t="n">
        <v>81</v>
      </c>
      <c r="F7626" s="32" t="inlineStr">
        <is>
          <t>Differs from upstream baseline</t>
        </is>
      </c>
      <c r="G7626" s="32" t="inlineStr">
        <is>
          <t>species_info/gen_*_families.h</t>
        </is>
      </c>
    </row>
    <row r="7627">
      <c r="A7627" s="77" t="inlineStr">
        <is>
          <t>2026-10-05</t>
        </is>
      </c>
      <c r="B7627" s="77" t="inlineStr">
        <is>
          <t>Pokemon Stats</t>
        </is>
      </c>
      <c r="C7627" s="77" t="inlineStr">
        <is>
          <t>Vanilluxe baseSpDefense</t>
        </is>
      </c>
      <c r="D7627" s="77" t="n">
        <v>95</v>
      </c>
      <c r="E7627" s="77" t="n">
        <v>105</v>
      </c>
      <c r="F7627" s="77" t="inlineStr">
        <is>
          <t>Differs from upstream baseline</t>
        </is>
      </c>
      <c r="G7627" s="77" t="inlineStr">
        <is>
          <t>species_info/gen_*_families.h</t>
        </is>
      </c>
    </row>
    <row r="7628">
      <c r="A7628" s="32" t="inlineStr">
        <is>
          <t>2026-10-05</t>
        </is>
      </c>
      <c r="B7628" s="32" t="inlineStr">
        <is>
          <t>Abilities</t>
        </is>
      </c>
      <c r="C7628" s="32" t="inlineStr">
        <is>
          <t>Vanilluxe abilities</t>
        </is>
      </c>
      <c r="D7628" s="32" t="inlineStr">
        <is>
          <t>Ice Body / Snow Warning / Weak Armor</t>
        </is>
      </c>
      <c r="E7628" s="32" t="inlineStr">
        <is>
          <t>Ice Body / Ice Body / Slush Rush</t>
        </is>
      </c>
      <c r="F7628" s="32" t="inlineStr">
        <is>
          <t>Differs from upstream baseline</t>
        </is>
      </c>
      <c r="G7628" s="32" t="inlineStr">
        <is>
          <t>species_info/gen_*_families.h</t>
        </is>
      </c>
    </row>
    <row r="7629">
      <c r="A7629" s="77" t="inlineStr">
        <is>
          <t>2026-10-05</t>
        </is>
      </c>
      <c r="B7629" s="77" t="inlineStr">
        <is>
          <t>Abilities</t>
        </is>
      </c>
      <c r="C7629" s="77" t="inlineStr">
        <is>
          <t>Vaporeon abilities</t>
        </is>
      </c>
      <c r="D7629" s="77" t="inlineStr">
        <is>
          <t>Water Absorb / Water Absorb / Hydration</t>
        </is>
      </c>
      <c r="E7629" s="77" t="inlineStr">
        <is>
          <t>Hydration / Hydration / Hydration</t>
        </is>
      </c>
      <c r="F7629" s="77" t="inlineStr">
        <is>
          <t>Differs from upstream baseline</t>
        </is>
      </c>
      <c r="G7629" s="77" t="inlineStr">
        <is>
          <t>species_info/gen_*_families.h</t>
        </is>
      </c>
    </row>
    <row r="7630">
      <c r="A7630" s="32" t="inlineStr">
        <is>
          <t>2026-10-05</t>
        </is>
      </c>
      <c r="B7630" s="32" t="inlineStr">
        <is>
          <t>Pokemon Stats</t>
        </is>
      </c>
      <c r="C7630" s="32" t="inlineStr">
        <is>
          <t>Venipede baseHP</t>
        </is>
      </c>
      <c r="D7630" s="32" t="n">
        <v>30</v>
      </c>
      <c r="E7630" s="32" t="n">
        <v>37</v>
      </c>
      <c r="F7630" s="32" t="inlineStr">
        <is>
          <t>Differs from upstream baseline</t>
        </is>
      </c>
      <c r="G7630" s="32" t="inlineStr">
        <is>
          <t>species_info/gen_*_families.h</t>
        </is>
      </c>
    </row>
    <row r="7631">
      <c r="A7631" s="77" t="inlineStr">
        <is>
          <t>2026-10-05</t>
        </is>
      </c>
      <c r="B7631" s="77" t="inlineStr">
        <is>
          <t>Pokemon Stats</t>
        </is>
      </c>
      <c r="C7631" s="77" t="inlineStr">
        <is>
          <t>Venipede baseAttack</t>
        </is>
      </c>
      <c r="D7631" s="77" t="n">
        <v>45</v>
      </c>
      <c r="E7631" s="77" t="n">
        <v>48</v>
      </c>
      <c r="F7631" s="77" t="inlineStr">
        <is>
          <t>Differs from upstream baseline</t>
        </is>
      </c>
      <c r="G7631" s="77" t="inlineStr">
        <is>
          <t>species_info/gen_*_families.h</t>
        </is>
      </c>
    </row>
    <row r="7632">
      <c r="A7632" s="32" t="inlineStr">
        <is>
          <t>2026-10-05</t>
        </is>
      </c>
      <c r="B7632" s="32" t="inlineStr">
        <is>
          <t>Pokemon Stats</t>
        </is>
      </c>
      <c r="C7632" s="32" t="inlineStr">
        <is>
          <t>Venipede baseSpAttack</t>
        </is>
      </c>
      <c r="D7632" s="32" t="n">
        <v>30</v>
      </c>
      <c r="E7632" s="32" t="n">
        <v>31</v>
      </c>
      <c r="F7632" s="32" t="inlineStr">
        <is>
          <t>Differs from upstream baseline</t>
        </is>
      </c>
      <c r="G7632" s="32" t="inlineStr">
        <is>
          <t>species_info/gen_*_families.h</t>
        </is>
      </c>
    </row>
    <row r="7633">
      <c r="A7633" s="77" t="inlineStr">
        <is>
          <t>2026-10-05</t>
        </is>
      </c>
      <c r="B7633" s="77" t="inlineStr">
        <is>
          <t>Pokemon Stats</t>
        </is>
      </c>
      <c r="C7633" s="77" t="inlineStr">
        <is>
          <t>Venipede baseSpDefense</t>
        </is>
      </c>
      <c r="D7633" s="77" t="n">
        <v>39</v>
      </c>
      <c r="E7633" s="77" t="n">
        <v>42</v>
      </c>
      <c r="F7633" s="77" t="inlineStr">
        <is>
          <t>Differs from upstream baseline</t>
        </is>
      </c>
      <c r="G7633" s="77" t="inlineStr">
        <is>
          <t>species_info/gen_*_families.h</t>
        </is>
      </c>
    </row>
    <row r="7634">
      <c r="A7634" s="32" t="inlineStr">
        <is>
          <t>2026-10-05</t>
        </is>
      </c>
      <c r="B7634" s="32" t="inlineStr">
        <is>
          <t>Abilities</t>
        </is>
      </c>
      <c r="C7634" s="32" t="inlineStr">
        <is>
          <t>Venomoth abilities</t>
        </is>
      </c>
      <c r="D7634" s="32" t="inlineStr">
        <is>
          <t>Shield Dust / Tinted Lens / Wonder Skin</t>
        </is>
      </c>
      <c r="E7634" s="32" t="inlineStr">
        <is>
          <t>Tinted Lens / Tinted Lens / Wonder Skin</t>
        </is>
      </c>
      <c r="F7634" s="32" t="inlineStr">
        <is>
          <t>Differs from upstream baseline</t>
        </is>
      </c>
      <c r="G7634" s="32" t="inlineStr">
        <is>
          <t>species_info/gen_*_families.h</t>
        </is>
      </c>
    </row>
    <row r="7635">
      <c r="A7635" s="77" t="inlineStr">
        <is>
          <t>2026-10-05</t>
        </is>
      </c>
      <c r="B7635" s="77" t="inlineStr">
        <is>
          <t>Pokemon Stats</t>
        </is>
      </c>
      <c r="C7635" s="77" t="inlineStr">
        <is>
          <t>Venusaur baseAttack</t>
        </is>
      </c>
      <c r="D7635" s="77" t="n">
        <v>82</v>
      </c>
      <c r="E7635" s="77" t="n">
        <v>92</v>
      </c>
      <c r="F7635" s="77" t="inlineStr">
        <is>
          <t>Differs from upstream baseline</t>
        </is>
      </c>
      <c r="G7635" s="77" t="inlineStr">
        <is>
          <t>species_info/gen_*_families.h</t>
        </is>
      </c>
    </row>
    <row r="7636">
      <c r="A7636" s="32" t="inlineStr">
        <is>
          <t>2026-10-05</t>
        </is>
      </c>
      <c r="B7636" s="32" t="inlineStr">
        <is>
          <t>Abilities</t>
        </is>
      </c>
      <c r="C7636" s="32" t="inlineStr">
        <is>
          <t>Venusaur abilities</t>
        </is>
      </c>
      <c r="D7636" s="32" t="inlineStr">
        <is>
          <t>Overgrow / Chlorophyll</t>
        </is>
      </c>
      <c r="E7636" s="32" t="inlineStr">
        <is>
          <t>Chlorophyll / Overgrow / Chlorophyll</t>
        </is>
      </c>
      <c r="F7636" s="32" t="inlineStr">
        <is>
          <t>Differs from upstream baseline</t>
        </is>
      </c>
      <c r="G7636" s="32" t="inlineStr">
        <is>
          <t>species_info/gen_*_families.h</t>
        </is>
      </c>
    </row>
    <row r="7637">
      <c r="A7637" s="77" t="inlineStr">
        <is>
          <t>2026-10-05</t>
        </is>
      </c>
      <c r="B7637" s="77" t="inlineStr">
        <is>
          <t>Pokemon Stats</t>
        </is>
      </c>
      <c r="C7637" s="77" t="inlineStr">
        <is>
          <t>Venusaur baseAttack</t>
        </is>
      </c>
      <c r="D7637" s="77" t="n">
        <v>100</v>
      </c>
      <c r="E7637" s="77" t="n">
        <v>110</v>
      </c>
      <c r="F7637" s="77" t="inlineStr">
        <is>
          <t>Differs from upstream baseline</t>
        </is>
      </c>
      <c r="G7637" s="77" t="inlineStr">
        <is>
          <t>species_info/gen_*_families.h</t>
        </is>
      </c>
    </row>
    <row r="7638">
      <c r="A7638" s="32" t="inlineStr">
        <is>
          <t>2026-10-05</t>
        </is>
      </c>
      <c r="B7638" s="32" t="inlineStr">
        <is>
          <t>Pokemon Stats</t>
        </is>
      </c>
      <c r="C7638" s="32" t="inlineStr">
        <is>
          <t>Vespiquen baseHP</t>
        </is>
      </c>
      <c r="D7638" s="32" t="n">
        <v>70</v>
      </c>
      <c r="E7638" s="32" t="n">
        <v>80</v>
      </c>
      <c r="F7638" s="32" t="inlineStr">
        <is>
          <t>Differs from upstream baseline</t>
        </is>
      </c>
      <c r="G7638" s="32" t="inlineStr">
        <is>
          <t>species_info/gen_*_families.h</t>
        </is>
      </c>
    </row>
    <row r="7639">
      <c r="A7639" s="77" t="inlineStr">
        <is>
          <t>2026-10-05</t>
        </is>
      </c>
      <c r="B7639" s="77" t="inlineStr">
        <is>
          <t>Pokemon Stats</t>
        </is>
      </c>
      <c r="C7639" s="77" t="inlineStr">
        <is>
          <t>Vespiquen baseAttack</t>
        </is>
      </c>
      <c r="D7639" s="77" t="n">
        <v>80</v>
      </c>
      <c r="E7639" s="77" t="n">
        <v>102</v>
      </c>
      <c r="F7639" s="77" t="inlineStr">
        <is>
          <t>Differs from upstream baseline</t>
        </is>
      </c>
      <c r="G7639" s="77" t="inlineStr">
        <is>
          <t>species_info/gen_*_families.h</t>
        </is>
      </c>
    </row>
    <row r="7640">
      <c r="A7640" s="32" t="inlineStr">
        <is>
          <t>2026-10-05</t>
        </is>
      </c>
      <c r="B7640" s="32" t="inlineStr">
        <is>
          <t>Pokemon Stats</t>
        </is>
      </c>
      <c r="C7640" s="32" t="inlineStr">
        <is>
          <t>Vespiquen baseSpAttack</t>
        </is>
      </c>
      <c r="D7640" s="32" t="n">
        <v>80</v>
      </c>
      <c r="E7640" s="32" t="n">
        <v>102</v>
      </c>
      <c r="F7640" s="32" t="inlineStr">
        <is>
          <t>Differs from upstream baseline</t>
        </is>
      </c>
      <c r="G7640" s="32" t="inlineStr">
        <is>
          <t>species_info/gen_*_families.h</t>
        </is>
      </c>
    </row>
    <row r="7641">
      <c r="A7641" s="77" t="inlineStr">
        <is>
          <t>2026-10-05</t>
        </is>
      </c>
      <c r="B7641" s="77" t="inlineStr">
        <is>
          <t>Pokemon Stats</t>
        </is>
      </c>
      <c r="C7641" s="77" t="inlineStr">
        <is>
          <t>Vespiquen baseSpeed</t>
        </is>
      </c>
      <c r="D7641" s="77" t="n">
        <v>40</v>
      </c>
      <c r="E7641" s="77" t="n">
        <v>70</v>
      </c>
      <c r="F7641" s="77" t="inlineStr">
        <is>
          <t>Differs from upstream baseline</t>
        </is>
      </c>
      <c r="G7641" s="77" t="inlineStr">
        <is>
          <t>species_info/gen_*_families.h</t>
        </is>
      </c>
    </row>
    <row r="7642">
      <c r="A7642" s="32" t="inlineStr">
        <is>
          <t>2026-10-05</t>
        </is>
      </c>
      <c r="B7642" s="32" t="inlineStr">
        <is>
          <t>Abilities</t>
        </is>
      </c>
      <c r="C7642" s="32" t="inlineStr">
        <is>
          <t>Vespiquen abilities</t>
        </is>
      </c>
      <c r="D7642" s="32" t="inlineStr">
        <is>
          <t>Pressure / Unnerve</t>
        </is>
      </c>
      <c r="E7642" s="32" t="inlineStr">
        <is>
          <t>Tinted Lens / Swarm / Unnerve</t>
        </is>
      </c>
      <c r="F7642" s="32" t="inlineStr">
        <is>
          <t>Differs from upstream baseline</t>
        </is>
      </c>
      <c r="G7642" s="32" t="inlineStr">
        <is>
          <t>species_info/gen_*_families.h</t>
        </is>
      </c>
    </row>
    <row r="7643">
      <c r="A7643" s="77" t="inlineStr">
        <is>
          <t>2026-10-05</t>
        </is>
      </c>
      <c r="B7643" s="77" t="inlineStr">
        <is>
          <t>Pokemon Stats</t>
        </is>
      </c>
      <c r="C7643" s="77" t="inlineStr">
        <is>
          <t>Vibrava baseAttack</t>
        </is>
      </c>
      <c r="D7643" s="77" t="n">
        <v>70</v>
      </c>
      <c r="E7643" s="77" t="n">
        <v>80</v>
      </c>
      <c r="F7643" s="77" t="inlineStr">
        <is>
          <t>Differs from upstream baseline</t>
        </is>
      </c>
      <c r="G7643" s="77" t="inlineStr">
        <is>
          <t>species_info/gen_*_families.h</t>
        </is>
      </c>
    </row>
    <row r="7644">
      <c r="A7644" s="32" t="inlineStr">
        <is>
          <t>2026-10-05</t>
        </is>
      </c>
      <c r="B7644" s="32" t="inlineStr">
        <is>
          <t>Pokemon Stats</t>
        </is>
      </c>
      <c r="C7644" s="32" t="inlineStr">
        <is>
          <t>Vibrava baseDefense</t>
        </is>
      </c>
      <c r="D7644" s="32" t="n">
        <v>50</v>
      </c>
      <c r="E7644" s="32" t="n">
        <v>70</v>
      </c>
      <c r="F7644" s="32" t="inlineStr">
        <is>
          <t>Differs from upstream baseline</t>
        </is>
      </c>
      <c r="G7644" s="32" t="inlineStr">
        <is>
          <t>species_info/gen_*_families.h</t>
        </is>
      </c>
    </row>
    <row r="7645">
      <c r="A7645" s="77" t="inlineStr">
        <is>
          <t>2026-10-05</t>
        </is>
      </c>
      <c r="B7645" s="77" t="inlineStr">
        <is>
          <t>Pokemon Stats</t>
        </is>
      </c>
      <c r="C7645" s="77" t="inlineStr">
        <is>
          <t>Vibrava baseSpAttack</t>
        </is>
      </c>
      <c r="D7645" s="77" t="n">
        <v>50</v>
      </c>
      <c r="E7645" s="77" t="n">
        <v>100</v>
      </c>
      <c r="F7645" s="77" t="inlineStr">
        <is>
          <t>Differs from upstream baseline</t>
        </is>
      </c>
      <c r="G7645" s="77" t="inlineStr">
        <is>
          <t>species_info/gen_*_families.h</t>
        </is>
      </c>
    </row>
    <row r="7646">
      <c r="A7646" s="32" t="inlineStr">
        <is>
          <t>2026-10-05</t>
        </is>
      </c>
      <c r="B7646" s="32" t="inlineStr">
        <is>
          <t>Pokemon Stats</t>
        </is>
      </c>
      <c r="C7646" s="32" t="inlineStr">
        <is>
          <t>Vibrava baseSpDefense</t>
        </is>
      </c>
      <c r="D7646" s="32" t="n">
        <v>50</v>
      </c>
      <c r="E7646" s="32" t="n">
        <v>70</v>
      </c>
      <c r="F7646" s="32" t="inlineStr">
        <is>
          <t>Differs from upstream baseline</t>
        </is>
      </c>
      <c r="G7646" s="32" t="inlineStr">
        <is>
          <t>species_info/gen_*_families.h</t>
        </is>
      </c>
    </row>
    <row r="7647">
      <c r="A7647" s="77" t="inlineStr">
        <is>
          <t>2026-10-05</t>
        </is>
      </c>
      <c r="B7647" s="77" t="inlineStr">
        <is>
          <t>Pokemon Stats</t>
        </is>
      </c>
      <c r="C7647" s="77" t="inlineStr">
        <is>
          <t>Vibrava baseSpeed</t>
        </is>
      </c>
      <c r="D7647" s="77" t="n">
        <v>70</v>
      </c>
      <c r="E7647" s="77" t="n">
        <v>100</v>
      </c>
      <c r="F7647" s="77" t="inlineStr">
        <is>
          <t>Differs from upstream baseline</t>
        </is>
      </c>
      <c r="G7647" s="77" t="inlineStr">
        <is>
          <t>species_info/gen_*_families.h</t>
        </is>
      </c>
    </row>
    <row r="7648">
      <c r="A7648" s="32" t="inlineStr">
        <is>
          <t>2026-10-05</t>
        </is>
      </c>
      <c r="B7648" s="32" t="inlineStr">
        <is>
          <t>Abilities</t>
        </is>
      </c>
      <c r="C7648" s="32" t="inlineStr">
        <is>
          <t>Vibrava abilities</t>
        </is>
      </c>
      <c r="D7648" s="32" t="inlineStr">
        <is>
          <t>Levitate / Levitate / Levitate</t>
        </is>
      </c>
      <c r="E7648" s="32" t="inlineStr">
        <is>
          <t>Tinted Lens / Levitate / Levitate</t>
        </is>
      </c>
      <c r="F7648" s="32" t="inlineStr">
        <is>
          <t>Differs from upstream baseline</t>
        </is>
      </c>
      <c r="G7648" s="32" t="inlineStr">
        <is>
          <t>species_info/gen_*_families.h</t>
        </is>
      </c>
    </row>
    <row r="7649">
      <c r="A7649" s="77" t="inlineStr">
        <is>
          <t>2026-10-05</t>
        </is>
      </c>
      <c r="B7649" s="77" t="inlineStr">
        <is>
          <t>Pokemon Stats</t>
        </is>
      </c>
      <c r="C7649" s="77" t="inlineStr">
        <is>
          <t>Victreebel baseSpAttack</t>
        </is>
      </c>
      <c r="D7649" s="77" t="n">
        <v>100</v>
      </c>
      <c r="E7649" s="77" t="n">
        <v>105</v>
      </c>
      <c r="F7649" s="77" t="inlineStr">
        <is>
          <t>Differs from upstream baseline</t>
        </is>
      </c>
      <c r="G7649" s="77" t="inlineStr">
        <is>
          <t>species_info/gen_*_families.h</t>
        </is>
      </c>
    </row>
    <row r="7650">
      <c r="A7650" s="32" t="inlineStr">
        <is>
          <t>2026-10-05</t>
        </is>
      </c>
      <c r="B7650" s="32" t="inlineStr">
        <is>
          <t>Pokemon Stats</t>
        </is>
      </c>
      <c r="C7650" s="32" t="inlineStr">
        <is>
          <t>Victreebel baseSpDefense</t>
        </is>
      </c>
      <c r="D7650" s="32" t="n">
        <v>70</v>
      </c>
      <c r="E7650" s="32" t="n">
        <v>85</v>
      </c>
      <c r="F7650" s="32" t="inlineStr">
        <is>
          <t>Differs from upstream baseline</t>
        </is>
      </c>
      <c r="G7650" s="32" t="inlineStr">
        <is>
          <t>species_info/gen_*_families.h</t>
        </is>
      </c>
    </row>
    <row r="7651">
      <c r="A7651" s="77" t="inlineStr">
        <is>
          <t>2026-10-05</t>
        </is>
      </c>
      <c r="B7651" s="77" t="inlineStr">
        <is>
          <t>Pokemon Stats</t>
        </is>
      </c>
      <c r="C7651" s="77" t="inlineStr">
        <is>
          <t>Vigoroth baseSpDefense</t>
        </is>
      </c>
      <c r="D7651" s="77" t="n">
        <v>55</v>
      </c>
      <c r="E7651" s="77" t="n">
        <v>65</v>
      </c>
      <c r="F7651" s="77" t="inlineStr">
        <is>
          <t>Differs from upstream baseline</t>
        </is>
      </c>
      <c r="G7651" s="77" t="inlineStr">
        <is>
          <t>species_info/gen_*_families.h</t>
        </is>
      </c>
    </row>
    <row r="7652">
      <c r="A7652" s="32" t="inlineStr">
        <is>
          <t>2026-10-05</t>
        </is>
      </c>
      <c r="B7652" s="32" t="inlineStr">
        <is>
          <t>Pokemon Stats</t>
        </is>
      </c>
      <c r="C7652" s="32" t="inlineStr">
        <is>
          <t>Volbeat baseDefense</t>
        </is>
      </c>
      <c r="D7652" s="32" t="n">
        <v>75</v>
      </c>
      <c r="E7652" s="32" t="n">
        <v>55</v>
      </c>
      <c r="F7652" s="32" t="inlineStr">
        <is>
          <t>Differs from upstream baseline</t>
        </is>
      </c>
      <c r="G7652" s="32" t="inlineStr">
        <is>
          <t>species_info/gen_*_families.h</t>
        </is>
      </c>
    </row>
    <row r="7653">
      <c r="A7653" s="77" t="inlineStr">
        <is>
          <t>2026-10-05</t>
        </is>
      </c>
      <c r="B7653" s="77" t="inlineStr">
        <is>
          <t>Pokemon Stats</t>
        </is>
      </c>
      <c r="C7653" s="77" t="inlineStr">
        <is>
          <t>Volbeat baseSpAttack</t>
        </is>
      </c>
      <c r="D7653" s="77" t="n">
        <v>47</v>
      </c>
      <c r="E7653" s="77" t="n">
        <v>77</v>
      </c>
      <c r="F7653" s="77" t="inlineStr">
        <is>
          <t>Differs from upstream baseline</t>
        </is>
      </c>
      <c r="G7653" s="77" t="inlineStr">
        <is>
          <t>species_info/gen_*_families.h</t>
        </is>
      </c>
    </row>
    <row r="7654">
      <c r="A7654" s="32" t="inlineStr">
        <is>
          <t>2026-10-05</t>
        </is>
      </c>
      <c r="B7654" s="32" t="inlineStr">
        <is>
          <t>Pokemon Stats</t>
        </is>
      </c>
      <c r="C7654" s="32" t="inlineStr">
        <is>
          <t>Volbeat baseSpDefense</t>
        </is>
      </c>
      <c r="D7654" s="32" t="n">
        <v>85</v>
      </c>
      <c r="E7654" s="32" t="n">
        <v>75</v>
      </c>
      <c r="F7654" s="32" t="inlineStr">
        <is>
          <t>Differs from upstream baseline</t>
        </is>
      </c>
      <c r="G7654" s="32" t="inlineStr">
        <is>
          <t>species_info/gen_*_families.h</t>
        </is>
      </c>
    </row>
    <row r="7655">
      <c r="A7655" s="77" t="inlineStr">
        <is>
          <t>2026-10-05</t>
        </is>
      </c>
      <c r="B7655" s="77" t="inlineStr">
        <is>
          <t>Abilities</t>
        </is>
      </c>
      <c r="C7655" s="77" t="inlineStr">
        <is>
          <t>Volbeat abilities</t>
        </is>
      </c>
      <c r="D7655" s="77" t="inlineStr">
        <is>
          <t>Illuminate / Swarm / Prankster</t>
        </is>
      </c>
      <c r="E7655" s="77" t="inlineStr">
        <is>
          <t>Tinted Lens / Tinted Lens / Prankster</t>
        </is>
      </c>
      <c r="F7655" s="77" t="inlineStr">
        <is>
          <t>Differs from upstream baseline</t>
        </is>
      </c>
      <c r="G7655" s="77" t="inlineStr">
        <is>
          <t>species_info/gen_*_families.h</t>
        </is>
      </c>
    </row>
    <row r="7656">
      <c r="A7656" s="32" t="inlineStr">
        <is>
          <t>2026-10-05</t>
        </is>
      </c>
      <c r="B7656" s="32" t="inlineStr">
        <is>
          <t>Pokemon Stats</t>
        </is>
      </c>
      <c r="C7656" s="32" t="inlineStr">
        <is>
          <t>Volcarona baseAttack</t>
        </is>
      </c>
      <c r="D7656" s="32" t="n">
        <v>60</v>
      </c>
      <c r="E7656" s="32" t="n">
        <v>30</v>
      </c>
      <c r="F7656" s="32" t="inlineStr">
        <is>
          <t>Differs from upstream baseline</t>
        </is>
      </c>
      <c r="G7656" s="32" t="inlineStr">
        <is>
          <t>species_info/gen_*_families.h</t>
        </is>
      </c>
    </row>
    <row r="7657">
      <c r="A7657" s="77" t="inlineStr">
        <is>
          <t>2026-10-05</t>
        </is>
      </c>
      <c r="B7657" s="77" t="inlineStr">
        <is>
          <t>Pokemon Stats</t>
        </is>
      </c>
      <c r="C7657" s="77" t="inlineStr">
        <is>
          <t>Volcarona baseSpAttack</t>
        </is>
      </c>
      <c r="D7657" s="77" t="n">
        <v>135</v>
      </c>
      <c r="E7657" s="77" t="n">
        <v>151</v>
      </c>
      <c r="F7657" s="77" t="inlineStr">
        <is>
          <t>Differs from upstream baseline</t>
        </is>
      </c>
      <c r="G7657" s="77" t="inlineStr">
        <is>
          <t>species_info/gen_*_families.h</t>
        </is>
      </c>
    </row>
    <row r="7658">
      <c r="A7658" s="32" t="inlineStr">
        <is>
          <t>2026-10-05</t>
        </is>
      </c>
      <c r="B7658" s="32" t="inlineStr">
        <is>
          <t>Pokemon Stats</t>
        </is>
      </c>
      <c r="C7658" s="32" t="inlineStr">
        <is>
          <t>Volcarona baseSpeed</t>
        </is>
      </c>
      <c r="D7658" s="32" t="n">
        <v>100</v>
      </c>
      <c r="E7658" s="32" t="n">
        <v>114</v>
      </c>
      <c r="F7658" s="32" t="inlineStr">
        <is>
          <t>Differs from upstream baseline</t>
        </is>
      </c>
      <c r="G7658" s="32" t="inlineStr">
        <is>
          <t>species_info/gen_*_families.h</t>
        </is>
      </c>
    </row>
    <row r="7659">
      <c r="A7659" s="77" t="inlineStr">
        <is>
          <t>2026-10-05</t>
        </is>
      </c>
      <c r="B7659" s="77" t="inlineStr">
        <is>
          <t>Abilities</t>
        </is>
      </c>
      <c r="C7659" s="77" t="inlineStr">
        <is>
          <t>Voltorb abilities</t>
        </is>
      </c>
      <c r="D7659" s="77" t="inlineStr">
        <is>
          <t>Soundproof / Static / Aftermath</t>
        </is>
      </c>
      <c r="E7659" s="77" t="inlineStr">
        <is>
          <t>Aftermath / Aftermath / Aftermath</t>
        </is>
      </c>
      <c r="F7659" s="77" t="inlineStr">
        <is>
          <t>Differs from upstream baseline</t>
        </is>
      </c>
      <c r="G7659" s="77" t="inlineStr">
        <is>
          <t>species_info/gen_*_families.h</t>
        </is>
      </c>
    </row>
    <row r="7660">
      <c r="A7660" s="32" t="inlineStr">
        <is>
          <t>2026-10-05</t>
        </is>
      </c>
      <c r="B7660" s="32" t="inlineStr">
        <is>
          <t>Evolutions</t>
        </is>
      </c>
      <c r="C7660" s="32" t="inlineStr">
        <is>
          <t>Vullaby evolution</t>
        </is>
      </c>
      <c r="D7660" s="32" t="inlineStr">
        <is>
          <t>Lv 54 -&gt; Mandibuzz</t>
        </is>
      </c>
      <c r="E7660" s="32" t="inlineStr">
        <is>
          <t>Lv 42 -&gt; Mandibuzz</t>
        </is>
      </c>
      <c r="F7660" s="32" t="inlineStr">
        <is>
          <t>Differs from upstream baseline</t>
        </is>
      </c>
      <c r="G7660" s="32" t="inlineStr">
        <is>
          <t>species_info/gen_*_families.h</t>
        </is>
      </c>
    </row>
    <row r="7661">
      <c r="A7661" s="77" t="inlineStr">
        <is>
          <t>2026-10-05</t>
        </is>
      </c>
      <c r="B7661" s="77" t="inlineStr">
        <is>
          <t>Pokemon Stats</t>
        </is>
      </c>
      <c r="C7661" s="77" t="inlineStr">
        <is>
          <t>Vulpix baseSpAttack</t>
        </is>
      </c>
      <c r="D7661" s="77" t="n">
        <v>50</v>
      </c>
      <c r="E7661" s="77" t="n">
        <v>65</v>
      </c>
      <c r="F7661" s="77" t="inlineStr">
        <is>
          <t>Differs from upstream baseline</t>
        </is>
      </c>
      <c r="G7661" s="77" t="inlineStr">
        <is>
          <t>species_info/gen_*_families.h</t>
        </is>
      </c>
    </row>
    <row r="7662">
      <c r="A7662" s="32" t="inlineStr">
        <is>
          <t>2026-10-05</t>
        </is>
      </c>
      <c r="B7662" s="32" t="inlineStr">
        <is>
          <t>Abilities</t>
        </is>
      </c>
      <c r="C7662" s="32" t="inlineStr">
        <is>
          <t>Vulpix abilities</t>
        </is>
      </c>
      <c r="D7662" s="32" t="inlineStr">
        <is>
          <t>Flash Fire / Drought</t>
        </is>
      </c>
      <c r="E7662" s="32" t="inlineStr">
        <is>
          <t>Flame Body / Magic Bounce</t>
        </is>
      </c>
      <c r="F7662" s="32" t="inlineStr">
        <is>
          <t>Differs from upstream baseline</t>
        </is>
      </c>
      <c r="G7662" s="32" t="inlineStr">
        <is>
          <t>species_info/gen_*_families.h</t>
        </is>
      </c>
    </row>
    <row r="7663">
      <c r="A7663" s="77" t="inlineStr">
        <is>
          <t>2026-10-05</t>
        </is>
      </c>
      <c r="B7663" s="77" t="inlineStr">
        <is>
          <t>Abilities</t>
        </is>
      </c>
      <c r="C7663" s="77" t="inlineStr">
        <is>
          <t>Vulpix abilities</t>
        </is>
      </c>
      <c r="D7663" s="77" t="inlineStr">
        <is>
          <t>Snow Cloak / Snow Warning</t>
        </is>
      </c>
      <c r="E7663" s="77" t="inlineStr">
        <is>
          <t>Flame Body / Cursed Body</t>
        </is>
      </c>
      <c r="F7663" s="77" t="inlineStr">
        <is>
          <t>Differs from upstream baseline</t>
        </is>
      </c>
      <c r="G7663" s="77" t="inlineStr">
        <is>
          <t>species_info/gen_*_families.h</t>
        </is>
      </c>
    </row>
    <row r="7664">
      <c r="A7664" s="32" t="inlineStr">
        <is>
          <t>2026-10-05</t>
        </is>
      </c>
      <c r="B7664" s="32" t="inlineStr">
        <is>
          <t>Pokemon Stats</t>
        </is>
      </c>
      <c r="C7664" s="32" t="inlineStr">
        <is>
          <t>Wailmer baseHP</t>
        </is>
      </c>
      <c r="D7664" s="32" t="n">
        <v>130</v>
      </c>
      <c r="E7664" s="32" t="n">
        <v>140</v>
      </c>
      <c r="F7664" s="32" t="inlineStr">
        <is>
          <t>Differs from upstream baseline</t>
        </is>
      </c>
      <c r="G7664" s="32" t="inlineStr">
        <is>
          <t>species_info/gen_*_families.h</t>
        </is>
      </c>
    </row>
    <row r="7665">
      <c r="A7665" s="77" t="inlineStr">
        <is>
          <t>2026-10-05</t>
        </is>
      </c>
      <c r="B7665" s="77" t="inlineStr">
        <is>
          <t>Pokemon Stats</t>
        </is>
      </c>
      <c r="C7665" s="77" t="inlineStr">
        <is>
          <t>Wailmer baseDefense</t>
        </is>
      </c>
      <c r="D7665" s="77" t="n">
        <v>35</v>
      </c>
      <c r="E7665" s="77" t="n">
        <v>45</v>
      </c>
      <c r="F7665" s="77" t="inlineStr">
        <is>
          <t>Differs from upstream baseline</t>
        </is>
      </c>
      <c r="G7665" s="77" t="inlineStr">
        <is>
          <t>species_info/gen_*_families.h</t>
        </is>
      </c>
    </row>
    <row r="7666">
      <c r="A7666" s="32" t="inlineStr">
        <is>
          <t>2026-10-05</t>
        </is>
      </c>
      <c r="B7666" s="32" t="inlineStr">
        <is>
          <t>Pokemon Stats</t>
        </is>
      </c>
      <c r="C7666" s="32" t="inlineStr">
        <is>
          <t>Wailmer baseSpDefense</t>
        </is>
      </c>
      <c r="D7666" s="32" t="n">
        <v>35</v>
      </c>
      <c r="E7666" s="32" t="n">
        <v>45</v>
      </c>
      <c r="F7666" s="32" t="inlineStr">
        <is>
          <t>Differs from upstream baseline</t>
        </is>
      </c>
      <c r="G7666" s="32" t="inlineStr">
        <is>
          <t>species_info/gen_*_families.h</t>
        </is>
      </c>
    </row>
    <row r="7667">
      <c r="A7667" s="77" t="inlineStr">
        <is>
          <t>2026-10-05</t>
        </is>
      </c>
      <c r="B7667" s="77" t="inlineStr">
        <is>
          <t>Abilities</t>
        </is>
      </c>
      <c r="C7667" s="77" t="inlineStr">
        <is>
          <t>Wailmer abilities</t>
        </is>
      </c>
      <c r="D7667" s="77" t="inlineStr">
        <is>
          <t>Water Veil / Oblivious / Pressure</t>
        </is>
      </c>
      <c r="E7667" s="77" t="inlineStr">
        <is>
          <t>Pressure / Pressure / Pressure</t>
        </is>
      </c>
      <c r="F7667" s="77" t="inlineStr">
        <is>
          <t>Differs from upstream baseline</t>
        </is>
      </c>
      <c r="G7667" s="77" t="inlineStr">
        <is>
          <t>species_info/gen_*_families.h</t>
        </is>
      </c>
    </row>
    <row r="7668">
      <c r="A7668" s="32" t="inlineStr">
        <is>
          <t>2026-10-05</t>
        </is>
      </c>
      <c r="B7668" s="32" t="inlineStr">
        <is>
          <t>Pokemon Stats</t>
        </is>
      </c>
      <c r="C7668" s="32" t="inlineStr">
        <is>
          <t>Wailord baseHP</t>
        </is>
      </c>
      <c r="D7668" s="32" t="n">
        <v>170</v>
      </c>
      <c r="E7668" s="32" t="n">
        <v>165</v>
      </c>
      <c r="F7668" s="32" t="inlineStr">
        <is>
          <t>Differs from upstream baseline</t>
        </is>
      </c>
      <c r="G7668" s="32" t="inlineStr">
        <is>
          <t>species_info/gen_*_families.h</t>
        </is>
      </c>
    </row>
    <row r="7669">
      <c r="A7669" s="77" t="inlineStr">
        <is>
          <t>2026-10-05</t>
        </is>
      </c>
      <c r="B7669" s="77" t="inlineStr">
        <is>
          <t>Pokemon Stats</t>
        </is>
      </c>
      <c r="C7669" s="77" t="inlineStr">
        <is>
          <t>Wailord baseAttack</t>
        </is>
      </c>
      <c r="D7669" s="77" t="n">
        <v>90</v>
      </c>
      <c r="E7669" s="77" t="n">
        <v>110</v>
      </c>
      <c r="F7669" s="77" t="inlineStr">
        <is>
          <t>Differs from upstream baseline</t>
        </is>
      </c>
      <c r="G7669" s="77" t="inlineStr">
        <is>
          <t>species_info/gen_*_families.h</t>
        </is>
      </c>
    </row>
    <row r="7670">
      <c r="A7670" s="32" t="inlineStr">
        <is>
          <t>2026-10-05</t>
        </is>
      </c>
      <c r="B7670" s="32" t="inlineStr">
        <is>
          <t>Pokemon Stats</t>
        </is>
      </c>
      <c r="C7670" s="32" t="inlineStr">
        <is>
          <t>Wailord baseDefense</t>
        </is>
      </c>
      <c r="D7670" s="32" t="n">
        <v>45</v>
      </c>
      <c r="E7670" s="32" t="n">
        <v>65</v>
      </c>
      <c r="F7670" s="32" t="inlineStr">
        <is>
          <t>Differs from upstream baseline</t>
        </is>
      </c>
      <c r="G7670" s="32" t="inlineStr">
        <is>
          <t>species_info/gen_*_families.h</t>
        </is>
      </c>
    </row>
    <row r="7671">
      <c r="A7671" s="77" t="inlineStr">
        <is>
          <t>2026-10-05</t>
        </is>
      </c>
      <c r="B7671" s="77" t="inlineStr">
        <is>
          <t>Pokemon Stats</t>
        </is>
      </c>
      <c r="C7671" s="77" t="inlineStr">
        <is>
          <t>Wailord baseSpAttack</t>
        </is>
      </c>
      <c r="D7671" s="77" t="n">
        <v>90</v>
      </c>
      <c r="E7671" s="77" t="n">
        <v>110</v>
      </c>
      <c r="F7671" s="77" t="inlineStr">
        <is>
          <t>Differs from upstream baseline</t>
        </is>
      </c>
      <c r="G7671" s="77" t="inlineStr">
        <is>
          <t>species_info/gen_*_families.h</t>
        </is>
      </c>
    </row>
    <row r="7672">
      <c r="A7672" s="32" t="inlineStr">
        <is>
          <t>2026-10-05</t>
        </is>
      </c>
      <c r="B7672" s="32" t="inlineStr">
        <is>
          <t>Pokemon Stats</t>
        </is>
      </c>
      <c r="C7672" s="32" t="inlineStr">
        <is>
          <t>Wailord baseSpDefense</t>
        </is>
      </c>
      <c r="D7672" s="32" t="n">
        <v>45</v>
      </c>
      <c r="E7672" s="32" t="n">
        <v>100</v>
      </c>
      <c r="F7672" s="32" t="inlineStr">
        <is>
          <t>Differs from upstream baseline</t>
        </is>
      </c>
      <c r="G7672" s="32" t="inlineStr">
        <is>
          <t>species_info/gen_*_families.h</t>
        </is>
      </c>
    </row>
    <row r="7673">
      <c r="A7673" s="77" t="inlineStr">
        <is>
          <t>2026-10-05</t>
        </is>
      </c>
      <c r="B7673" s="77" t="inlineStr">
        <is>
          <t>Pokemon Stats</t>
        </is>
      </c>
      <c r="C7673" s="77" t="inlineStr">
        <is>
          <t>Wailord baseSpeed</t>
        </is>
      </c>
      <c r="D7673" s="77" t="n">
        <v>60</v>
      </c>
      <c r="E7673" s="77" t="n">
        <v>5</v>
      </c>
      <c r="F7673" s="77" t="inlineStr">
        <is>
          <t>Differs from upstream baseline</t>
        </is>
      </c>
      <c r="G7673" s="77" t="inlineStr">
        <is>
          <t>species_info/gen_*_families.h</t>
        </is>
      </c>
    </row>
    <row r="7674">
      <c r="A7674" s="32" t="inlineStr">
        <is>
          <t>2026-10-05</t>
        </is>
      </c>
      <c r="B7674" s="32" t="inlineStr">
        <is>
          <t>Abilities</t>
        </is>
      </c>
      <c r="C7674" s="32" t="inlineStr">
        <is>
          <t>Wailord abilities</t>
        </is>
      </c>
      <c r="D7674" s="32" t="inlineStr">
        <is>
          <t>Water Veil / Oblivious / Pressure</t>
        </is>
      </c>
      <c r="E7674" s="32" t="inlineStr">
        <is>
          <t>Pressure / Pressure / Pressure</t>
        </is>
      </c>
      <c r="F7674" s="32" t="inlineStr">
        <is>
          <t>Differs from upstream baseline</t>
        </is>
      </c>
      <c r="G7674" s="32" t="inlineStr">
        <is>
          <t>species_info/gen_*_families.h</t>
        </is>
      </c>
    </row>
    <row r="7675">
      <c r="A7675" s="77" t="inlineStr">
        <is>
          <t>2026-10-05</t>
        </is>
      </c>
      <c r="B7675" s="77" t="inlineStr">
        <is>
          <t>Pokemon Stats</t>
        </is>
      </c>
      <c r="C7675" s="77" t="inlineStr">
        <is>
          <t>Walrein baseAttack</t>
        </is>
      </c>
      <c r="D7675" s="77" t="n">
        <v>80</v>
      </c>
      <c r="E7675" s="77" t="n">
        <v>95</v>
      </c>
      <c r="F7675" s="77" t="inlineStr">
        <is>
          <t>Differs from upstream baseline</t>
        </is>
      </c>
      <c r="G7675" s="77" t="inlineStr">
        <is>
          <t>species_info/gen_*_families.h</t>
        </is>
      </c>
    </row>
    <row r="7676">
      <c r="A7676" s="32" t="inlineStr">
        <is>
          <t>2026-10-05</t>
        </is>
      </c>
      <c r="B7676" s="32" t="inlineStr">
        <is>
          <t>Abilities</t>
        </is>
      </c>
      <c r="C7676" s="32" t="inlineStr">
        <is>
          <t>Walrein abilities</t>
        </is>
      </c>
      <c r="D7676" s="32" t="inlineStr">
        <is>
          <t>Thick Fat / Ice Body / Oblivious</t>
        </is>
      </c>
      <c r="E7676" s="32" t="inlineStr">
        <is>
          <t>Filter / Ice Body / Oblivious</t>
        </is>
      </c>
      <c r="F7676" s="32" t="inlineStr">
        <is>
          <t>Differs from upstream baseline</t>
        </is>
      </c>
      <c r="G7676" s="32" t="inlineStr">
        <is>
          <t>species_info/gen_*_families.h</t>
        </is>
      </c>
    </row>
    <row r="7677">
      <c r="A7677" s="77" t="inlineStr">
        <is>
          <t>2026-10-05</t>
        </is>
      </c>
      <c r="B7677" s="77" t="inlineStr">
        <is>
          <t>Abilities</t>
        </is>
      </c>
      <c r="C7677" s="77" t="inlineStr">
        <is>
          <t>Wartortle abilities</t>
        </is>
      </c>
      <c r="D7677" s="77" t="inlineStr">
        <is>
          <t>Torrent / Rain Dish</t>
        </is>
      </c>
      <c r="E7677" s="77" t="inlineStr">
        <is>
          <t>Shell Armor / Shell Armor / Rain Dish</t>
        </is>
      </c>
      <c r="F7677" s="77" t="inlineStr">
        <is>
          <t>Differs from upstream baseline</t>
        </is>
      </c>
      <c r="G7677" s="77" t="inlineStr">
        <is>
          <t>species_info/gen_*_families.h</t>
        </is>
      </c>
    </row>
    <row r="7678">
      <c r="A7678" s="32" t="inlineStr">
        <is>
          <t>2026-10-05</t>
        </is>
      </c>
      <c r="B7678" s="32" t="inlineStr">
        <is>
          <t>Pokemon Stats</t>
        </is>
      </c>
      <c r="C7678" s="32" t="inlineStr">
        <is>
          <t>Watchog baseHP</t>
        </is>
      </c>
      <c r="D7678" s="32" t="n">
        <v>60</v>
      </c>
      <c r="E7678" s="32" t="n">
        <v>82</v>
      </c>
      <c r="F7678" s="32" t="inlineStr">
        <is>
          <t>Differs from upstream baseline</t>
        </is>
      </c>
      <c r="G7678" s="32" t="inlineStr">
        <is>
          <t>species_info/gen_*_families.h</t>
        </is>
      </c>
    </row>
    <row r="7679">
      <c r="A7679" s="77" t="inlineStr">
        <is>
          <t>2026-10-05</t>
        </is>
      </c>
      <c r="B7679" s="77" t="inlineStr">
        <is>
          <t>Pokemon Stats</t>
        </is>
      </c>
      <c r="C7679" s="77" t="inlineStr">
        <is>
          <t>Watchog baseAttack</t>
        </is>
      </c>
      <c r="D7679" s="77" t="n">
        <v>85</v>
      </c>
      <c r="E7679" s="77" t="n">
        <v>101</v>
      </c>
      <c r="F7679" s="77" t="inlineStr">
        <is>
          <t>Differs from upstream baseline</t>
        </is>
      </c>
      <c r="G7679" s="77" t="inlineStr">
        <is>
          <t>species_info/gen_*_families.h</t>
        </is>
      </c>
    </row>
    <row r="7680">
      <c r="A7680" s="32" t="inlineStr">
        <is>
          <t>2026-10-05</t>
        </is>
      </c>
      <c r="B7680" s="32" t="inlineStr">
        <is>
          <t>Pokemon Stats</t>
        </is>
      </c>
      <c r="C7680" s="32" t="inlineStr">
        <is>
          <t>Watchog baseDefense</t>
        </is>
      </c>
      <c r="D7680" s="32" t="n">
        <v>69</v>
      </c>
      <c r="E7680" s="32" t="n">
        <v>79</v>
      </c>
      <c r="F7680" s="32" t="inlineStr">
        <is>
          <t>Differs from upstream baseline</t>
        </is>
      </c>
      <c r="G7680" s="32" t="inlineStr">
        <is>
          <t>species_info/gen_*_families.h</t>
        </is>
      </c>
    </row>
    <row r="7681">
      <c r="A7681" s="77" t="inlineStr">
        <is>
          <t>2026-10-05</t>
        </is>
      </c>
      <c r="B7681" s="77" t="inlineStr">
        <is>
          <t>Pokemon Stats</t>
        </is>
      </c>
      <c r="C7681" s="77" t="inlineStr">
        <is>
          <t>Watchog baseSpAttack</t>
        </is>
      </c>
      <c r="D7681" s="77" t="n">
        <v>60</v>
      </c>
      <c r="E7681" s="77" t="n">
        <v>66</v>
      </c>
      <c r="F7681" s="77" t="inlineStr">
        <is>
          <t>Differs from upstream baseline</t>
        </is>
      </c>
      <c r="G7681" s="77" t="inlineStr">
        <is>
          <t>species_info/gen_*_families.h</t>
        </is>
      </c>
    </row>
    <row r="7682">
      <c r="A7682" s="32" t="inlineStr">
        <is>
          <t>2026-10-05</t>
        </is>
      </c>
      <c r="B7682" s="32" t="inlineStr">
        <is>
          <t>Pokemon Stats</t>
        </is>
      </c>
      <c r="C7682" s="32" t="inlineStr">
        <is>
          <t>Watchog baseSpDefense</t>
        </is>
      </c>
      <c r="D7682" s="32" t="n">
        <v>69</v>
      </c>
      <c r="E7682" s="32" t="n">
        <v>82</v>
      </c>
      <c r="F7682" s="32" t="inlineStr">
        <is>
          <t>Differs from upstream baseline</t>
        </is>
      </c>
      <c r="G7682" s="32" t="inlineStr">
        <is>
          <t>species_info/gen_*_families.h</t>
        </is>
      </c>
    </row>
    <row r="7683">
      <c r="A7683" s="77" t="inlineStr">
        <is>
          <t>2026-10-05</t>
        </is>
      </c>
      <c r="B7683" s="77" t="inlineStr">
        <is>
          <t>Pokemon Stats</t>
        </is>
      </c>
      <c r="C7683" s="77" t="inlineStr">
        <is>
          <t>Watchog baseSpeed</t>
        </is>
      </c>
      <c r="D7683" s="77" t="n">
        <v>77</v>
      </c>
      <c r="E7683" s="77" t="n">
        <v>87</v>
      </c>
      <c r="F7683" s="77" t="inlineStr">
        <is>
          <t>Differs from upstream baseline</t>
        </is>
      </c>
      <c r="G7683" s="77" t="inlineStr">
        <is>
          <t>species_info/gen_*_families.h</t>
        </is>
      </c>
    </row>
    <row r="7684">
      <c r="A7684" s="32" t="inlineStr">
        <is>
          <t>2026-10-05</t>
        </is>
      </c>
      <c r="B7684" s="32" t="inlineStr">
        <is>
          <t>Abilities</t>
        </is>
      </c>
      <c r="C7684" s="32" t="inlineStr">
        <is>
          <t>Watchog abilities</t>
        </is>
      </c>
      <c r="D7684" s="32" t="inlineStr">
        <is>
          <t>Illuminate / Keen Eye / Analytic</t>
        </is>
      </c>
      <c r="E7684" s="32" t="inlineStr">
        <is>
          <t>Stakeout / Keen Eye / Analytic</t>
        </is>
      </c>
      <c r="F7684" s="32" t="inlineStr">
        <is>
          <t>Differs from upstream baseline</t>
        </is>
      </c>
      <c r="G7684" s="32" t="inlineStr">
        <is>
          <t>species_info/gen_*_families.h</t>
        </is>
      </c>
    </row>
    <row r="7685">
      <c r="A7685" s="77" t="inlineStr">
        <is>
          <t>2026-10-05</t>
        </is>
      </c>
      <c r="B7685" s="77" t="inlineStr">
        <is>
          <t>Abilities</t>
        </is>
      </c>
      <c r="C7685" s="77" t="inlineStr">
        <is>
          <t>Weavile abilities</t>
        </is>
      </c>
      <c r="D7685" s="77" t="inlineStr">
        <is>
          <t>Pressure / Pickpocket</t>
        </is>
      </c>
      <c r="E7685" s="77" t="inlineStr">
        <is>
          <t>Technician / Inner Focus / Pickpocket</t>
        </is>
      </c>
      <c r="F7685" s="77" t="inlineStr">
        <is>
          <t>Differs from upstream baseline</t>
        </is>
      </c>
      <c r="G7685" s="77" t="inlineStr">
        <is>
          <t>species_info/gen_*_families.h</t>
        </is>
      </c>
    </row>
    <row r="7686">
      <c r="A7686" s="32" t="inlineStr">
        <is>
          <t>2026-10-05</t>
        </is>
      </c>
      <c r="B7686" s="32" t="inlineStr">
        <is>
          <t>Pokemon Stats</t>
        </is>
      </c>
      <c r="C7686" s="32" t="inlineStr">
        <is>
          <t>Weezing baseSpAttack</t>
        </is>
      </c>
      <c r="D7686" s="32" t="n">
        <v>85</v>
      </c>
      <c r="E7686" s="32" t="n">
        <v>90</v>
      </c>
      <c r="F7686" s="32" t="inlineStr">
        <is>
          <t>Differs from upstream baseline</t>
        </is>
      </c>
      <c r="G7686" s="32" t="inlineStr">
        <is>
          <t>species_info/gen_*_families.h</t>
        </is>
      </c>
    </row>
    <row r="7687">
      <c r="A7687" s="77" t="inlineStr">
        <is>
          <t>2026-10-05</t>
        </is>
      </c>
      <c r="B7687" s="77" t="inlineStr">
        <is>
          <t>Pokemon Stats</t>
        </is>
      </c>
      <c r="C7687" s="77" t="inlineStr">
        <is>
          <t>Weezing baseSpDefense</t>
        </is>
      </c>
      <c r="D7687" s="77" t="n">
        <v>70</v>
      </c>
      <c r="E7687" s="77" t="n">
        <v>85</v>
      </c>
      <c r="F7687" s="77" t="inlineStr">
        <is>
          <t>Differs from upstream baseline</t>
        </is>
      </c>
      <c r="G7687" s="77" t="inlineStr">
        <is>
          <t>species_info/gen_*_families.h</t>
        </is>
      </c>
    </row>
    <row r="7688">
      <c r="A7688" s="32" t="inlineStr">
        <is>
          <t>2026-10-05</t>
        </is>
      </c>
      <c r="B7688" s="32" t="inlineStr">
        <is>
          <t>Abilities</t>
        </is>
      </c>
      <c r="C7688" s="32" t="inlineStr">
        <is>
          <t>Weezing abilities</t>
        </is>
      </c>
      <c r="D7688" s="32" t="inlineStr">
        <is>
          <t>Levitate / Neutralizing Gas / Stench</t>
        </is>
      </c>
      <c r="E7688" s="32" t="inlineStr">
        <is>
          <t>Levitate / Stench</t>
        </is>
      </c>
      <c r="F7688" s="32" t="inlineStr">
        <is>
          <t>Differs from upstream baseline</t>
        </is>
      </c>
      <c r="G7688" s="32" t="inlineStr">
        <is>
          <t>species_info/gen_*_families.h</t>
        </is>
      </c>
    </row>
    <row r="7689">
      <c r="A7689" s="77" t="inlineStr">
        <is>
          <t>2026-10-05</t>
        </is>
      </c>
      <c r="B7689" s="77" t="inlineStr">
        <is>
          <t>Abilities</t>
        </is>
      </c>
      <c r="C7689" s="77" t="inlineStr">
        <is>
          <t>Weezing abilities</t>
        </is>
      </c>
      <c r="D7689" s="77" t="inlineStr">
        <is>
          <t>Levitate / Neutralizing Gas / Misty Surge</t>
        </is>
      </c>
      <c r="E7689" s="77" t="inlineStr">
        <is>
          <t>Levitate / Misty Surge</t>
        </is>
      </c>
      <c r="F7689" s="77" t="inlineStr">
        <is>
          <t>Differs from upstream baseline</t>
        </is>
      </c>
      <c r="G7689" s="77" t="inlineStr">
        <is>
          <t>species_info/gen_*_families.h</t>
        </is>
      </c>
    </row>
    <row r="7690">
      <c r="A7690" s="32" t="inlineStr">
        <is>
          <t>2026-10-05</t>
        </is>
      </c>
      <c r="B7690" s="32" t="inlineStr">
        <is>
          <t>Pokemon Stats</t>
        </is>
      </c>
      <c r="C7690" s="32" t="inlineStr">
        <is>
          <t>Whirlipede baseHP</t>
        </is>
      </c>
      <c r="D7690" s="32" t="n">
        <v>40</v>
      </c>
      <c r="E7690" s="32" t="n">
        <v>48</v>
      </c>
      <c r="F7690" s="32" t="inlineStr">
        <is>
          <t>Differs from upstream baseline</t>
        </is>
      </c>
      <c r="G7690" s="32" t="inlineStr">
        <is>
          <t>species_info/gen_*_families.h</t>
        </is>
      </c>
    </row>
    <row r="7691">
      <c r="A7691" s="77" t="inlineStr">
        <is>
          <t>2026-10-05</t>
        </is>
      </c>
      <c r="B7691" s="77" t="inlineStr">
        <is>
          <t>Pokemon Stats</t>
        </is>
      </c>
      <c r="C7691" s="77" t="inlineStr">
        <is>
          <t>Whirlipede baseAttack</t>
        </is>
      </c>
      <c r="D7691" s="77" t="n">
        <v>55</v>
      </c>
      <c r="E7691" s="77" t="n">
        <v>60</v>
      </c>
      <c r="F7691" s="77" t="inlineStr">
        <is>
          <t>Differs from upstream baseline</t>
        </is>
      </c>
      <c r="G7691" s="77" t="inlineStr">
        <is>
          <t>species_info/gen_*_families.h</t>
        </is>
      </c>
    </row>
    <row r="7692">
      <c r="A7692" s="32" t="inlineStr">
        <is>
          <t>2026-10-05</t>
        </is>
      </c>
      <c r="B7692" s="32" t="inlineStr">
        <is>
          <t>Pokemon Stats</t>
        </is>
      </c>
      <c r="C7692" s="32" t="inlineStr">
        <is>
          <t>Whirlipede baseSpAttack</t>
        </is>
      </c>
      <c r="D7692" s="32" t="n">
        <v>40</v>
      </c>
      <c r="E7692" s="32" t="n">
        <v>42</v>
      </c>
      <c r="F7692" s="32" t="inlineStr">
        <is>
          <t>Differs from upstream baseline</t>
        </is>
      </c>
      <c r="G7692" s="32" t="inlineStr">
        <is>
          <t>species_info/gen_*_families.h</t>
        </is>
      </c>
    </row>
    <row r="7693">
      <c r="A7693" s="77" t="inlineStr">
        <is>
          <t>2026-10-05</t>
        </is>
      </c>
      <c r="B7693" s="77" t="inlineStr">
        <is>
          <t>Pokemon Stats</t>
        </is>
      </c>
      <c r="C7693" s="77" t="inlineStr">
        <is>
          <t>Whirlipede baseSpeed</t>
        </is>
      </c>
      <c r="D7693" s="77" t="n">
        <v>47</v>
      </c>
      <c r="E7693" s="77" t="n">
        <v>50</v>
      </c>
      <c r="F7693" s="77" t="inlineStr">
        <is>
          <t>Differs from upstream baseline</t>
        </is>
      </c>
      <c r="G7693" s="77" t="inlineStr">
        <is>
          <t>species_info/gen_*_families.h</t>
        </is>
      </c>
    </row>
    <row r="7694">
      <c r="A7694" s="32" t="inlineStr">
        <is>
          <t>2026-10-05</t>
        </is>
      </c>
      <c r="B7694" s="32" t="inlineStr">
        <is>
          <t>Abilities</t>
        </is>
      </c>
      <c r="C7694" s="32" t="inlineStr">
        <is>
          <t>Whiscash abilities</t>
        </is>
      </c>
      <c r="D7694" s="32" t="inlineStr">
        <is>
          <t>Oblivious / Anticipation / Hydration</t>
        </is>
      </c>
      <c r="E7694" s="32" t="inlineStr">
        <is>
          <t>Hydration / Swift Swim / Hydration</t>
        </is>
      </c>
      <c r="F7694" s="32" t="inlineStr">
        <is>
          <t>Differs from upstream baseline</t>
        </is>
      </c>
      <c r="G7694" s="32" t="inlineStr">
        <is>
          <t>species_info/gen_*_families.h</t>
        </is>
      </c>
    </row>
    <row r="7695">
      <c r="A7695" s="77" t="inlineStr">
        <is>
          <t>2026-10-05</t>
        </is>
      </c>
      <c r="B7695" s="77" t="inlineStr">
        <is>
          <t>Abilities</t>
        </is>
      </c>
      <c r="C7695" s="77" t="inlineStr">
        <is>
          <t>Whismur abilities</t>
        </is>
      </c>
      <c r="D7695" s="77" t="inlineStr">
        <is>
          <t>Soundproof / Rattled</t>
        </is>
      </c>
      <c r="E7695" s="77" t="inlineStr">
        <is>
          <t>Scrappy / Soundproof / Rattled</t>
        </is>
      </c>
      <c r="F7695" s="77" t="inlineStr">
        <is>
          <t>Differs from upstream baseline</t>
        </is>
      </c>
      <c r="G7695" s="77" t="inlineStr">
        <is>
          <t>species_info/gen_*_families.h</t>
        </is>
      </c>
    </row>
    <row r="7696">
      <c r="A7696" s="32" t="inlineStr">
        <is>
          <t>2026-10-05</t>
        </is>
      </c>
      <c r="B7696" s="32" t="inlineStr">
        <is>
          <t>Pokemon Stats</t>
        </is>
      </c>
      <c r="C7696" s="32" t="inlineStr">
        <is>
          <t>Wigglytuff baseAttack</t>
        </is>
      </c>
      <c r="D7696" s="32" t="n">
        <v>70</v>
      </c>
      <c r="E7696" s="32" t="n">
        <v>80</v>
      </c>
      <c r="F7696" s="32" t="inlineStr">
        <is>
          <t>Differs from upstream baseline</t>
        </is>
      </c>
      <c r="G7696" s="32" t="inlineStr">
        <is>
          <t>species_info/gen_*_families.h</t>
        </is>
      </c>
    </row>
    <row r="7697">
      <c r="A7697" s="77" t="inlineStr">
        <is>
          <t>2026-10-05</t>
        </is>
      </c>
      <c r="B7697" s="77" t="inlineStr">
        <is>
          <t>Pokemon Stats</t>
        </is>
      </c>
      <c r="C7697" s="77" t="inlineStr">
        <is>
          <t>Wigglytuff baseDefense</t>
        </is>
      </c>
      <c r="D7697" s="77" t="n">
        <v>45</v>
      </c>
      <c r="E7697" s="77" t="n">
        <v>75</v>
      </c>
      <c r="F7697" s="77" t="inlineStr">
        <is>
          <t>Differs from upstream baseline</t>
        </is>
      </c>
      <c r="G7697" s="77" t="inlineStr">
        <is>
          <t>species_info/gen_*_families.h</t>
        </is>
      </c>
    </row>
    <row r="7698">
      <c r="A7698" s="32" t="inlineStr">
        <is>
          <t>2026-10-05</t>
        </is>
      </c>
      <c r="B7698" s="32" t="inlineStr">
        <is>
          <t>Pokemon Stats</t>
        </is>
      </c>
      <c r="C7698" s="32" t="inlineStr">
        <is>
          <t>Wigglytuff baseSpDefense</t>
        </is>
      </c>
      <c r="D7698" s="32" t="n">
        <v>50</v>
      </c>
      <c r="E7698" s="32" t="n">
        <v>70</v>
      </c>
      <c r="F7698" s="32" t="inlineStr">
        <is>
          <t>Differs from upstream baseline</t>
        </is>
      </c>
      <c r="G7698" s="32" t="inlineStr">
        <is>
          <t>species_info/gen_*_families.h</t>
        </is>
      </c>
    </row>
    <row r="7699">
      <c r="A7699" s="77" t="inlineStr">
        <is>
          <t>2026-10-05</t>
        </is>
      </c>
      <c r="B7699" s="77" t="inlineStr">
        <is>
          <t>Abilities</t>
        </is>
      </c>
      <c r="C7699" s="77" t="inlineStr">
        <is>
          <t>Wigglytuff abilities</t>
        </is>
      </c>
      <c r="D7699" s="77" t="inlineStr">
        <is>
          <t>Cute Charm / Competitive / Frisk</t>
        </is>
      </c>
      <c r="E7699" s="77" t="inlineStr">
        <is>
          <t>Aftermath / Frisk</t>
        </is>
      </c>
      <c r="F7699" s="77" t="inlineStr">
        <is>
          <t>Differs from upstream baseline</t>
        </is>
      </c>
      <c r="G7699" s="77" t="inlineStr">
        <is>
          <t>species_info/gen_*_families.h</t>
        </is>
      </c>
    </row>
    <row r="7700">
      <c r="A7700" s="32" t="inlineStr">
        <is>
          <t>2026-10-05</t>
        </is>
      </c>
      <c r="B7700" s="32" t="inlineStr">
        <is>
          <t>Abilities</t>
        </is>
      </c>
      <c r="C7700" s="32" t="inlineStr">
        <is>
          <t>Wingull abilities</t>
        </is>
      </c>
      <c r="D7700" s="32" t="inlineStr">
        <is>
          <t>Keen Eye / Hydration / Rain Dish</t>
        </is>
      </c>
      <c r="E7700" s="32" t="inlineStr">
        <is>
          <t>Gluttony / Rain Dish</t>
        </is>
      </c>
      <c r="F7700" s="32" t="inlineStr">
        <is>
          <t>Differs from upstream baseline</t>
        </is>
      </c>
      <c r="G7700" s="32" t="inlineStr">
        <is>
          <t>species_info/gen_*_families.h</t>
        </is>
      </c>
    </row>
    <row r="7701">
      <c r="A7701" s="77" t="inlineStr">
        <is>
          <t>2026-10-05</t>
        </is>
      </c>
      <c r="B7701" s="77" t="inlineStr">
        <is>
          <t>Evolutions</t>
        </is>
      </c>
      <c r="C7701" s="77" t="inlineStr">
        <is>
          <t>Woobat evolution</t>
        </is>
      </c>
      <c r="D7701" s="77" t="inlineStr">
        <is>
          <t>Friendship -&gt; Swoobat</t>
        </is>
      </c>
      <c r="E7701" s="77" t="inlineStr">
        <is>
          <t>Lv 22 -&gt; Swoobat</t>
        </is>
      </c>
      <c r="F7701" s="77" t="inlineStr">
        <is>
          <t>Differs from upstream baseline</t>
        </is>
      </c>
      <c r="G7701" s="77" t="inlineStr">
        <is>
          <t>species_info/gen_*_families.h</t>
        </is>
      </c>
    </row>
    <row r="7702">
      <c r="A7702" s="32" t="inlineStr">
        <is>
          <t>2026-10-05</t>
        </is>
      </c>
      <c r="B7702" s="32" t="inlineStr">
        <is>
          <t>Abilities</t>
        </is>
      </c>
      <c r="C7702" s="32" t="inlineStr">
        <is>
          <t>Wooper abilities</t>
        </is>
      </c>
      <c r="D7702" s="32" t="inlineStr">
        <is>
          <t>Damp / Water Absorb / Unaware</t>
        </is>
      </c>
      <c r="E7702" s="32" t="inlineStr">
        <is>
          <t>Water Absorb / Water Absorb / Unaware</t>
        </is>
      </c>
      <c r="F7702" s="32" t="inlineStr">
        <is>
          <t>Differs from upstream baseline</t>
        </is>
      </c>
      <c r="G7702" s="32" t="inlineStr">
        <is>
          <t>species_info/gen_*_families.h</t>
        </is>
      </c>
    </row>
    <row r="7703">
      <c r="A7703" s="77" t="inlineStr">
        <is>
          <t>2026-10-05</t>
        </is>
      </c>
      <c r="B7703" s="77" t="inlineStr">
        <is>
          <t>Abilities</t>
        </is>
      </c>
      <c r="C7703" s="77" t="inlineStr">
        <is>
          <t>Wooper abilities</t>
        </is>
      </c>
      <c r="D7703" s="77" t="inlineStr">
        <is>
          <t>Poison Point / Water Absorb / Unaware</t>
        </is>
      </c>
      <c r="E7703" s="77" t="inlineStr">
        <is>
          <t>Water Absorb / Water Absorb / Unaware</t>
        </is>
      </c>
      <c r="F7703" s="77" t="inlineStr">
        <is>
          <t>Differs from upstream baseline</t>
        </is>
      </c>
      <c r="G7703" s="77" t="inlineStr">
        <is>
          <t>species_info/gen_*_families.h</t>
        </is>
      </c>
    </row>
    <row r="7704">
      <c r="A7704" s="32" t="inlineStr">
        <is>
          <t>2026-10-05</t>
        </is>
      </c>
      <c r="B7704" s="32" t="inlineStr">
        <is>
          <t>Pokemon Stats</t>
        </is>
      </c>
      <c r="C7704" s="32" t="inlineStr">
        <is>
          <t>Wormadam baseAttack</t>
        </is>
      </c>
      <c r="D7704" s="32" t="n">
        <v>59</v>
      </c>
      <c r="E7704" s="32" t="n">
        <v>79</v>
      </c>
      <c r="F7704" s="32" t="inlineStr">
        <is>
          <t>Differs from upstream baseline</t>
        </is>
      </c>
      <c r="G7704" s="32" t="inlineStr">
        <is>
          <t>species_info/gen_*_families.h</t>
        </is>
      </c>
    </row>
    <row r="7705">
      <c r="A7705" s="77" t="inlineStr">
        <is>
          <t>2026-10-05</t>
        </is>
      </c>
      <c r="B7705" s="77" t="inlineStr">
        <is>
          <t>Abilities</t>
        </is>
      </c>
      <c r="C7705" s="77" t="inlineStr">
        <is>
          <t>Wormadam abilities</t>
        </is>
      </c>
      <c r="D7705" s="77" t="inlineStr">
        <is>
          <t>Anticipation / Overcoat</t>
        </is>
      </c>
      <c r="E7705" s="77" t="inlineStr">
        <is>
          <t>Snow Cloak / Overcoat</t>
        </is>
      </c>
      <c r="F7705" s="77" t="inlineStr">
        <is>
          <t>Differs from upstream baseline</t>
        </is>
      </c>
      <c r="G7705" s="77" t="inlineStr">
        <is>
          <t>species_info/gen_*_families.h</t>
        </is>
      </c>
    </row>
    <row r="7706">
      <c r="A7706" s="32" t="inlineStr">
        <is>
          <t>2026-10-05</t>
        </is>
      </c>
      <c r="B7706" s="32" t="inlineStr">
        <is>
          <t>Abilities</t>
        </is>
      </c>
      <c r="C7706" s="32" t="inlineStr">
        <is>
          <t>Wurmple abilities</t>
        </is>
      </c>
      <c r="D7706" s="32" t="inlineStr">
        <is>
          <t>Shield Dust / Run Away</t>
        </is>
      </c>
      <c r="E7706" s="32" t="inlineStr">
        <is>
          <t>Shield Dust / Shield Dust / Run Away</t>
        </is>
      </c>
      <c r="F7706" s="32" t="inlineStr">
        <is>
          <t>Differs from upstream baseline</t>
        </is>
      </c>
      <c r="G7706" s="32" t="inlineStr">
        <is>
          <t>species_info/gen_*_families.h</t>
        </is>
      </c>
    </row>
    <row r="7707">
      <c r="A7707" s="77" t="inlineStr">
        <is>
          <t>2026-10-05</t>
        </is>
      </c>
      <c r="B7707" s="77" t="inlineStr">
        <is>
          <t>Pokemon Stats</t>
        </is>
      </c>
      <c r="C7707" s="77" t="inlineStr">
        <is>
          <t>Xatu baseAttack</t>
        </is>
      </c>
      <c r="D7707" s="77" t="n">
        <v>75</v>
      </c>
      <c r="E7707" s="77" t="n">
        <v>95</v>
      </c>
      <c r="F7707" s="77" t="inlineStr">
        <is>
          <t>Differs from upstream baseline</t>
        </is>
      </c>
      <c r="G7707" s="77" t="inlineStr">
        <is>
          <t>species_info/gen_*_families.h</t>
        </is>
      </c>
    </row>
    <row r="7708">
      <c r="A7708" s="32" t="inlineStr">
        <is>
          <t>2026-10-05</t>
        </is>
      </c>
      <c r="B7708" s="32" t="inlineStr">
        <is>
          <t>Abilities</t>
        </is>
      </c>
      <c r="C7708" s="32" t="inlineStr">
        <is>
          <t>Xatu abilities</t>
        </is>
      </c>
      <c r="D7708" s="32" t="inlineStr">
        <is>
          <t>Synchronize / Early Bird / Magic Bounce</t>
        </is>
      </c>
      <c r="E7708" s="32" t="inlineStr">
        <is>
          <t>Magic Guard / Magic Guard / Magic Bounce</t>
        </is>
      </c>
      <c r="F7708" s="32" t="inlineStr">
        <is>
          <t>Differs from upstream baseline</t>
        </is>
      </c>
      <c r="G7708" s="32" t="inlineStr">
        <is>
          <t>species_info/gen_*_families.h</t>
        </is>
      </c>
    </row>
    <row r="7709">
      <c r="A7709" s="77" t="inlineStr">
        <is>
          <t>2026-10-05</t>
        </is>
      </c>
      <c r="B7709" s="77" t="inlineStr">
        <is>
          <t>Pokemon Stats</t>
        </is>
      </c>
      <c r="C7709" s="77" t="inlineStr">
        <is>
          <t>Yamask baseHP</t>
        </is>
      </c>
      <c r="D7709" s="77" t="n">
        <v>38</v>
      </c>
      <c r="E7709" s="77" t="n">
        <v>39</v>
      </c>
      <c r="F7709" s="77" t="inlineStr">
        <is>
          <t>Differs from upstream baseline</t>
        </is>
      </c>
      <c r="G7709" s="77" t="inlineStr">
        <is>
          <t>species_info/gen_*_families.h</t>
        </is>
      </c>
    </row>
    <row r="7710">
      <c r="A7710" s="32" t="inlineStr">
        <is>
          <t>2026-10-05</t>
        </is>
      </c>
      <c r="B7710" s="32" t="inlineStr">
        <is>
          <t>Pokemon Stats</t>
        </is>
      </c>
      <c r="C7710" s="32" t="inlineStr">
        <is>
          <t>Yamask baseSpeed</t>
        </is>
      </c>
      <c r="D7710" s="32" t="n">
        <v>30</v>
      </c>
      <c r="E7710" s="32" t="n">
        <v>31</v>
      </c>
      <c r="F7710" s="32" t="inlineStr">
        <is>
          <t>Differs from upstream baseline</t>
        </is>
      </c>
      <c r="G7710" s="32" t="inlineStr">
        <is>
          <t>species_info/gen_*_families.h</t>
        </is>
      </c>
    </row>
    <row r="7711">
      <c r="A7711" s="77" t="inlineStr">
        <is>
          <t>2026-10-05</t>
        </is>
      </c>
      <c r="B7711" s="77" t="inlineStr">
        <is>
          <t>Abilities</t>
        </is>
      </c>
      <c r="C7711" s="77" t="inlineStr">
        <is>
          <t>Yanma abilities</t>
        </is>
      </c>
      <c r="D7711" s="77" t="inlineStr">
        <is>
          <t>Speed Boost / Compound Eyes / Frisk</t>
        </is>
      </c>
      <c r="E7711" s="77" t="inlineStr">
        <is>
          <t>Compound Eyes / Compound Eyes / Frisk</t>
        </is>
      </c>
      <c r="F7711" s="77" t="inlineStr">
        <is>
          <t>Differs from upstream baseline</t>
        </is>
      </c>
      <c r="G7711" s="77" t="inlineStr">
        <is>
          <t>species_info/gen_*_families.h</t>
        </is>
      </c>
    </row>
    <row r="7712">
      <c r="A7712" s="32" t="inlineStr">
        <is>
          <t>2026-10-05</t>
        </is>
      </c>
      <c r="B7712" s="32" t="inlineStr">
        <is>
          <t>Abilities</t>
        </is>
      </c>
      <c r="C7712" s="32" t="inlineStr">
        <is>
          <t>Zangoose abilities</t>
        </is>
      </c>
      <c r="D7712" s="32" t="inlineStr">
        <is>
          <t>Immunity / Toxic Boost</t>
        </is>
      </c>
      <c r="E7712" s="32" t="inlineStr">
        <is>
          <t>Hyper Cutter / Immunity / Toxic Boost</t>
        </is>
      </c>
      <c r="F7712" s="32" t="inlineStr">
        <is>
          <t>Differs from upstream baseline</t>
        </is>
      </c>
      <c r="G7712" s="32" t="inlineStr">
        <is>
          <t>species_info/gen_*_families.h</t>
        </is>
      </c>
    </row>
    <row r="7713">
      <c r="A7713" s="77" t="inlineStr">
        <is>
          <t>2026-10-05</t>
        </is>
      </c>
      <c r="B7713" s="77" t="inlineStr">
        <is>
          <t>Pokemon Stats</t>
        </is>
      </c>
      <c r="C7713" s="77" t="inlineStr">
        <is>
          <t>Zapdos baseSpDefense</t>
        </is>
      </c>
      <c r="D7713" s="77" t="n">
        <v>90</v>
      </c>
      <c r="E7713" s="77" t="n">
        <v>110</v>
      </c>
      <c r="F7713" s="77" t="inlineStr">
        <is>
          <t>Differs from upstream baseline</t>
        </is>
      </c>
      <c r="G7713" s="77" t="inlineStr">
        <is>
          <t>species_info/gen_*_families.h</t>
        </is>
      </c>
    </row>
    <row r="7714">
      <c r="A7714" s="32" t="inlineStr">
        <is>
          <t>2026-10-05</t>
        </is>
      </c>
      <c r="B7714" s="32" t="inlineStr">
        <is>
          <t>Abilities</t>
        </is>
      </c>
      <c r="C7714" s="32" t="inlineStr">
        <is>
          <t>Zapdos abilities</t>
        </is>
      </c>
      <c r="D7714" s="32" t="inlineStr">
        <is>
          <t>Pressure / Static</t>
        </is>
      </c>
      <c r="E7714" s="32" t="inlineStr">
        <is>
          <t>Pressure / Pressure / Static</t>
        </is>
      </c>
      <c r="F7714" s="32" t="inlineStr">
        <is>
          <t>Differs from upstream baseline</t>
        </is>
      </c>
      <c r="G7714" s="32" t="inlineStr">
        <is>
          <t>species_info/gen_*_families.h</t>
        </is>
      </c>
    </row>
    <row r="7715">
      <c r="A7715" s="77" t="inlineStr">
        <is>
          <t>2026-10-05</t>
        </is>
      </c>
      <c r="B7715" s="77" t="inlineStr">
        <is>
          <t>Pokemon Stats</t>
        </is>
      </c>
      <c r="C7715" s="77" t="inlineStr">
        <is>
          <t>Zebstrika baseAttack</t>
        </is>
      </c>
      <c r="D7715" s="77" t="n">
        <v>100</v>
      </c>
      <c r="E7715" s="77" t="n">
        <v>115</v>
      </c>
      <c r="F7715" s="77" t="inlineStr">
        <is>
          <t>Differs from upstream baseline</t>
        </is>
      </c>
      <c r="G7715" s="77" t="inlineStr">
        <is>
          <t>species_info/gen_*_families.h</t>
        </is>
      </c>
    </row>
    <row r="7716">
      <c r="A7716" s="32" t="inlineStr">
        <is>
          <t>2026-10-05</t>
        </is>
      </c>
      <c r="B7716" s="32" t="inlineStr">
        <is>
          <t>Pokemon Stats</t>
        </is>
      </c>
      <c r="C7716" s="32" t="inlineStr">
        <is>
          <t>Zebstrika baseSpeed</t>
        </is>
      </c>
      <c r="D7716" s="32" t="n">
        <v>116</v>
      </c>
      <c r="E7716" s="32" t="n">
        <v>121</v>
      </c>
      <c r="F7716" s="32" t="inlineStr">
        <is>
          <t>Differs from upstream baseline</t>
        </is>
      </c>
      <c r="G7716" s="32" t="inlineStr">
        <is>
          <t>species_info/gen_*_families.h</t>
        </is>
      </c>
    </row>
    <row r="7717">
      <c r="A7717" s="77" t="inlineStr">
        <is>
          <t>2026-10-05</t>
        </is>
      </c>
      <c r="B7717" s="77" t="inlineStr">
        <is>
          <t>Abilities</t>
        </is>
      </c>
      <c r="C7717" s="77" t="inlineStr">
        <is>
          <t>Zebstrika abilities</t>
        </is>
      </c>
      <c r="D7717" s="77" t="inlineStr">
        <is>
          <t>Lightning Rod / Motor Drive / Sap Sipper</t>
        </is>
      </c>
      <c r="E7717" s="77" t="inlineStr">
        <is>
          <t>Lightning Rod / Motor Drive / Reckless</t>
        </is>
      </c>
      <c r="F7717" s="77" t="inlineStr">
        <is>
          <t>Differs from upstream baseline</t>
        </is>
      </c>
      <c r="G7717" s="77" t="inlineStr">
        <is>
          <t>species_info/gen_*_families.h</t>
        </is>
      </c>
    </row>
    <row r="7718">
      <c r="A7718" s="32" t="inlineStr">
        <is>
          <t>2026-10-05</t>
        </is>
      </c>
      <c r="B7718" s="32" t="inlineStr">
        <is>
          <t>Abilities</t>
        </is>
      </c>
      <c r="C7718" s="32" t="inlineStr">
        <is>
          <t>Zigzagoon abilities</t>
        </is>
      </c>
      <c r="D7718" s="32" t="inlineStr">
        <is>
          <t>Pickup / Gluttony / Quick Feet</t>
        </is>
      </c>
      <c r="E7718" s="32" t="inlineStr">
        <is>
          <t>Gluttony / Gluttony / Quick Feet</t>
        </is>
      </c>
      <c r="F7718" s="32" t="inlineStr">
        <is>
          <t>Differs from upstream baseline</t>
        </is>
      </c>
      <c r="G7718" s="32" t="inlineStr">
        <is>
          <t>species_info/gen_*_families.h</t>
        </is>
      </c>
    </row>
    <row r="7719">
      <c r="A7719" s="77" t="inlineStr">
        <is>
          <t>2026-10-05</t>
        </is>
      </c>
      <c r="B7719" s="77" t="inlineStr">
        <is>
          <t>Pokemon Stats</t>
        </is>
      </c>
      <c r="C7719" s="77" t="inlineStr">
        <is>
          <t>Zoroark baseHP</t>
        </is>
      </c>
      <c r="D7719" s="77" t="n">
        <v>60</v>
      </c>
      <c r="E7719" s="77" t="n">
        <v>70</v>
      </c>
      <c r="F7719" s="77" t="inlineStr">
        <is>
          <t>Differs from upstream baseline</t>
        </is>
      </c>
      <c r="G7719" s="77" t="inlineStr">
        <is>
          <t>species_info/gen_*_families.h</t>
        </is>
      </c>
    </row>
    <row r="7720">
      <c r="A7720" s="32" t="inlineStr">
        <is>
          <t>2026-10-05</t>
        </is>
      </c>
      <c r="B7720" s="32" t="inlineStr">
        <is>
          <t>Pokemon Stats</t>
        </is>
      </c>
      <c r="C7720" s="32" t="inlineStr">
        <is>
          <t>Zoroark baseSpAttack</t>
        </is>
      </c>
      <c r="D7720" s="32" t="n">
        <v>120</v>
      </c>
      <c r="E7720" s="32" t="n">
        <v>125</v>
      </c>
      <c r="F7720" s="32" t="inlineStr">
        <is>
          <t>Differs from upstream baseline</t>
        </is>
      </c>
      <c r="G7720" s="32" t="inlineStr">
        <is>
          <t>species_info/gen_*_families.h</t>
        </is>
      </c>
    </row>
    <row r="7721">
      <c r="A7721" s="77" t="inlineStr">
        <is>
          <t>2026-10-05</t>
        </is>
      </c>
      <c r="B7721" s="77" t="inlineStr">
        <is>
          <t>Abilities</t>
        </is>
      </c>
      <c r="C7721" s="77" t="inlineStr">
        <is>
          <t>Zoroark abilities</t>
        </is>
      </c>
      <c r="D7721" s="77" t="inlineStr">
        <is>
          <t>Illusion</t>
        </is>
      </c>
      <c r="E7721" s="77" t="inlineStr">
        <is>
          <t>Illusion / Infiltrator / Illusion</t>
        </is>
      </c>
      <c r="F7721" s="77" t="inlineStr">
        <is>
          <t>Differs from upstream baseline</t>
        </is>
      </c>
      <c r="G7721" s="77" t="inlineStr">
        <is>
          <t>species_info/gen_*_families.h</t>
        </is>
      </c>
    </row>
    <row r="7722">
      <c r="A7722" s="32" t="inlineStr">
        <is>
          <t>2026-10-05</t>
        </is>
      </c>
      <c r="B7722" s="32" t="inlineStr">
        <is>
          <t>Evolutions</t>
        </is>
      </c>
      <c r="C7722" s="32" t="inlineStr">
        <is>
          <t>Zweilous evolution</t>
        </is>
      </c>
      <c r="D7722" s="32" t="inlineStr">
        <is>
          <t>Lv 64 -&gt; Hydreigon</t>
        </is>
      </c>
      <c r="E7722" s="32" t="inlineStr">
        <is>
          <t>Lv 56 -&gt; Hydreigon</t>
        </is>
      </c>
      <c r="F7722" s="32" t="inlineStr">
        <is>
          <t>Differs from upstream baseline</t>
        </is>
      </c>
      <c r="G7722" s="32" t="inlineStr">
        <is>
          <t>species_info/gen_*_families.h</t>
        </is>
      </c>
    </row>
    <row r="7723">
      <c r="A7723" s="77" t="inlineStr">
        <is>
          <t>2026-10-05</t>
        </is>
      </c>
      <c r="B7723" s="77" t="inlineStr">
        <is>
          <t>Pokemon Stats</t>
        </is>
      </c>
      <c r="C7723" s="77" t="inlineStr">
        <is>
          <t>Zygarde baseAttack</t>
        </is>
      </c>
      <c r="D7723" s="77" t="n">
        <v>100</v>
      </c>
      <c r="E7723" s="77" t="n">
        <v>117</v>
      </c>
      <c r="F7723" s="77" t="inlineStr">
        <is>
          <t>Differs from upstream baseline</t>
        </is>
      </c>
      <c r="G7723" s="77" t="inlineStr">
        <is>
          <t>species_info/gen_*_families.h</t>
        </is>
      </c>
    </row>
    <row r="7724">
      <c r="A7724" s="32" t="inlineStr">
        <is>
          <t>2026-10-05</t>
        </is>
      </c>
      <c r="B7724" s="32" t="inlineStr">
        <is>
          <t>Pokemon Stats</t>
        </is>
      </c>
      <c r="C7724" s="32" t="inlineStr">
        <is>
          <t>Zygarde baseSpAttack</t>
        </is>
      </c>
      <c r="D7724" s="32" t="n">
        <v>61</v>
      </c>
      <c r="E7724" s="32" t="n">
        <v>30</v>
      </c>
      <c r="F7724" s="32" t="inlineStr">
        <is>
          <t>Differs from upstream baseline</t>
        </is>
      </c>
      <c r="G7724" s="32" t="inlineStr">
        <is>
          <t>species_info/gen_*_families.h</t>
        </is>
      </c>
    </row>
    <row r="7725">
      <c r="A7725" s="77" t="inlineStr">
        <is>
          <t>2026-10-05</t>
        </is>
      </c>
      <c r="B7725" s="77" t="inlineStr">
        <is>
          <t>Pokemon Stats</t>
        </is>
      </c>
      <c r="C7725" s="77" t="inlineStr">
        <is>
          <t>Zygarde baseSpeed</t>
        </is>
      </c>
      <c r="D7725" s="77" t="n">
        <v>115</v>
      </c>
      <c r="E7725" s="77" t="n">
        <v>129</v>
      </c>
      <c r="F7725" s="77" t="inlineStr">
        <is>
          <t>Differs from upstream baseline</t>
        </is>
      </c>
      <c r="G7725" s="77" t="inlineStr">
        <is>
          <t>species_info/gen_*_families.h</t>
        </is>
      </c>
    </row>
    <row r="7726">
      <c r="A7726" s="32" t="inlineStr">
        <is>
          <t>2026-10-05</t>
        </is>
      </c>
      <c r="B7726" s="32" t="inlineStr">
        <is>
          <t>Moves</t>
        </is>
      </c>
      <c r="C7726" s="32" t="inlineStr">
        <is>
          <t>Absorb power</t>
        </is>
      </c>
      <c r="D7726" s="32" t="n">
        <v>20</v>
      </c>
      <c r="E7726" s="32" t="n">
        <v>60</v>
      </c>
      <c r="F7726" s="32" t="inlineStr">
        <is>
          <t>Differs from upstream baseline</t>
        </is>
      </c>
      <c r="G7726" s="32" t="inlineStr">
        <is>
          <t>src/data/moves_info.h</t>
        </is>
      </c>
    </row>
    <row r="7727">
      <c r="A7727" s="77" t="inlineStr">
        <is>
          <t>2026-10-05</t>
        </is>
      </c>
      <c r="B7727" s="77" t="inlineStr">
        <is>
          <t>Moves</t>
        </is>
      </c>
      <c r="C7727" s="77" t="inlineStr">
        <is>
          <t>Absorb type</t>
        </is>
      </c>
      <c r="D7727" s="77" t="inlineStr">
        <is>
          <t>TYPE_GRASS</t>
        </is>
      </c>
      <c r="E7727" s="77" t="inlineStr">
        <is>
          <t>TYPE_DARK</t>
        </is>
      </c>
      <c r="F7727" s="77" t="inlineStr">
        <is>
          <t>Differs from upstream baseline</t>
        </is>
      </c>
      <c r="G7727" s="77" t="inlineStr">
        <is>
          <t>src/data/moves_info.h</t>
        </is>
      </c>
    </row>
    <row r="7728">
      <c r="A7728" s="32" t="inlineStr">
        <is>
          <t>2026-10-05</t>
        </is>
      </c>
      <c r="B7728" s="32" t="inlineStr">
        <is>
          <t>Moves</t>
        </is>
      </c>
      <c r="C7728" s="32" t="inlineStr">
        <is>
          <t>Acid Armor pp</t>
        </is>
      </c>
      <c r="D7728" s="32" t="n">
        <v>20</v>
      </c>
      <c r="E7728" s="32" t="n">
        <v>1</v>
      </c>
      <c r="F7728" s="32" t="inlineStr">
        <is>
          <t>Differs from upstream baseline</t>
        </is>
      </c>
      <c r="G7728" s="32" t="inlineStr">
        <is>
          <t>src/data/moves_info.h</t>
        </is>
      </c>
    </row>
    <row r="7729">
      <c r="A7729" s="77" t="inlineStr">
        <is>
          <t>2026-10-05</t>
        </is>
      </c>
      <c r="B7729" s="77" t="inlineStr">
        <is>
          <t>Moves</t>
        </is>
      </c>
      <c r="C7729" s="77" t="inlineStr">
        <is>
          <t>Acid Spray power</t>
        </is>
      </c>
      <c r="D7729" s="77" t="n">
        <v>40</v>
      </c>
      <c r="E7729" s="77" t="n">
        <v>50</v>
      </c>
      <c r="F7729" s="77" t="inlineStr">
        <is>
          <t>Differs from upstream baseline</t>
        </is>
      </c>
      <c r="G7729" s="77" t="inlineStr">
        <is>
          <t>src/data/moves_info.h</t>
        </is>
      </c>
    </row>
    <row r="7730">
      <c r="A7730" s="32" t="inlineStr">
        <is>
          <t>2026-10-05</t>
        </is>
      </c>
      <c r="B7730" s="32" t="inlineStr">
        <is>
          <t>Moves</t>
        </is>
      </c>
      <c r="C7730" s="32" t="inlineStr">
        <is>
          <t>Aeroblast power</t>
        </is>
      </c>
      <c r="D7730" s="32" t="n">
        <v>100</v>
      </c>
      <c r="E7730" s="32" t="n">
        <v>120</v>
      </c>
      <c r="F7730" s="32" t="inlineStr">
        <is>
          <t>Differs from upstream baseline</t>
        </is>
      </c>
      <c r="G7730" s="32" t="inlineStr">
        <is>
          <t>src/data/moves_info.h</t>
        </is>
      </c>
    </row>
    <row r="7731">
      <c r="A7731" s="77" t="inlineStr">
        <is>
          <t>2026-10-05</t>
        </is>
      </c>
      <c r="B7731" s="77" t="inlineStr">
        <is>
          <t>Moves</t>
        </is>
      </c>
      <c r="C7731" s="77" t="inlineStr">
        <is>
          <t>Aeroblast accuracy</t>
        </is>
      </c>
      <c r="D7731" s="77" t="n">
        <v>95</v>
      </c>
      <c r="E7731" s="77" t="n">
        <v>100</v>
      </c>
      <c r="F7731" s="77" t="inlineStr">
        <is>
          <t>Differs from upstream baseline</t>
        </is>
      </c>
      <c r="G7731" s="77" t="inlineStr">
        <is>
          <t>src/data/moves_info.h</t>
        </is>
      </c>
    </row>
    <row r="7732">
      <c r="A7732" s="32" t="inlineStr">
        <is>
          <t>2026-10-05</t>
        </is>
      </c>
      <c r="B7732" s="32" t="inlineStr">
        <is>
          <t>Moves</t>
        </is>
      </c>
      <c r="C7732" s="32" t="inlineStr">
        <is>
          <t>Agility pp</t>
        </is>
      </c>
      <c r="D7732" s="32" t="n">
        <v>30</v>
      </c>
      <c r="E7732" s="32" t="n">
        <v>1</v>
      </c>
      <c r="F7732" s="32" t="inlineStr">
        <is>
          <t>Differs from upstream baseline</t>
        </is>
      </c>
      <c r="G7732" s="32" t="inlineStr">
        <is>
          <t>src/data/moves_info.h</t>
        </is>
      </c>
    </row>
    <row r="7733">
      <c r="A7733" s="77" t="inlineStr">
        <is>
          <t>2026-10-05</t>
        </is>
      </c>
      <c r="B7733" s="77" t="inlineStr">
        <is>
          <t>Moves</t>
        </is>
      </c>
      <c r="C7733" s="77" t="inlineStr">
        <is>
          <t>Air Cutter accuracy</t>
        </is>
      </c>
      <c r="D7733" s="77" t="n">
        <v>95</v>
      </c>
      <c r="E7733" s="77" t="n">
        <v>100</v>
      </c>
      <c r="F7733" s="77" t="inlineStr">
        <is>
          <t>Differs from upstream baseline</t>
        </is>
      </c>
      <c r="G7733" s="77" t="inlineStr">
        <is>
          <t>src/data/moves_info.h</t>
        </is>
      </c>
    </row>
    <row r="7734">
      <c r="A7734" s="32" t="inlineStr">
        <is>
          <t>2026-10-05</t>
        </is>
      </c>
      <c r="B7734" s="32" t="inlineStr">
        <is>
          <t>Moves</t>
        </is>
      </c>
      <c r="C7734" s="32" t="inlineStr">
        <is>
          <t>Air Slash accuracy</t>
        </is>
      </c>
      <c r="D7734" s="32" t="n">
        <v>95</v>
      </c>
      <c r="E7734" s="32" t="n">
        <v>100</v>
      </c>
      <c r="F7734" s="32" t="inlineStr">
        <is>
          <t>Differs from upstream baseline</t>
        </is>
      </c>
      <c r="G7734" s="32" t="inlineStr">
        <is>
          <t>src/data/moves_info.h</t>
        </is>
      </c>
    </row>
    <row r="7735">
      <c r="A7735" s="77" t="inlineStr">
        <is>
          <t>2026-10-05</t>
        </is>
      </c>
      <c r="B7735" s="77" t="inlineStr">
        <is>
          <t>Moves</t>
        </is>
      </c>
      <c r="C7735" s="77" t="inlineStr">
        <is>
          <t>Air Slash pp</t>
        </is>
      </c>
      <c r="D7735" s="77" t="n">
        <v>15</v>
      </c>
      <c r="E7735" s="77" t="n">
        <v>20</v>
      </c>
      <c r="F7735" s="77" t="inlineStr">
        <is>
          <t>Differs from upstream baseline</t>
        </is>
      </c>
      <c r="G7735" s="77" t="inlineStr">
        <is>
          <t>src/data/moves_info.h</t>
        </is>
      </c>
    </row>
    <row r="7736">
      <c r="A7736" s="32" t="inlineStr">
        <is>
          <t>2026-10-05</t>
        </is>
      </c>
      <c r="B7736" s="32" t="inlineStr">
        <is>
          <t>Moves</t>
        </is>
      </c>
      <c r="C7736" s="32" t="inlineStr">
        <is>
          <t>Amnesia pp</t>
        </is>
      </c>
      <c r="D7736" s="32" t="n">
        <v>20</v>
      </c>
      <c r="E7736" s="32" t="n">
        <v>3</v>
      </c>
      <c r="F7736" s="32" t="inlineStr">
        <is>
          <t>Differs from upstream baseline</t>
        </is>
      </c>
      <c r="G7736" s="32" t="inlineStr">
        <is>
          <t>src/data/moves_info.h</t>
        </is>
      </c>
    </row>
    <row r="7737">
      <c r="A7737" s="77" t="inlineStr">
        <is>
          <t>2026-10-05</t>
        </is>
      </c>
      <c r="B7737" s="77" t="inlineStr">
        <is>
          <t>Moves</t>
        </is>
      </c>
      <c r="C7737" s="77" t="inlineStr">
        <is>
          <t>Ancient Power power</t>
        </is>
      </c>
      <c r="D7737" s="77" t="n">
        <v>60</v>
      </c>
      <c r="E7737" s="77" t="n">
        <v>80</v>
      </c>
      <c r="F7737" s="77" t="inlineStr">
        <is>
          <t>Differs from upstream baseline</t>
        </is>
      </c>
      <c r="G7737" s="77" t="inlineStr">
        <is>
          <t>src/data/moves_info.h</t>
        </is>
      </c>
    </row>
    <row r="7738">
      <c r="A7738" s="32" t="inlineStr">
        <is>
          <t>2026-10-05</t>
        </is>
      </c>
      <c r="B7738" s="32" t="inlineStr">
        <is>
          <t>Moves</t>
        </is>
      </c>
      <c r="C7738" s="32" t="inlineStr">
        <is>
          <t>Ancient Power pp</t>
        </is>
      </c>
      <c r="D7738" s="32" t="n">
        <v>5</v>
      </c>
      <c r="E7738" s="32" t="n">
        <v>10</v>
      </c>
      <c r="F7738" s="32" t="inlineStr">
        <is>
          <t>Differs from upstream baseline</t>
        </is>
      </c>
      <c r="G7738" s="32" t="inlineStr">
        <is>
          <t>src/data/moves_info.h</t>
        </is>
      </c>
    </row>
    <row r="7739">
      <c r="A7739" s="77" t="inlineStr">
        <is>
          <t>2026-10-05</t>
        </is>
      </c>
      <c r="B7739" s="77" t="inlineStr">
        <is>
          <t>Moves</t>
        </is>
      </c>
      <c r="C7739" s="77" t="inlineStr">
        <is>
          <t>Aqua Cutter pp</t>
        </is>
      </c>
      <c r="D7739" s="77" t="n">
        <v>20</v>
      </c>
      <c r="E7739" s="77" t="n">
        <v>15</v>
      </c>
      <c r="F7739" s="77" t="inlineStr">
        <is>
          <t>Differs from upstream baseline</t>
        </is>
      </c>
      <c r="G7739" s="77" t="inlineStr">
        <is>
          <t>src/data/moves_info.h</t>
        </is>
      </c>
    </row>
    <row r="7740">
      <c r="A7740" s="32" t="inlineStr">
        <is>
          <t>2026-10-05</t>
        </is>
      </c>
      <c r="B7740" s="32" t="inlineStr">
        <is>
          <t>Moves</t>
        </is>
      </c>
      <c r="C7740" s="32" t="inlineStr">
        <is>
          <t>Aqua Jet pp</t>
        </is>
      </c>
      <c r="D7740" s="32" t="n">
        <v>20</v>
      </c>
      <c r="E7740" s="32" t="n">
        <v>5</v>
      </c>
      <c r="F7740" s="32" t="inlineStr">
        <is>
          <t>Differs from upstream baseline</t>
        </is>
      </c>
      <c r="G7740" s="32" t="inlineStr">
        <is>
          <t>src/data/moves_info.h</t>
        </is>
      </c>
    </row>
    <row r="7741">
      <c r="A7741" s="77" t="inlineStr">
        <is>
          <t>2026-10-05</t>
        </is>
      </c>
      <c r="B7741" s="77" t="inlineStr">
        <is>
          <t>Moves</t>
        </is>
      </c>
      <c r="C7741" s="77" t="inlineStr">
        <is>
          <t>Aqua Tail power</t>
        </is>
      </c>
      <c r="D7741" s="77" t="n">
        <v>90</v>
      </c>
      <c r="E7741" s="77" t="n">
        <v>120</v>
      </c>
      <c r="F7741" s="77" t="inlineStr">
        <is>
          <t>Differs from upstream baseline</t>
        </is>
      </c>
      <c r="G7741" s="77" t="inlineStr">
        <is>
          <t>src/data/moves_info.h</t>
        </is>
      </c>
    </row>
    <row r="7742">
      <c r="A7742" s="32" t="inlineStr">
        <is>
          <t>2026-10-05</t>
        </is>
      </c>
      <c r="B7742" s="32" t="inlineStr">
        <is>
          <t>Moves</t>
        </is>
      </c>
      <c r="C7742" s="32" t="inlineStr">
        <is>
          <t>Aqua Tail accuracy</t>
        </is>
      </c>
      <c r="D7742" s="32" t="n">
        <v>90</v>
      </c>
      <c r="E7742" s="32" t="n">
        <v>85</v>
      </c>
      <c r="F7742" s="32" t="inlineStr">
        <is>
          <t>Differs from upstream baseline</t>
        </is>
      </c>
      <c r="G7742" s="32" t="inlineStr">
        <is>
          <t>src/data/moves_info.h</t>
        </is>
      </c>
    </row>
    <row r="7743">
      <c r="A7743" s="77" t="inlineStr">
        <is>
          <t>2026-10-05</t>
        </is>
      </c>
      <c r="B7743" s="77" t="inlineStr">
        <is>
          <t>Moves</t>
        </is>
      </c>
      <c r="C7743" s="77" t="inlineStr">
        <is>
          <t>Arm Thrust power</t>
        </is>
      </c>
      <c r="D7743" s="77" t="n">
        <v>15</v>
      </c>
      <c r="E7743" s="77" t="n">
        <v>25</v>
      </c>
      <c r="F7743" s="77" t="inlineStr">
        <is>
          <t>Differs from upstream baseline</t>
        </is>
      </c>
      <c r="G7743" s="77" t="inlineStr">
        <is>
          <t>src/data/moves_info.h</t>
        </is>
      </c>
    </row>
    <row r="7744">
      <c r="A7744" s="32" t="inlineStr">
        <is>
          <t>2026-10-05</t>
        </is>
      </c>
      <c r="B7744" s="32" t="inlineStr">
        <is>
          <t>Moves</t>
        </is>
      </c>
      <c r="C7744" s="32" t="inlineStr">
        <is>
          <t>Aromatherapy pp</t>
        </is>
      </c>
      <c r="D7744" s="32" t="n">
        <v>5</v>
      </c>
      <c r="E7744" s="32" t="n">
        <v>1</v>
      </c>
      <c r="F7744" s="32" t="inlineStr">
        <is>
          <t>Differs from upstream baseline</t>
        </is>
      </c>
      <c r="G7744" s="32" t="inlineStr">
        <is>
          <t>src/data/moves_info.h</t>
        </is>
      </c>
    </row>
    <row r="7745">
      <c r="A7745" s="77" t="inlineStr">
        <is>
          <t>2026-10-05</t>
        </is>
      </c>
      <c r="B7745" s="77" t="inlineStr">
        <is>
          <t>Moves</t>
        </is>
      </c>
      <c r="C7745" s="77" t="inlineStr">
        <is>
          <t>Assist accuracy</t>
        </is>
      </c>
      <c r="D7745" s="77" t="n">
        <v>100</v>
      </c>
      <c r="E7745" s="77" t="n">
        <v>0</v>
      </c>
      <c r="F7745" s="77" t="inlineStr">
        <is>
          <t>Differs from upstream baseline</t>
        </is>
      </c>
      <c r="G7745" s="77" t="inlineStr">
        <is>
          <t>src/data/moves_info.h</t>
        </is>
      </c>
    </row>
    <row r="7746">
      <c r="A7746" s="32" t="inlineStr">
        <is>
          <t>2026-10-05</t>
        </is>
      </c>
      <c r="B7746" s="32" t="inlineStr">
        <is>
          <t>Moves</t>
        </is>
      </c>
      <c r="C7746" s="32" t="inlineStr">
        <is>
          <t>Assist pp</t>
        </is>
      </c>
      <c r="D7746" s="32" t="n">
        <v>20</v>
      </c>
      <c r="E7746" s="32" t="n">
        <v>35</v>
      </c>
      <c r="F7746" s="32" t="inlineStr">
        <is>
          <t>Differs from upstream baseline</t>
        </is>
      </c>
      <c r="G7746" s="32" t="inlineStr">
        <is>
          <t>src/data/moves_info.h</t>
        </is>
      </c>
    </row>
    <row r="7747">
      <c r="A7747" s="77" t="inlineStr">
        <is>
          <t>2026-10-05</t>
        </is>
      </c>
      <c r="B7747" s="77" t="inlineStr">
        <is>
          <t>Moves</t>
        </is>
      </c>
      <c r="C7747" s="77" t="inlineStr">
        <is>
          <t>Assurance power</t>
        </is>
      </c>
      <c r="D7747" s="77" t="n">
        <v>60</v>
      </c>
      <c r="E7747" s="77" t="n">
        <v>70</v>
      </c>
      <c r="F7747" s="77" t="inlineStr">
        <is>
          <t>Differs from upstream baseline</t>
        </is>
      </c>
      <c r="G7747" s="77" t="inlineStr">
        <is>
          <t>src/data/moves_info.h</t>
        </is>
      </c>
    </row>
    <row r="7748">
      <c r="A7748" s="32" t="inlineStr">
        <is>
          <t>2026-10-05</t>
        </is>
      </c>
      <c r="B7748" s="32" t="inlineStr">
        <is>
          <t>Moves</t>
        </is>
      </c>
      <c r="C7748" s="32" t="inlineStr">
        <is>
          <t>Astonish power</t>
        </is>
      </c>
      <c r="D7748" s="32" t="n">
        <v>30</v>
      </c>
      <c r="E7748" s="32" t="n">
        <v>40</v>
      </c>
      <c r="F7748" s="32" t="inlineStr">
        <is>
          <t>Differs from upstream baseline</t>
        </is>
      </c>
      <c r="G7748" s="32" t="inlineStr">
        <is>
          <t>src/data/moves_info.h</t>
        </is>
      </c>
    </row>
    <row r="7749">
      <c r="A7749" s="77" t="inlineStr">
        <is>
          <t>2026-10-05</t>
        </is>
      </c>
      <c r="B7749" s="77" t="inlineStr">
        <is>
          <t>Moves</t>
        </is>
      </c>
      <c r="C7749" s="77" t="inlineStr">
        <is>
          <t>Attack Order power</t>
        </is>
      </c>
      <c r="D7749" s="77" t="n">
        <v>90</v>
      </c>
      <c r="E7749" s="77" t="n">
        <v>120</v>
      </c>
      <c r="F7749" s="77" t="inlineStr">
        <is>
          <t>Differs from upstream baseline</t>
        </is>
      </c>
      <c r="G7749" s="77" t="inlineStr">
        <is>
          <t>src/data/moves_info.h</t>
        </is>
      </c>
    </row>
    <row r="7750">
      <c r="A7750" s="32" t="inlineStr">
        <is>
          <t>2026-10-05</t>
        </is>
      </c>
      <c r="B7750" s="32" t="inlineStr">
        <is>
          <t>Moves</t>
        </is>
      </c>
      <c r="C7750" s="32" t="inlineStr">
        <is>
          <t>Aura Sphere power</t>
        </is>
      </c>
      <c r="D7750" s="32" t="n">
        <v>80</v>
      </c>
      <c r="E7750" s="32" t="n">
        <v>90</v>
      </c>
      <c r="F7750" s="32" t="inlineStr">
        <is>
          <t>Differs from upstream baseline</t>
        </is>
      </c>
      <c r="G7750" s="32" t="inlineStr">
        <is>
          <t>src/data/moves_info.h</t>
        </is>
      </c>
    </row>
    <row r="7751">
      <c r="A7751" s="77" t="inlineStr">
        <is>
          <t>2026-10-05</t>
        </is>
      </c>
      <c r="B7751" s="77" t="inlineStr">
        <is>
          <t>Moves</t>
        </is>
      </c>
      <c r="C7751" s="77" t="inlineStr">
        <is>
          <t>Aura Sphere pp</t>
        </is>
      </c>
      <c r="D7751" s="77" t="n">
        <v>20</v>
      </c>
      <c r="E7751" s="77" t="n">
        <v>10</v>
      </c>
      <c r="F7751" s="77" t="inlineStr">
        <is>
          <t>Differs from upstream baseline</t>
        </is>
      </c>
      <c r="G7751" s="77" t="inlineStr">
        <is>
          <t>src/data/moves_info.h</t>
        </is>
      </c>
    </row>
    <row r="7752">
      <c r="A7752" s="32" t="inlineStr">
        <is>
          <t>2026-10-05</t>
        </is>
      </c>
      <c r="B7752" s="32" t="inlineStr">
        <is>
          <t>Moves</t>
        </is>
      </c>
      <c r="C7752" s="32" t="inlineStr">
        <is>
          <t>Aurora Beam power</t>
        </is>
      </c>
      <c r="D7752" s="32" t="n">
        <v>65</v>
      </c>
      <c r="E7752" s="32" t="n">
        <v>60</v>
      </c>
      <c r="F7752" s="32" t="inlineStr">
        <is>
          <t>Differs from upstream baseline</t>
        </is>
      </c>
      <c r="G7752" s="32" t="inlineStr">
        <is>
          <t>src/data/moves_info.h</t>
        </is>
      </c>
    </row>
    <row r="7753">
      <c r="A7753" s="77" t="inlineStr">
        <is>
          <t>2026-10-05</t>
        </is>
      </c>
      <c r="B7753" s="77" t="inlineStr">
        <is>
          <t>Moves</t>
        </is>
      </c>
      <c r="C7753" s="77" t="inlineStr">
        <is>
          <t>Aurora Beam accuracy</t>
        </is>
      </c>
      <c r="D7753" s="77" t="n">
        <v>100</v>
      </c>
      <c r="E7753" s="77" t="n">
        <v>0</v>
      </c>
      <c r="F7753" s="77" t="inlineStr">
        <is>
          <t>Differs from upstream baseline</t>
        </is>
      </c>
      <c r="G7753" s="77" t="inlineStr">
        <is>
          <t>src/data/moves_info.h</t>
        </is>
      </c>
    </row>
    <row r="7754">
      <c r="A7754" s="32" t="inlineStr">
        <is>
          <t>2026-10-05</t>
        </is>
      </c>
      <c r="B7754" s="32" t="inlineStr">
        <is>
          <t>Moves</t>
        </is>
      </c>
      <c r="C7754" s="32" t="inlineStr">
        <is>
          <t>Autotomize pp</t>
        </is>
      </c>
      <c r="D7754" s="32" t="n">
        <v>15</v>
      </c>
      <c r="E7754" s="32" t="n">
        <v>10</v>
      </c>
      <c r="F7754" s="32" t="inlineStr">
        <is>
          <t>Differs from upstream baseline</t>
        </is>
      </c>
      <c r="G7754" s="32" t="inlineStr">
        <is>
          <t>src/data/moves_info.h</t>
        </is>
      </c>
    </row>
    <row r="7755">
      <c r="A7755" s="77" t="inlineStr">
        <is>
          <t>2026-10-05</t>
        </is>
      </c>
      <c r="B7755" s="77" t="inlineStr">
        <is>
          <t>Moves</t>
        </is>
      </c>
      <c r="C7755" s="77" t="inlineStr">
        <is>
          <t>Avalanche power</t>
        </is>
      </c>
      <c r="D7755" s="77" t="n">
        <v>60</v>
      </c>
      <c r="E7755" s="77" t="n">
        <v>100</v>
      </c>
      <c r="F7755" s="77" t="inlineStr">
        <is>
          <t>Differs from upstream baseline</t>
        </is>
      </c>
      <c r="G7755" s="77" t="inlineStr">
        <is>
          <t>src/data/moves_info.h</t>
        </is>
      </c>
    </row>
    <row r="7756">
      <c r="A7756" s="32" t="inlineStr">
        <is>
          <t>2026-10-05</t>
        </is>
      </c>
      <c r="B7756" s="32" t="inlineStr">
        <is>
          <t>Moves</t>
        </is>
      </c>
      <c r="C7756" s="32" t="inlineStr">
        <is>
          <t>Baby-Doll Eyes pp</t>
        </is>
      </c>
      <c r="D7756" s="32" t="n">
        <v>30</v>
      </c>
      <c r="E7756" s="32" t="n">
        <v>20</v>
      </c>
      <c r="F7756" s="32" t="inlineStr">
        <is>
          <t>Differs from upstream baseline</t>
        </is>
      </c>
      <c r="G7756" s="32" t="inlineStr">
        <is>
          <t>src/data/moves_info.h</t>
        </is>
      </c>
    </row>
    <row r="7757">
      <c r="A7757" s="77" t="inlineStr">
        <is>
          <t>2026-10-05</t>
        </is>
      </c>
      <c r="B7757" s="77" t="inlineStr">
        <is>
          <t>Moves</t>
        </is>
      </c>
      <c r="C7757" s="77" t="inlineStr">
        <is>
          <t>Barrage power</t>
        </is>
      </c>
      <c r="D7757" s="77" t="n">
        <v>15</v>
      </c>
      <c r="E7757" s="77" t="n">
        <v>25</v>
      </c>
      <c r="F7757" s="77" t="inlineStr">
        <is>
          <t>Differs from upstream baseline</t>
        </is>
      </c>
      <c r="G7757" s="77" t="inlineStr">
        <is>
          <t>src/data/moves_info.h</t>
        </is>
      </c>
    </row>
    <row r="7758">
      <c r="A7758" s="32" t="inlineStr">
        <is>
          <t>2026-10-05</t>
        </is>
      </c>
      <c r="B7758" s="32" t="inlineStr">
        <is>
          <t>Moves</t>
        </is>
      </c>
      <c r="C7758" s="32" t="inlineStr">
        <is>
          <t>Barrage accuracy</t>
        </is>
      </c>
      <c r="D7758" s="32" t="n">
        <v>85</v>
      </c>
      <c r="E7758" s="32" t="n">
        <v>100</v>
      </c>
      <c r="F7758" s="32" t="inlineStr">
        <is>
          <t>Differs from upstream baseline</t>
        </is>
      </c>
      <c r="G7758" s="32" t="inlineStr">
        <is>
          <t>src/data/moves_info.h</t>
        </is>
      </c>
    </row>
    <row r="7759">
      <c r="A7759" s="77" t="inlineStr">
        <is>
          <t>2026-10-05</t>
        </is>
      </c>
      <c r="B7759" s="77" t="inlineStr">
        <is>
          <t>Moves</t>
        </is>
      </c>
      <c r="C7759" s="77" t="inlineStr">
        <is>
          <t>Barrier pp</t>
        </is>
      </c>
      <c r="D7759" s="77" t="n">
        <v>20</v>
      </c>
      <c r="E7759" s="77" t="n">
        <v>5</v>
      </c>
      <c r="F7759" s="77" t="inlineStr">
        <is>
          <t>Differs from upstream baseline</t>
        </is>
      </c>
      <c r="G7759" s="77" t="inlineStr">
        <is>
          <t>src/data/moves_info.h</t>
        </is>
      </c>
    </row>
    <row r="7760">
      <c r="A7760" s="32" t="inlineStr">
        <is>
          <t>2026-10-05</t>
        </is>
      </c>
      <c r="B7760" s="32" t="inlineStr">
        <is>
          <t>Moves</t>
        </is>
      </c>
      <c r="C7760" s="32" t="inlineStr">
        <is>
          <t>Beat Up power</t>
        </is>
      </c>
      <c r="D7760" s="32" t="n">
        <v>1</v>
      </c>
      <c r="E7760" s="32" t="n">
        <v>30</v>
      </c>
      <c r="F7760" s="32" t="inlineStr">
        <is>
          <t>Differs from upstream baseline</t>
        </is>
      </c>
      <c r="G7760" s="32" t="inlineStr">
        <is>
          <t>src/data/moves_info.h</t>
        </is>
      </c>
    </row>
    <row r="7761">
      <c r="A7761" s="77" t="inlineStr">
        <is>
          <t>2026-10-05</t>
        </is>
      </c>
      <c r="B7761" s="77" t="inlineStr">
        <is>
          <t>Moves</t>
        </is>
      </c>
      <c r="C7761" s="77" t="inlineStr">
        <is>
          <t>Belch accuracy</t>
        </is>
      </c>
      <c r="D7761" s="77" t="n">
        <v>90</v>
      </c>
      <c r="E7761" s="77" t="n">
        <v>100</v>
      </c>
      <c r="F7761" s="77" t="inlineStr">
        <is>
          <t>Differs from upstream baseline</t>
        </is>
      </c>
      <c r="G7761" s="77" t="inlineStr">
        <is>
          <t>src/data/moves_info.h</t>
        </is>
      </c>
    </row>
    <row r="7762">
      <c r="A7762" s="32" t="inlineStr">
        <is>
          <t>2026-10-05</t>
        </is>
      </c>
      <c r="B7762" s="32" t="inlineStr">
        <is>
          <t>Moves</t>
        </is>
      </c>
      <c r="C7762" s="32" t="inlineStr">
        <is>
          <t>Belly Drum pp</t>
        </is>
      </c>
      <c r="D7762" s="32" t="n">
        <v>10</v>
      </c>
      <c r="E7762" s="32" t="n">
        <v>1</v>
      </c>
      <c r="F7762" s="32" t="inlineStr">
        <is>
          <t>Differs from upstream baseline</t>
        </is>
      </c>
      <c r="G7762" s="32" t="inlineStr">
        <is>
          <t>src/data/moves_info.h</t>
        </is>
      </c>
    </row>
    <row r="7763">
      <c r="A7763" s="77" t="inlineStr">
        <is>
          <t>2026-10-05</t>
        </is>
      </c>
      <c r="B7763" s="77" t="inlineStr">
        <is>
          <t>Moves</t>
        </is>
      </c>
      <c r="C7763" s="77" t="inlineStr">
        <is>
          <t>Bide type</t>
        </is>
      </c>
      <c r="D7763" s="77" t="inlineStr">
        <is>
          <t>TYPE_NORMAL</t>
        </is>
      </c>
      <c r="E7763" s="77" t="inlineStr">
        <is>
          <t>TYPE_DARK</t>
        </is>
      </c>
      <c r="F7763" s="77" t="inlineStr">
        <is>
          <t>Differs from upstream baseline</t>
        </is>
      </c>
      <c r="G7763" s="77" t="inlineStr">
        <is>
          <t>src/data/moves_info.h</t>
        </is>
      </c>
    </row>
    <row r="7764">
      <c r="A7764" s="32" t="inlineStr">
        <is>
          <t>2026-10-05</t>
        </is>
      </c>
      <c r="B7764" s="32" t="inlineStr">
        <is>
          <t>Moves</t>
        </is>
      </c>
      <c r="C7764" s="32" t="inlineStr">
        <is>
          <t>Bind power</t>
        </is>
      </c>
      <c r="D7764" s="32" t="n">
        <v>15</v>
      </c>
      <c r="E7764" s="32" t="n">
        <v>20</v>
      </c>
      <c r="F7764" s="32" t="inlineStr">
        <is>
          <t>Differs from upstream baseline</t>
        </is>
      </c>
      <c r="G7764" s="32" t="inlineStr">
        <is>
          <t>src/data/moves_info.h</t>
        </is>
      </c>
    </row>
    <row r="7765">
      <c r="A7765" s="77" t="inlineStr">
        <is>
          <t>2026-10-05</t>
        </is>
      </c>
      <c r="B7765" s="77" t="inlineStr">
        <is>
          <t>Moves</t>
        </is>
      </c>
      <c r="C7765" s="77" t="inlineStr">
        <is>
          <t>Bind accuracy</t>
        </is>
      </c>
      <c r="D7765" s="77" t="n">
        <v>85</v>
      </c>
      <c r="E7765" s="77" t="n">
        <v>100</v>
      </c>
      <c r="F7765" s="77" t="inlineStr">
        <is>
          <t>Differs from upstream baseline</t>
        </is>
      </c>
      <c r="G7765" s="77" t="inlineStr">
        <is>
          <t>src/data/moves_info.h</t>
        </is>
      </c>
    </row>
    <row r="7766">
      <c r="A7766" s="32" t="inlineStr">
        <is>
          <t>2026-10-05</t>
        </is>
      </c>
      <c r="B7766" s="32" t="inlineStr">
        <is>
          <t>Moves</t>
        </is>
      </c>
      <c r="C7766" s="32" t="inlineStr">
        <is>
          <t>Blast Burn accuracy</t>
        </is>
      </c>
      <c r="D7766" s="32" t="n">
        <v>90</v>
      </c>
      <c r="E7766" s="32" t="n">
        <v>95</v>
      </c>
      <c r="F7766" s="32" t="inlineStr">
        <is>
          <t>Differs from upstream baseline</t>
        </is>
      </c>
      <c r="G7766" s="32" t="inlineStr">
        <is>
          <t>src/data/moves_info.h</t>
        </is>
      </c>
    </row>
    <row r="7767">
      <c r="A7767" s="77" t="inlineStr">
        <is>
          <t>2026-10-05</t>
        </is>
      </c>
      <c r="B7767" s="77" t="inlineStr">
        <is>
          <t>Moves</t>
        </is>
      </c>
      <c r="C7767" s="77" t="inlineStr">
        <is>
          <t>Blaze Kick power</t>
        </is>
      </c>
      <c r="D7767" s="77" t="n">
        <v>85</v>
      </c>
      <c r="E7767" s="77" t="n">
        <v>100</v>
      </c>
      <c r="F7767" s="77" t="inlineStr">
        <is>
          <t>Differs from upstream baseline</t>
        </is>
      </c>
      <c r="G7767" s="77" t="inlineStr">
        <is>
          <t>src/data/moves_info.h</t>
        </is>
      </c>
    </row>
    <row r="7768">
      <c r="A7768" s="32" t="inlineStr">
        <is>
          <t>2026-10-05</t>
        </is>
      </c>
      <c r="B7768" s="32" t="inlineStr">
        <is>
          <t>Moves</t>
        </is>
      </c>
      <c r="C7768" s="32" t="inlineStr">
        <is>
          <t>Blaze Kick accuracy</t>
        </is>
      </c>
      <c r="D7768" s="32" t="n">
        <v>90</v>
      </c>
      <c r="E7768" s="32" t="n">
        <v>100</v>
      </c>
      <c r="F7768" s="32" t="inlineStr">
        <is>
          <t>Differs from upstream baseline</t>
        </is>
      </c>
      <c r="G7768" s="32" t="inlineStr">
        <is>
          <t>src/data/moves_info.h</t>
        </is>
      </c>
    </row>
    <row r="7769">
      <c r="A7769" s="77" t="inlineStr">
        <is>
          <t>2026-10-05</t>
        </is>
      </c>
      <c r="B7769" s="77" t="inlineStr">
        <is>
          <t>Moves</t>
        </is>
      </c>
      <c r="C7769" s="77" t="inlineStr">
        <is>
          <t>Blizzard power</t>
        </is>
      </c>
      <c r="D7769" s="77" t="n">
        <v>110</v>
      </c>
      <c r="E7769" s="77" t="n">
        <v>120</v>
      </c>
      <c r="F7769" s="77" t="inlineStr">
        <is>
          <t>Differs from upstream baseline</t>
        </is>
      </c>
      <c r="G7769" s="77" t="inlineStr">
        <is>
          <t>src/data/moves_info.h</t>
        </is>
      </c>
    </row>
    <row r="7770">
      <c r="A7770" s="32" t="inlineStr">
        <is>
          <t>2026-10-05</t>
        </is>
      </c>
      <c r="B7770" s="32" t="inlineStr">
        <is>
          <t>Moves</t>
        </is>
      </c>
      <c r="C7770" s="32" t="inlineStr">
        <is>
          <t>Body Slam power</t>
        </is>
      </c>
      <c r="D7770" s="32" t="n">
        <v>85</v>
      </c>
      <c r="E7770" s="32" t="n">
        <v>90</v>
      </c>
      <c r="F7770" s="32" t="inlineStr">
        <is>
          <t>Differs from upstream baseline</t>
        </is>
      </c>
      <c r="G7770" s="32" t="inlineStr">
        <is>
          <t>src/data/moves_info.h</t>
        </is>
      </c>
    </row>
    <row r="7771">
      <c r="A7771" s="77" t="inlineStr">
        <is>
          <t>2026-10-05</t>
        </is>
      </c>
      <c r="B7771" s="77" t="inlineStr">
        <is>
          <t>Moves</t>
        </is>
      </c>
      <c r="C7771" s="77" t="inlineStr">
        <is>
          <t>Bonemerang power</t>
        </is>
      </c>
      <c r="D7771" s="77" t="n">
        <v>50</v>
      </c>
      <c r="E7771" s="77" t="n">
        <v>60</v>
      </c>
      <c r="F7771" s="77" t="inlineStr">
        <is>
          <t>Differs from upstream baseline</t>
        </is>
      </c>
      <c r="G7771" s="77" t="inlineStr">
        <is>
          <t>src/data/moves_info.h</t>
        </is>
      </c>
    </row>
    <row r="7772">
      <c r="A7772" s="32" t="inlineStr">
        <is>
          <t>2026-10-05</t>
        </is>
      </c>
      <c r="B7772" s="32" t="inlineStr">
        <is>
          <t>Moves</t>
        </is>
      </c>
      <c r="C7772" s="32" t="inlineStr">
        <is>
          <t>Bonemerang accuracy</t>
        </is>
      </c>
      <c r="D7772" s="32" t="n">
        <v>90</v>
      </c>
      <c r="E7772" s="32" t="n">
        <v>100</v>
      </c>
      <c r="F7772" s="32" t="inlineStr">
        <is>
          <t>Differs from upstream baseline</t>
        </is>
      </c>
      <c r="G7772" s="32" t="inlineStr">
        <is>
          <t>src/data/moves_info.h</t>
        </is>
      </c>
    </row>
    <row r="7773">
      <c r="A7773" s="77" t="inlineStr">
        <is>
          <t>2026-10-05</t>
        </is>
      </c>
      <c r="B7773" s="77" t="inlineStr">
        <is>
          <t>Moves</t>
        </is>
      </c>
      <c r="C7773" s="77" t="inlineStr">
        <is>
          <t>Bonemerang type</t>
        </is>
      </c>
      <c r="D7773" s="77" t="inlineStr">
        <is>
          <t>TYPE_GROUND</t>
        </is>
      </c>
      <c r="E7773" s="77" t="inlineStr">
        <is>
          <t>TYPE_ROCK</t>
        </is>
      </c>
      <c r="F7773" s="77" t="inlineStr">
        <is>
          <t>Differs from upstream baseline</t>
        </is>
      </c>
      <c r="G7773" s="77" t="inlineStr">
        <is>
          <t>src/data/moves_info.h</t>
        </is>
      </c>
    </row>
    <row r="7774">
      <c r="A7774" s="32" t="inlineStr">
        <is>
          <t>2026-10-05</t>
        </is>
      </c>
      <c r="B7774" s="32" t="inlineStr">
        <is>
          <t>Moves</t>
        </is>
      </c>
      <c r="C7774" s="32" t="inlineStr">
        <is>
          <t>Bone Club accuracy</t>
        </is>
      </c>
      <c r="D7774" s="32" t="n">
        <v>85</v>
      </c>
      <c r="E7774" s="32" t="n">
        <v>100</v>
      </c>
      <c r="F7774" s="32" t="inlineStr">
        <is>
          <t>Differs from upstream baseline</t>
        </is>
      </c>
      <c r="G7774" s="32" t="inlineStr">
        <is>
          <t>src/data/moves_info.h</t>
        </is>
      </c>
    </row>
    <row r="7775">
      <c r="A7775" s="77" t="inlineStr">
        <is>
          <t>2026-10-05</t>
        </is>
      </c>
      <c r="B7775" s="77" t="inlineStr">
        <is>
          <t>Moves</t>
        </is>
      </c>
      <c r="C7775" s="77" t="inlineStr">
        <is>
          <t>Bone Club type</t>
        </is>
      </c>
      <c r="D7775" s="77" t="inlineStr">
        <is>
          <t>TYPE_GROUND</t>
        </is>
      </c>
      <c r="E7775" s="77" t="inlineStr">
        <is>
          <t>TYPE_ROCK</t>
        </is>
      </c>
      <c r="F7775" s="77" t="inlineStr">
        <is>
          <t>Differs from upstream baseline</t>
        </is>
      </c>
      <c r="G7775" s="77" t="inlineStr">
        <is>
          <t>src/data/moves_info.h</t>
        </is>
      </c>
    </row>
    <row r="7776">
      <c r="A7776" s="32" t="inlineStr">
        <is>
          <t>2026-10-05</t>
        </is>
      </c>
      <c r="B7776" s="32" t="inlineStr">
        <is>
          <t>Moves</t>
        </is>
      </c>
      <c r="C7776" s="32" t="inlineStr">
        <is>
          <t>Bone Rush accuracy</t>
        </is>
      </c>
      <c r="D7776" s="32" t="n">
        <v>90</v>
      </c>
      <c r="E7776" s="32" t="n">
        <v>100</v>
      </c>
      <c r="F7776" s="32" t="inlineStr">
        <is>
          <t>Differs from upstream baseline</t>
        </is>
      </c>
      <c r="G7776" s="32" t="inlineStr">
        <is>
          <t>src/data/moves_info.h</t>
        </is>
      </c>
    </row>
    <row r="7777">
      <c r="A7777" s="77" t="inlineStr">
        <is>
          <t>2026-10-05</t>
        </is>
      </c>
      <c r="B7777" s="77" t="inlineStr">
        <is>
          <t>Moves</t>
        </is>
      </c>
      <c r="C7777" s="77" t="inlineStr">
        <is>
          <t>Bounce accuracy</t>
        </is>
      </c>
      <c r="D7777" s="77" t="n">
        <v>85</v>
      </c>
      <c r="E7777" s="77" t="n">
        <v>100</v>
      </c>
      <c r="F7777" s="77" t="inlineStr">
        <is>
          <t>Differs from upstream baseline</t>
        </is>
      </c>
      <c r="G7777" s="77" t="inlineStr">
        <is>
          <t>src/data/moves_info.h</t>
        </is>
      </c>
    </row>
    <row r="7778">
      <c r="A7778" s="32" t="inlineStr">
        <is>
          <t>2026-10-05</t>
        </is>
      </c>
      <c r="B7778" s="32" t="inlineStr">
        <is>
          <t>Moves</t>
        </is>
      </c>
      <c r="C7778" s="32" t="inlineStr">
        <is>
          <t>Bulk Up pp</t>
        </is>
      </c>
      <c r="D7778" s="32" t="n">
        <v>20</v>
      </c>
      <c r="E7778" s="32" t="n">
        <v>3</v>
      </c>
      <c r="F7778" s="32" t="inlineStr">
        <is>
          <t>Differs from upstream baseline</t>
        </is>
      </c>
      <c r="G7778" s="32" t="inlineStr">
        <is>
          <t>src/data/moves_info.h</t>
        </is>
      </c>
    </row>
    <row r="7779">
      <c r="A7779" s="77" t="inlineStr">
        <is>
          <t>2026-10-05</t>
        </is>
      </c>
      <c r="B7779" s="77" t="inlineStr">
        <is>
          <t>Moves</t>
        </is>
      </c>
      <c r="C7779" s="77" t="inlineStr">
        <is>
          <t>Bulldoze pp</t>
        </is>
      </c>
      <c r="D7779" s="77" t="n">
        <v>20</v>
      </c>
      <c r="E7779" s="77" t="n">
        <v>30</v>
      </c>
      <c r="F7779" s="77" t="inlineStr">
        <is>
          <t>Differs from upstream baseline</t>
        </is>
      </c>
      <c r="G7779" s="77" t="inlineStr">
        <is>
          <t>src/data/moves_info.h</t>
        </is>
      </c>
    </row>
    <row r="7780">
      <c r="A7780" s="32" t="inlineStr">
        <is>
          <t>2026-10-05</t>
        </is>
      </c>
      <c r="B7780" s="32" t="inlineStr">
        <is>
          <t>Moves</t>
        </is>
      </c>
      <c r="C7780" s="32" t="inlineStr">
        <is>
          <t>Bullet Punch pp</t>
        </is>
      </c>
      <c r="D7780" s="32" t="n">
        <v>30</v>
      </c>
      <c r="E7780" s="32" t="n">
        <v>10</v>
      </c>
      <c r="F7780" s="32" t="inlineStr">
        <is>
          <t>Differs from upstream baseline</t>
        </is>
      </c>
      <c r="G7780" s="32" t="inlineStr">
        <is>
          <t>src/data/moves_info.h</t>
        </is>
      </c>
    </row>
    <row r="7781">
      <c r="A7781" s="77" t="inlineStr">
        <is>
          <t>2026-10-05</t>
        </is>
      </c>
      <c r="B7781" s="77" t="inlineStr">
        <is>
          <t>Moves</t>
        </is>
      </c>
      <c r="C7781" s="77" t="inlineStr">
        <is>
          <t>Calm Mind pp</t>
        </is>
      </c>
      <c r="D7781" s="77" t="n">
        <v>20</v>
      </c>
      <c r="E7781" s="77" t="n">
        <v>3</v>
      </c>
      <c r="F7781" s="77" t="inlineStr">
        <is>
          <t>Differs from upstream baseline</t>
        </is>
      </c>
      <c r="G7781" s="77" t="inlineStr">
        <is>
          <t>src/data/moves_info.h</t>
        </is>
      </c>
    </row>
    <row r="7782">
      <c r="A7782" s="32" t="inlineStr">
        <is>
          <t>2026-10-05</t>
        </is>
      </c>
      <c r="B7782" s="32" t="inlineStr">
        <is>
          <t>Moves</t>
        </is>
      </c>
      <c r="C7782" s="32" t="inlineStr">
        <is>
          <t>Camouflage accuracy</t>
        </is>
      </c>
      <c r="D7782" s="32" t="n">
        <v>100</v>
      </c>
      <c r="E7782" s="32" t="n">
        <v>0</v>
      </c>
      <c r="F7782" s="32" t="inlineStr">
        <is>
          <t>Differs from upstream baseline</t>
        </is>
      </c>
      <c r="G7782" s="32" t="inlineStr">
        <is>
          <t>src/data/moves_info.h</t>
        </is>
      </c>
    </row>
    <row r="7783">
      <c r="A7783" s="77" t="inlineStr">
        <is>
          <t>2026-10-05</t>
        </is>
      </c>
      <c r="B7783" s="77" t="inlineStr">
        <is>
          <t>Moves</t>
        </is>
      </c>
      <c r="C7783" s="77" t="inlineStr">
        <is>
          <t>Captivate pp</t>
        </is>
      </c>
      <c r="D7783" s="77" t="n">
        <v>20</v>
      </c>
      <c r="E7783" s="77" t="n">
        <v>3</v>
      </c>
      <c r="F7783" s="77" t="inlineStr">
        <is>
          <t>Differs from upstream baseline</t>
        </is>
      </c>
      <c r="G7783" s="77" t="inlineStr">
        <is>
          <t>src/data/moves_info.h</t>
        </is>
      </c>
    </row>
    <row r="7784">
      <c r="A7784" s="32" t="inlineStr">
        <is>
          <t>2026-10-05</t>
        </is>
      </c>
      <c r="B7784" s="32" t="inlineStr">
        <is>
          <t>Moves</t>
        </is>
      </c>
      <c r="C7784" s="32" t="inlineStr">
        <is>
          <t>Charge accuracy</t>
        </is>
      </c>
      <c r="D7784" s="32" t="n">
        <v>100</v>
      </c>
      <c r="E7784" s="32" t="n">
        <v>0</v>
      </c>
      <c r="F7784" s="32" t="inlineStr">
        <is>
          <t>Differs from upstream baseline</t>
        </is>
      </c>
      <c r="G7784" s="32" t="inlineStr">
        <is>
          <t>src/data/moves_info.h</t>
        </is>
      </c>
    </row>
    <row r="7785">
      <c r="A7785" s="77" t="inlineStr">
        <is>
          <t>2026-10-05</t>
        </is>
      </c>
      <c r="B7785" s="77" t="inlineStr">
        <is>
          <t>Moves</t>
        </is>
      </c>
      <c r="C7785" s="77" t="inlineStr">
        <is>
          <t>Charge pp</t>
        </is>
      </c>
      <c r="D7785" s="77" t="n">
        <v>20</v>
      </c>
      <c r="E7785" s="77" t="n">
        <v>1</v>
      </c>
      <c r="F7785" s="77" t="inlineStr">
        <is>
          <t>Differs from upstream baseline</t>
        </is>
      </c>
      <c r="G7785" s="77" t="inlineStr">
        <is>
          <t>src/data/moves_info.h</t>
        </is>
      </c>
    </row>
    <row r="7786">
      <c r="A7786" s="32" t="inlineStr">
        <is>
          <t>2026-10-05</t>
        </is>
      </c>
      <c r="B7786" s="32" t="inlineStr">
        <is>
          <t>Moves</t>
        </is>
      </c>
      <c r="C7786" s="32" t="inlineStr">
        <is>
          <t>Charge Beam accuracy</t>
        </is>
      </c>
      <c r="D7786" s="32" t="n">
        <v>90</v>
      </c>
      <c r="E7786" s="32" t="n">
        <v>100</v>
      </c>
      <c r="F7786" s="32" t="inlineStr">
        <is>
          <t>Differs from upstream baseline</t>
        </is>
      </c>
      <c r="G7786" s="32" t="inlineStr">
        <is>
          <t>src/data/moves_info.h</t>
        </is>
      </c>
    </row>
    <row r="7787">
      <c r="A7787" s="77" t="inlineStr">
        <is>
          <t>2026-10-05</t>
        </is>
      </c>
      <c r="B7787" s="77" t="inlineStr">
        <is>
          <t>Moves</t>
        </is>
      </c>
      <c r="C7787" s="77" t="inlineStr">
        <is>
          <t>Charm pp</t>
        </is>
      </c>
      <c r="D7787" s="77" t="n">
        <v>20</v>
      </c>
      <c r="E7787" s="77" t="n">
        <v>3</v>
      </c>
      <c r="F7787" s="77" t="inlineStr">
        <is>
          <t>Differs from upstream baseline</t>
        </is>
      </c>
      <c r="G7787" s="77" t="inlineStr">
        <is>
          <t>src/data/moves_info.h</t>
        </is>
      </c>
    </row>
    <row r="7788">
      <c r="A7788" s="32" t="inlineStr">
        <is>
          <t>2026-10-05</t>
        </is>
      </c>
      <c r="B7788" s="32" t="inlineStr">
        <is>
          <t>Moves</t>
        </is>
      </c>
      <c r="C7788" s="32" t="inlineStr">
        <is>
          <t>Chatter power</t>
        </is>
      </c>
      <c r="D7788" s="32" t="n">
        <v>65</v>
      </c>
      <c r="E7788" s="32" t="n">
        <v>120</v>
      </c>
      <c r="F7788" s="32" t="inlineStr">
        <is>
          <t>Differs from upstream baseline</t>
        </is>
      </c>
      <c r="G7788" s="32" t="inlineStr">
        <is>
          <t>src/data/moves_info.h</t>
        </is>
      </c>
    </row>
    <row r="7789">
      <c r="A7789" s="77" t="inlineStr">
        <is>
          <t>2026-10-05</t>
        </is>
      </c>
      <c r="B7789" s="77" t="inlineStr">
        <is>
          <t>Moves</t>
        </is>
      </c>
      <c r="C7789" s="77" t="inlineStr">
        <is>
          <t>Chip Away power</t>
        </is>
      </c>
      <c r="D7789" s="77" t="n">
        <v>70</v>
      </c>
      <c r="E7789" s="77" t="n">
        <v>80</v>
      </c>
      <c r="F7789" s="77" t="inlineStr">
        <is>
          <t>Differs from upstream baseline</t>
        </is>
      </c>
      <c r="G7789" s="77" t="inlineStr">
        <is>
          <t>src/data/moves_info.h</t>
        </is>
      </c>
    </row>
    <row r="7790">
      <c r="A7790" s="32" t="inlineStr">
        <is>
          <t>2026-10-05</t>
        </is>
      </c>
      <c r="B7790" s="32" t="inlineStr">
        <is>
          <t>Moves</t>
        </is>
      </c>
      <c r="C7790" s="32" t="inlineStr">
        <is>
          <t>Circle Throw power</t>
        </is>
      </c>
      <c r="D7790" s="32" t="n">
        <v>60</v>
      </c>
      <c r="E7790" s="32" t="n">
        <v>70</v>
      </c>
      <c r="F7790" s="32" t="inlineStr">
        <is>
          <t>Differs from upstream baseline</t>
        </is>
      </c>
      <c r="G7790" s="32" t="inlineStr">
        <is>
          <t>src/data/moves_info.h</t>
        </is>
      </c>
    </row>
    <row r="7791">
      <c r="A7791" s="77" t="inlineStr">
        <is>
          <t>2026-10-05</t>
        </is>
      </c>
      <c r="B7791" s="77" t="inlineStr">
        <is>
          <t>Moves</t>
        </is>
      </c>
      <c r="C7791" s="77" t="inlineStr">
        <is>
          <t>Circle Throw accuracy</t>
        </is>
      </c>
      <c r="D7791" s="77" t="n">
        <v>90</v>
      </c>
      <c r="E7791" s="77" t="n">
        <v>100</v>
      </c>
      <c r="F7791" s="77" t="inlineStr">
        <is>
          <t>Differs from upstream baseline</t>
        </is>
      </c>
      <c r="G7791" s="77" t="inlineStr">
        <is>
          <t>src/data/moves_info.h</t>
        </is>
      </c>
    </row>
    <row r="7792">
      <c r="A7792" s="32" t="inlineStr">
        <is>
          <t>2026-10-05</t>
        </is>
      </c>
      <c r="B7792" s="32" t="inlineStr">
        <is>
          <t>Moves</t>
        </is>
      </c>
      <c r="C7792" s="32" t="inlineStr">
        <is>
          <t>Clamp power</t>
        </is>
      </c>
      <c r="D7792" s="32" t="n">
        <v>35</v>
      </c>
      <c r="E7792" s="32" t="n">
        <v>120</v>
      </c>
      <c r="F7792" s="32" t="inlineStr">
        <is>
          <t>Differs from upstream baseline</t>
        </is>
      </c>
      <c r="G7792" s="32" t="inlineStr">
        <is>
          <t>src/data/moves_info.h</t>
        </is>
      </c>
    </row>
    <row r="7793">
      <c r="A7793" s="77" t="inlineStr">
        <is>
          <t>2026-10-05</t>
        </is>
      </c>
      <c r="B7793" s="77" t="inlineStr">
        <is>
          <t>Moves</t>
        </is>
      </c>
      <c r="C7793" s="77" t="inlineStr">
        <is>
          <t>Clamp accuracy</t>
        </is>
      </c>
      <c r="D7793" s="77" t="n">
        <v>85</v>
      </c>
      <c r="E7793" s="77" t="n">
        <v>75</v>
      </c>
      <c r="F7793" s="77" t="inlineStr">
        <is>
          <t>Differs from upstream baseline</t>
        </is>
      </c>
      <c r="G7793" s="77" t="inlineStr">
        <is>
          <t>src/data/moves_info.h</t>
        </is>
      </c>
    </row>
    <row r="7794">
      <c r="A7794" s="32" t="inlineStr">
        <is>
          <t>2026-10-05</t>
        </is>
      </c>
      <c r="B7794" s="32" t="inlineStr">
        <is>
          <t>Moves</t>
        </is>
      </c>
      <c r="C7794" s="32" t="inlineStr">
        <is>
          <t>Clamp pp</t>
        </is>
      </c>
      <c r="D7794" s="32" t="n">
        <v>15</v>
      </c>
      <c r="E7794" s="32" t="n">
        <v>10</v>
      </c>
      <c r="F7794" s="32" t="inlineStr">
        <is>
          <t>Differs from upstream baseline</t>
        </is>
      </c>
      <c r="G7794" s="32" t="inlineStr">
        <is>
          <t>src/data/moves_info.h</t>
        </is>
      </c>
    </row>
    <row r="7795">
      <c r="A7795" s="77" t="inlineStr">
        <is>
          <t>2026-10-05</t>
        </is>
      </c>
      <c r="B7795" s="77" t="inlineStr">
        <is>
          <t>Moves</t>
        </is>
      </c>
      <c r="C7795" s="77" t="inlineStr">
        <is>
          <t>Clear Smog power</t>
        </is>
      </c>
      <c r="D7795" s="77" t="n">
        <v>50</v>
      </c>
      <c r="E7795" s="77" t="n">
        <v>60</v>
      </c>
      <c r="F7795" s="77" t="inlineStr">
        <is>
          <t>Differs from upstream baseline</t>
        </is>
      </c>
      <c r="G7795" s="77" t="inlineStr">
        <is>
          <t>src/data/moves_info.h</t>
        </is>
      </c>
    </row>
    <row r="7796">
      <c r="A7796" s="32" t="inlineStr">
        <is>
          <t>2026-10-05</t>
        </is>
      </c>
      <c r="B7796" s="32" t="inlineStr">
        <is>
          <t>Moves</t>
        </is>
      </c>
      <c r="C7796" s="32" t="inlineStr">
        <is>
          <t>Coil pp</t>
        </is>
      </c>
      <c r="D7796" s="32" t="n">
        <v>20</v>
      </c>
      <c r="E7796" s="32" t="n">
        <v>5</v>
      </c>
      <c r="F7796" s="32" t="inlineStr">
        <is>
          <t>Differs from upstream baseline</t>
        </is>
      </c>
      <c r="G7796" s="32" t="inlineStr">
        <is>
          <t>src/data/moves_info.h</t>
        </is>
      </c>
    </row>
    <row r="7797">
      <c r="A7797" s="77" t="inlineStr">
        <is>
          <t>2026-10-05</t>
        </is>
      </c>
      <c r="B7797" s="77" t="inlineStr">
        <is>
          <t>Moves</t>
        </is>
      </c>
      <c r="C7797" s="77" t="inlineStr">
        <is>
          <t>Comet Punch power</t>
        </is>
      </c>
      <c r="D7797" s="77" t="n">
        <v>18</v>
      </c>
      <c r="E7797" s="77" t="n">
        <v>40</v>
      </c>
      <c r="F7797" s="77" t="inlineStr">
        <is>
          <t>Differs from upstream baseline</t>
        </is>
      </c>
      <c r="G7797" s="77" t="inlineStr">
        <is>
          <t>src/data/moves_info.h</t>
        </is>
      </c>
    </row>
    <row r="7798">
      <c r="A7798" s="32" t="inlineStr">
        <is>
          <t>2026-10-05</t>
        </is>
      </c>
      <c r="B7798" s="32" t="inlineStr">
        <is>
          <t>Moves</t>
        </is>
      </c>
      <c r="C7798" s="32" t="inlineStr">
        <is>
          <t>Comet Punch accuracy</t>
        </is>
      </c>
      <c r="D7798" s="32" t="n">
        <v>85</v>
      </c>
      <c r="E7798" s="32" t="n">
        <v>100</v>
      </c>
      <c r="F7798" s="32" t="inlineStr">
        <is>
          <t>Differs from upstream baseline</t>
        </is>
      </c>
      <c r="G7798" s="32" t="inlineStr">
        <is>
          <t>src/data/moves_info.h</t>
        </is>
      </c>
    </row>
    <row r="7799">
      <c r="A7799" s="77" t="inlineStr">
        <is>
          <t>2026-10-05</t>
        </is>
      </c>
      <c r="B7799" s="77" t="inlineStr">
        <is>
          <t>Moves</t>
        </is>
      </c>
      <c r="C7799" s="77" t="inlineStr">
        <is>
          <t>Constrict power</t>
        </is>
      </c>
      <c r="D7799" s="77" t="n">
        <v>10</v>
      </c>
      <c r="E7799" s="77" t="n">
        <v>100</v>
      </c>
      <c r="F7799" s="77" t="inlineStr">
        <is>
          <t>Differs from upstream baseline</t>
        </is>
      </c>
      <c r="G7799" s="77" t="inlineStr">
        <is>
          <t>src/data/moves_info.h</t>
        </is>
      </c>
    </row>
    <row r="7800">
      <c r="A7800" s="32" t="inlineStr">
        <is>
          <t>2026-10-05</t>
        </is>
      </c>
      <c r="B7800" s="32" t="inlineStr">
        <is>
          <t>Moves</t>
        </is>
      </c>
      <c r="C7800" s="32" t="inlineStr">
        <is>
          <t>Constrict pp</t>
        </is>
      </c>
      <c r="D7800" s="32" t="n">
        <v>35</v>
      </c>
      <c r="E7800" s="32" t="n">
        <v>15</v>
      </c>
      <c r="F7800" s="32" t="inlineStr">
        <is>
          <t>Differs from upstream baseline</t>
        </is>
      </c>
      <c r="G7800" s="32" t="inlineStr">
        <is>
          <t>src/data/moves_info.h</t>
        </is>
      </c>
    </row>
    <row r="7801">
      <c r="A7801" s="77" t="inlineStr">
        <is>
          <t>2026-10-05</t>
        </is>
      </c>
      <c r="B7801" s="77" t="inlineStr">
        <is>
          <t>Moves</t>
        </is>
      </c>
      <c r="C7801" s="77" t="inlineStr">
        <is>
          <t>Constrict type</t>
        </is>
      </c>
      <c r="D7801" s="77" t="inlineStr">
        <is>
          <t>TYPE_NORMAL</t>
        </is>
      </c>
      <c r="E7801" s="77" t="inlineStr">
        <is>
          <t>TYPE_ICE</t>
        </is>
      </c>
      <c r="F7801" s="77" t="inlineStr">
        <is>
          <t>Differs from upstream baseline</t>
        </is>
      </c>
      <c r="G7801" s="77" t="inlineStr">
        <is>
          <t>src/data/moves_info.h</t>
        </is>
      </c>
    </row>
    <row r="7802">
      <c r="A7802" s="32" t="inlineStr">
        <is>
          <t>2026-10-05</t>
        </is>
      </c>
      <c r="B7802" s="32" t="inlineStr">
        <is>
          <t>Moves</t>
        </is>
      </c>
      <c r="C7802" s="32" t="inlineStr">
        <is>
          <t>Cosmic Power pp</t>
        </is>
      </c>
      <c r="D7802" s="32" t="n">
        <v>20</v>
      </c>
      <c r="E7802" s="32" t="n">
        <v>6</v>
      </c>
      <c r="F7802" s="32" t="inlineStr">
        <is>
          <t>Differs from upstream baseline</t>
        </is>
      </c>
      <c r="G7802" s="32" t="inlineStr">
        <is>
          <t>src/data/moves_info.h</t>
        </is>
      </c>
    </row>
    <row r="7803">
      <c r="A7803" s="77" t="inlineStr">
        <is>
          <t>2026-10-05</t>
        </is>
      </c>
      <c r="B7803" s="77" t="inlineStr">
        <is>
          <t>Moves</t>
        </is>
      </c>
      <c r="C7803" s="77" t="inlineStr">
        <is>
          <t>Cotton Guard pp</t>
        </is>
      </c>
      <c r="D7803" s="77" t="n">
        <v>10</v>
      </c>
      <c r="E7803" s="77" t="n">
        <v>3</v>
      </c>
      <c r="F7803" s="77" t="inlineStr">
        <is>
          <t>Differs from upstream baseline</t>
        </is>
      </c>
      <c r="G7803" s="77" t="inlineStr">
        <is>
          <t>src/data/moves_info.h</t>
        </is>
      </c>
    </row>
    <row r="7804">
      <c r="A7804" s="32" t="inlineStr">
        <is>
          <t>2026-10-05</t>
        </is>
      </c>
      <c r="B7804" s="32" t="inlineStr">
        <is>
          <t>Moves</t>
        </is>
      </c>
      <c r="C7804" s="32" t="inlineStr">
        <is>
          <t>Covet power</t>
        </is>
      </c>
      <c r="D7804" s="32" t="n">
        <v>60</v>
      </c>
      <c r="E7804" s="32" t="n">
        <v>70</v>
      </c>
      <c r="F7804" s="32" t="inlineStr">
        <is>
          <t>Differs from upstream baseline</t>
        </is>
      </c>
      <c r="G7804" s="32" t="inlineStr">
        <is>
          <t>src/data/moves_info.h</t>
        </is>
      </c>
    </row>
    <row r="7805">
      <c r="A7805" s="77" t="inlineStr">
        <is>
          <t>2026-10-05</t>
        </is>
      </c>
      <c r="B7805" s="77" t="inlineStr">
        <is>
          <t>Moves</t>
        </is>
      </c>
      <c r="C7805" s="77" t="inlineStr">
        <is>
          <t>Crabhammer power</t>
        </is>
      </c>
      <c r="D7805" s="77" t="n">
        <v>100</v>
      </c>
      <c r="E7805" s="77" t="n">
        <v>120</v>
      </c>
      <c r="F7805" s="77" t="inlineStr">
        <is>
          <t>Differs from upstream baseline</t>
        </is>
      </c>
      <c r="G7805" s="77" t="inlineStr">
        <is>
          <t>src/data/moves_info.h</t>
        </is>
      </c>
    </row>
    <row r="7806">
      <c r="A7806" s="32" t="inlineStr">
        <is>
          <t>2026-10-05</t>
        </is>
      </c>
      <c r="B7806" s="32" t="inlineStr">
        <is>
          <t>Moves</t>
        </is>
      </c>
      <c r="C7806" s="32" t="inlineStr">
        <is>
          <t>Crabhammer accuracy</t>
        </is>
      </c>
      <c r="D7806" s="32" t="n">
        <v>90</v>
      </c>
      <c r="E7806" s="32" t="n">
        <v>100</v>
      </c>
      <c r="F7806" s="32" t="inlineStr">
        <is>
          <t>Differs from upstream baseline</t>
        </is>
      </c>
      <c r="G7806" s="32" t="inlineStr">
        <is>
          <t>src/data/moves_info.h</t>
        </is>
      </c>
    </row>
    <row r="7807">
      <c r="A7807" s="77" t="inlineStr">
        <is>
          <t>2026-10-05</t>
        </is>
      </c>
      <c r="B7807" s="77" t="inlineStr">
        <is>
          <t>Moves</t>
        </is>
      </c>
      <c r="C7807" s="77" t="inlineStr">
        <is>
          <t>Cross Chop accuracy</t>
        </is>
      </c>
      <c r="D7807" s="77" t="n">
        <v>80</v>
      </c>
      <c r="E7807" s="77" t="n">
        <v>85</v>
      </c>
      <c r="F7807" s="77" t="inlineStr">
        <is>
          <t>Differs from upstream baseline</t>
        </is>
      </c>
      <c r="G7807" s="77" t="inlineStr">
        <is>
          <t>src/data/moves_info.h</t>
        </is>
      </c>
    </row>
    <row r="7808">
      <c r="A7808" s="32" t="inlineStr">
        <is>
          <t>2026-10-05</t>
        </is>
      </c>
      <c r="B7808" s="32" t="inlineStr">
        <is>
          <t>Moves</t>
        </is>
      </c>
      <c r="C7808" s="32" t="inlineStr">
        <is>
          <t>Cross Poison power</t>
        </is>
      </c>
      <c r="D7808" s="32" t="n">
        <v>70</v>
      </c>
      <c r="E7808" s="32" t="n">
        <v>95</v>
      </c>
      <c r="F7808" s="32" t="inlineStr">
        <is>
          <t>Differs from upstream baseline</t>
        </is>
      </c>
      <c r="G7808" s="32" t="inlineStr">
        <is>
          <t>src/data/moves_info.h</t>
        </is>
      </c>
    </row>
    <row r="7809">
      <c r="A7809" s="77" t="inlineStr">
        <is>
          <t>2026-10-05</t>
        </is>
      </c>
      <c r="B7809" s="77" t="inlineStr">
        <is>
          <t>Moves</t>
        </is>
      </c>
      <c r="C7809" s="77" t="inlineStr">
        <is>
          <t>Crunch power</t>
        </is>
      </c>
      <c r="D7809" s="77" t="n">
        <v>80</v>
      </c>
      <c r="E7809" s="77" t="n">
        <v>95</v>
      </c>
      <c r="F7809" s="77" t="inlineStr">
        <is>
          <t>Differs from upstream baseline</t>
        </is>
      </c>
      <c r="G7809" s="77" t="inlineStr">
        <is>
          <t>src/data/moves_info.h</t>
        </is>
      </c>
    </row>
    <row r="7810">
      <c r="A7810" s="32" t="inlineStr">
        <is>
          <t>2026-10-05</t>
        </is>
      </c>
      <c r="B7810" s="32" t="inlineStr">
        <is>
          <t>Moves</t>
        </is>
      </c>
      <c r="C7810" s="32" t="inlineStr">
        <is>
          <t>Crush Claw power</t>
        </is>
      </c>
      <c r="D7810" s="32" t="n">
        <v>75</v>
      </c>
      <c r="E7810" s="32" t="n">
        <v>120</v>
      </c>
      <c r="F7810" s="32" t="inlineStr">
        <is>
          <t>Differs from upstream baseline</t>
        </is>
      </c>
      <c r="G7810" s="32" t="inlineStr">
        <is>
          <t>src/data/moves_info.h</t>
        </is>
      </c>
    </row>
    <row r="7811">
      <c r="A7811" s="77" t="inlineStr">
        <is>
          <t>2026-10-05</t>
        </is>
      </c>
      <c r="B7811" s="77" t="inlineStr">
        <is>
          <t>Moves</t>
        </is>
      </c>
      <c r="C7811" s="77" t="inlineStr">
        <is>
          <t>Crush Grip power</t>
        </is>
      </c>
      <c r="D7811" s="77" t="n">
        <v>120</v>
      </c>
      <c r="E7811" s="77" t="n">
        <v>150</v>
      </c>
      <c r="F7811" s="77" t="inlineStr">
        <is>
          <t>Differs from upstream baseline</t>
        </is>
      </c>
      <c r="G7811" s="77" t="inlineStr">
        <is>
          <t>src/data/moves_info.h</t>
        </is>
      </c>
    </row>
    <row r="7812">
      <c r="A7812" s="32" t="inlineStr">
        <is>
          <t>2026-10-05</t>
        </is>
      </c>
      <c r="B7812" s="32" t="inlineStr">
        <is>
          <t>Moves</t>
        </is>
      </c>
      <c r="C7812" s="32" t="inlineStr">
        <is>
          <t>Curse pp</t>
        </is>
      </c>
      <c r="D7812" s="32" t="n">
        <v>10</v>
      </c>
      <c r="E7812" s="32" t="n">
        <v>3</v>
      </c>
      <c r="F7812" s="32" t="inlineStr">
        <is>
          <t>Differs from upstream baseline</t>
        </is>
      </c>
      <c r="G7812" s="32" t="inlineStr">
        <is>
          <t>src/data/moves_info.h</t>
        </is>
      </c>
    </row>
    <row r="7813">
      <c r="A7813" s="77" t="inlineStr">
        <is>
          <t>2026-10-05</t>
        </is>
      </c>
      <c r="B7813" s="77" t="inlineStr">
        <is>
          <t>Moves</t>
        </is>
      </c>
      <c r="C7813" s="77" t="inlineStr">
        <is>
          <t>Cut accuracy</t>
        </is>
      </c>
      <c r="D7813" s="77" t="n">
        <v>95</v>
      </c>
      <c r="E7813" s="77" t="n">
        <v>100</v>
      </c>
      <c r="F7813" s="77" t="inlineStr">
        <is>
          <t>Differs from upstream baseline</t>
        </is>
      </c>
      <c r="G7813" s="77" t="inlineStr">
        <is>
          <t>src/data/moves_info.h</t>
        </is>
      </c>
    </row>
    <row r="7814">
      <c r="A7814" s="32" t="inlineStr">
        <is>
          <t>2026-10-05</t>
        </is>
      </c>
      <c r="B7814" s="32" t="inlineStr">
        <is>
          <t>Moves</t>
        </is>
      </c>
      <c r="C7814" s="32" t="inlineStr">
        <is>
          <t>Dark Void accuracy</t>
        </is>
      </c>
      <c r="D7814" s="32" t="n">
        <v>50</v>
      </c>
      <c r="E7814" s="32" t="n">
        <v>90</v>
      </c>
      <c r="F7814" s="32" t="inlineStr">
        <is>
          <t>Differs from upstream baseline</t>
        </is>
      </c>
      <c r="G7814" s="32" t="inlineStr">
        <is>
          <t>src/data/moves_info.h</t>
        </is>
      </c>
    </row>
    <row r="7815">
      <c r="A7815" s="77" t="inlineStr">
        <is>
          <t>2026-10-05</t>
        </is>
      </c>
      <c r="B7815" s="77" t="inlineStr">
        <is>
          <t>Moves</t>
        </is>
      </c>
      <c r="C7815" s="77" t="inlineStr">
        <is>
          <t>Dark Void pp</t>
        </is>
      </c>
      <c r="D7815" s="77" t="n">
        <v>10</v>
      </c>
      <c r="E7815" s="77" t="n">
        <v>5</v>
      </c>
      <c r="F7815" s="77" t="inlineStr">
        <is>
          <t>Differs from upstream baseline</t>
        </is>
      </c>
      <c r="G7815" s="77" t="inlineStr">
        <is>
          <t>src/data/moves_info.h</t>
        </is>
      </c>
    </row>
    <row r="7816">
      <c r="A7816" s="32" t="inlineStr">
        <is>
          <t>2026-10-05</t>
        </is>
      </c>
      <c r="B7816" s="32" t="inlineStr">
        <is>
          <t>Moves</t>
        </is>
      </c>
      <c r="C7816" s="32" t="inlineStr">
        <is>
          <t>Dazzling Gleam power</t>
        </is>
      </c>
      <c r="D7816" s="32" t="n">
        <v>80</v>
      </c>
      <c r="E7816" s="32" t="n">
        <v>85</v>
      </c>
      <c r="F7816" s="32" t="inlineStr">
        <is>
          <t>Differs from upstream baseline</t>
        </is>
      </c>
      <c r="G7816" s="32" t="inlineStr">
        <is>
          <t>src/data/moves_info.h</t>
        </is>
      </c>
    </row>
    <row r="7817">
      <c r="A7817" s="77" t="inlineStr">
        <is>
          <t>2026-10-05</t>
        </is>
      </c>
      <c r="B7817" s="77" t="inlineStr">
        <is>
          <t>Moves</t>
        </is>
      </c>
      <c r="C7817" s="77" t="inlineStr">
        <is>
          <t>Defog pp</t>
        </is>
      </c>
      <c r="D7817" s="77" t="n">
        <v>15</v>
      </c>
      <c r="E7817" s="77" t="n">
        <v>1</v>
      </c>
      <c r="F7817" s="77" t="inlineStr">
        <is>
          <t>Differs from upstream baseline</t>
        </is>
      </c>
      <c r="G7817" s="77" t="inlineStr">
        <is>
          <t>src/data/moves_info.h</t>
        </is>
      </c>
    </row>
    <row r="7818">
      <c r="A7818" s="32" t="inlineStr">
        <is>
          <t>2026-10-05</t>
        </is>
      </c>
      <c r="B7818" s="32" t="inlineStr">
        <is>
          <t>Moves</t>
        </is>
      </c>
      <c r="C7818" s="32" t="inlineStr">
        <is>
          <t>Detect pp</t>
        </is>
      </c>
      <c r="D7818" s="32" t="n">
        <v>5</v>
      </c>
      <c r="E7818" s="32" t="n">
        <v>10</v>
      </c>
      <c r="F7818" s="32" t="inlineStr">
        <is>
          <t>Differs from upstream baseline</t>
        </is>
      </c>
      <c r="G7818" s="32" t="inlineStr">
        <is>
          <t>src/data/moves_info.h</t>
        </is>
      </c>
    </row>
    <row r="7819">
      <c r="A7819" s="77" t="inlineStr">
        <is>
          <t>2026-10-05</t>
        </is>
      </c>
      <c r="B7819" s="77" t="inlineStr">
        <is>
          <t>Moves</t>
        </is>
      </c>
      <c r="C7819" s="77" t="inlineStr">
        <is>
          <t>Diamond Storm power</t>
        </is>
      </c>
      <c r="D7819" s="77" t="n">
        <v>100</v>
      </c>
      <c r="E7819" s="77" t="n">
        <v>110</v>
      </c>
      <c r="F7819" s="77" t="inlineStr">
        <is>
          <t>Differs from upstream baseline</t>
        </is>
      </c>
      <c r="G7819" s="77" t="inlineStr">
        <is>
          <t>src/data/moves_info.h</t>
        </is>
      </c>
    </row>
    <row r="7820">
      <c r="A7820" s="32" t="inlineStr">
        <is>
          <t>2026-10-05</t>
        </is>
      </c>
      <c r="B7820" s="32" t="inlineStr">
        <is>
          <t>Moves</t>
        </is>
      </c>
      <c r="C7820" s="32" t="inlineStr">
        <is>
          <t>Dig power</t>
        </is>
      </c>
      <c r="D7820" s="32" t="n">
        <v>80</v>
      </c>
      <c r="E7820" s="32" t="n">
        <v>60</v>
      </c>
      <c r="F7820" s="32" t="inlineStr">
        <is>
          <t>Differs from upstream baseline</t>
        </is>
      </c>
      <c r="G7820" s="32" t="inlineStr">
        <is>
          <t>src/data/moves_info.h</t>
        </is>
      </c>
    </row>
    <row r="7821">
      <c r="A7821" s="77" t="inlineStr">
        <is>
          <t>2026-10-05</t>
        </is>
      </c>
      <c r="B7821" s="77" t="inlineStr">
        <is>
          <t>Moves</t>
        </is>
      </c>
      <c r="C7821" s="77" t="inlineStr">
        <is>
          <t>Disarming Voice power</t>
        </is>
      </c>
      <c r="D7821" s="77" t="n">
        <v>40</v>
      </c>
      <c r="E7821" s="77" t="n">
        <v>50</v>
      </c>
      <c r="F7821" s="77" t="inlineStr">
        <is>
          <t>Differs from upstream baseline</t>
        </is>
      </c>
      <c r="G7821" s="77" t="inlineStr">
        <is>
          <t>src/data/moves_info.h</t>
        </is>
      </c>
    </row>
    <row r="7822">
      <c r="A7822" s="32" t="inlineStr">
        <is>
          <t>2026-10-05</t>
        </is>
      </c>
      <c r="B7822" s="32" t="inlineStr">
        <is>
          <t>Moves</t>
        </is>
      </c>
      <c r="C7822" s="32" t="inlineStr">
        <is>
          <t>Dizzy Punch power</t>
        </is>
      </c>
      <c r="D7822" s="32" t="n">
        <v>70</v>
      </c>
      <c r="E7822" s="32" t="n">
        <v>100</v>
      </c>
      <c r="F7822" s="32" t="inlineStr">
        <is>
          <t>Differs from upstream baseline</t>
        </is>
      </c>
      <c r="G7822" s="32" t="inlineStr">
        <is>
          <t>src/data/moves_info.h</t>
        </is>
      </c>
    </row>
    <row r="7823">
      <c r="A7823" s="77" t="inlineStr">
        <is>
          <t>2026-10-05</t>
        </is>
      </c>
      <c r="B7823" s="77" t="inlineStr">
        <is>
          <t>Moves</t>
        </is>
      </c>
      <c r="C7823" s="77" t="inlineStr">
        <is>
          <t>Doom Desire power</t>
        </is>
      </c>
      <c r="D7823" s="77" t="n">
        <v>140</v>
      </c>
      <c r="E7823" s="77" t="n">
        <v>250</v>
      </c>
      <c r="F7823" s="77" t="inlineStr">
        <is>
          <t>Differs from upstream baseline</t>
        </is>
      </c>
      <c r="G7823" s="77" t="inlineStr">
        <is>
          <t>src/data/moves_info.h</t>
        </is>
      </c>
    </row>
    <row r="7824">
      <c r="A7824" s="32" t="inlineStr">
        <is>
          <t>2026-10-05</t>
        </is>
      </c>
      <c r="B7824" s="32" t="inlineStr">
        <is>
          <t>Moves</t>
        </is>
      </c>
      <c r="C7824" s="32" t="inlineStr">
        <is>
          <t>Double-Edge power</t>
        </is>
      </c>
      <c r="D7824" s="32" t="n">
        <v>120</v>
      </c>
      <c r="E7824" s="32" t="n">
        <v>140</v>
      </c>
      <c r="F7824" s="32" t="inlineStr">
        <is>
          <t>Differs from upstream baseline</t>
        </is>
      </c>
      <c r="G7824" s="32" t="inlineStr">
        <is>
          <t>src/data/moves_info.h</t>
        </is>
      </c>
    </row>
    <row r="7825">
      <c r="A7825" s="77" t="inlineStr">
        <is>
          <t>2026-10-05</t>
        </is>
      </c>
      <c r="B7825" s="77" t="inlineStr">
        <is>
          <t>Moves</t>
        </is>
      </c>
      <c r="C7825" s="77" t="inlineStr">
        <is>
          <t>Double-Edge pp</t>
        </is>
      </c>
      <c r="D7825" s="77" t="n">
        <v>15</v>
      </c>
      <c r="E7825" s="77" t="n">
        <v>8</v>
      </c>
      <c r="F7825" s="77" t="inlineStr">
        <is>
          <t>Differs from upstream baseline</t>
        </is>
      </c>
      <c r="G7825" s="77" t="inlineStr">
        <is>
          <t>src/data/moves_info.h</t>
        </is>
      </c>
    </row>
    <row r="7826">
      <c r="A7826" s="32" t="inlineStr">
        <is>
          <t>2026-10-05</t>
        </is>
      </c>
      <c r="B7826" s="32" t="inlineStr">
        <is>
          <t>Moves</t>
        </is>
      </c>
      <c r="C7826" s="32" t="inlineStr">
        <is>
          <t>Double Hit power</t>
        </is>
      </c>
      <c r="D7826" s="32" t="n">
        <v>35</v>
      </c>
      <c r="E7826" s="32" t="n">
        <v>60</v>
      </c>
      <c r="F7826" s="32" t="inlineStr">
        <is>
          <t>Differs from upstream baseline</t>
        </is>
      </c>
      <c r="G7826" s="32" t="inlineStr">
        <is>
          <t>src/data/moves_info.h</t>
        </is>
      </c>
    </row>
    <row r="7827">
      <c r="A7827" s="77" t="inlineStr">
        <is>
          <t>2026-10-05</t>
        </is>
      </c>
      <c r="B7827" s="77" t="inlineStr">
        <is>
          <t>Moves</t>
        </is>
      </c>
      <c r="C7827" s="77" t="inlineStr">
        <is>
          <t>Double Hit accuracy</t>
        </is>
      </c>
      <c r="D7827" s="77" t="n">
        <v>90</v>
      </c>
      <c r="E7827" s="77" t="n">
        <v>100</v>
      </c>
      <c r="F7827" s="77" t="inlineStr">
        <is>
          <t>Differs from upstream baseline</t>
        </is>
      </c>
      <c r="G7827" s="77" t="inlineStr">
        <is>
          <t>src/data/moves_info.h</t>
        </is>
      </c>
    </row>
    <row r="7828">
      <c r="A7828" s="32" t="inlineStr">
        <is>
          <t>2026-10-05</t>
        </is>
      </c>
      <c r="B7828" s="32" t="inlineStr">
        <is>
          <t>Moves</t>
        </is>
      </c>
      <c r="C7828" s="32" t="inlineStr">
        <is>
          <t>Double Slap power</t>
        </is>
      </c>
      <c r="D7828" s="32" t="n">
        <v>15</v>
      </c>
      <c r="E7828" s="32" t="n">
        <v>30</v>
      </c>
      <c r="F7828" s="32" t="inlineStr">
        <is>
          <t>Differs from upstream baseline</t>
        </is>
      </c>
      <c r="G7828" s="32" t="inlineStr">
        <is>
          <t>src/data/moves_info.h</t>
        </is>
      </c>
    </row>
    <row r="7829">
      <c r="A7829" s="77" t="inlineStr">
        <is>
          <t>2026-10-05</t>
        </is>
      </c>
      <c r="B7829" s="77" t="inlineStr">
        <is>
          <t>Moves</t>
        </is>
      </c>
      <c r="C7829" s="77" t="inlineStr">
        <is>
          <t>Double Slap accuracy</t>
        </is>
      </c>
      <c r="D7829" s="77" t="n">
        <v>85</v>
      </c>
      <c r="E7829" s="77" t="n">
        <v>90</v>
      </c>
      <c r="F7829" s="77" t="inlineStr">
        <is>
          <t>Differs from upstream baseline</t>
        </is>
      </c>
      <c r="G7829" s="77" t="inlineStr">
        <is>
          <t>src/data/moves_info.h</t>
        </is>
      </c>
    </row>
    <row r="7830">
      <c r="A7830" s="32" t="inlineStr">
        <is>
          <t>2026-10-05</t>
        </is>
      </c>
      <c r="B7830" s="32" t="inlineStr">
        <is>
          <t>Moves</t>
        </is>
      </c>
      <c r="C7830" s="32" t="inlineStr">
        <is>
          <t>Double Team pp</t>
        </is>
      </c>
      <c r="D7830" s="32" t="n">
        <v>15</v>
      </c>
      <c r="E7830" s="32" t="n">
        <v>6</v>
      </c>
      <c r="F7830" s="32" t="inlineStr">
        <is>
          <t>Differs from upstream baseline</t>
        </is>
      </c>
      <c r="G7830" s="32" t="inlineStr">
        <is>
          <t>src/data/moves_info.h</t>
        </is>
      </c>
    </row>
    <row r="7831">
      <c r="A7831" s="77" t="inlineStr">
        <is>
          <t>2026-10-05</t>
        </is>
      </c>
      <c r="B7831" s="77" t="inlineStr">
        <is>
          <t>Moves</t>
        </is>
      </c>
      <c r="C7831" s="77" t="inlineStr">
        <is>
          <t>Draco Meteor power</t>
        </is>
      </c>
      <c r="D7831" s="77" t="n">
        <v>130</v>
      </c>
      <c r="E7831" s="77" t="n">
        <v>140</v>
      </c>
      <c r="F7831" s="77" t="inlineStr">
        <is>
          <t>Differs from upstream baseline</t>
        </is>
      </c>
      <c r="G7831" s="77" t="inlineStr">
        <is>
          <t>src/data/moves_info.h</t>
        </is>
      </c>
    </row>
    <row r="7832">
      <c r="A7832" s="32" t="inlineStr">
        <is>
          <t>2026-10-05</t>
        </is>
      </c>
      <c r="B7832" s="32" t="inlineStr">
        <is>
          <t>Moves</t>
        </is>
      </c>
      <c r="C7832" s="32" t="inlineStr">
        <is>
          <t>Draco Meteor accuracy</t>
        </is>
      </c>
      <c r="D7832" s="32" t="n">
        <v>90</v>
      </c>
      <c r="E7832" s="32" t="n">
        <v>100</v>
      </c>
      <c r="F7832" s="32" t="inlineStr">
        <is>
          <t>Differs from upstream baseline</t>
        </is>
      </c>
      <c r="G7832" s="32" t="inlineStr">
        <is>
          <t>src/data/moves_info.h</t>
        </is>
      </c>
    </row>
    <row r="7833">
      <c r="A7833" s="77" t="inlineStr">
        <is>
          <t>2026-10-05</t>
        </is>
      </c>
      <c r="B7833" s="77" t="inlineStr">
        <is>
          <t>Moves</t>
        </is>
      </c>
      <c r="C7833" s="77" t="inlineStr">
        <is>
          <t>Dragon Breath power</t>
        </is>
      </c>
      <c r="D7833" s="77" t="n">
        <v>60</v>
      </c>
      <c r="E7833" s="77" t="n">
        <v>70</v>
      </c>
      <c r="F7833" s="77" t="inlineStr">
        <is>
          <t>Differs from upstream baseline</t>
        </is>
      </c>
      <c r="G7833" s="77" t="inlineStr">
        <is>
          <t>src/data/moves_info.h</t>
        </is>
      </c>
    </row>
    <row r="7834">
      <c r="A7834" s="32" t="inlineStr">
        <is>
          <t>2026-10-05</t>
        </is>
      </c>
      <c r="B7834" s="32" t="inlineStr">
        <is>
          <t>Moves</t>
        </is>
      </c>
      <c r="C7834" s="32" t="inlineStr">
        <is>
          <t>Dragon Claw power</t>
        </is>
      </c>
      <c r="D7834" s="32" t="n">
        <v>80</v>
      </c>
      <c r="E7834" s="32" t="n">
        <v>90</v>
      </c>
      <c r="F7834" s="32" t="inlineStr">
        <is>
          <t>Differs from upstream baseline</t>
        </is>
      </c>
      <c r="G7834" s="32" t="inlineStr">
        <is>
          <t>src/data/moves_info.h</t>
        </is>
      </c>
    </row>
    <row r="7835">
      <c r="A7835" s="77" t="inlineStr">
        <is>
          <t>2026-10-05</t>
        </is>
      </c>
      <c r="B7835" s="77" t="inlineStr">
        <is>
          <t>Moves</t>
        </is>
      </c>
      <c r="C7835" s="77" t="inlineStr">
        <is>
          <t>Dragon Dance pp</t>
        </is>
      </c>
      <c r="D7835" s="77" t="n">
        <v>20</v>
      </c>
      <c r="E7835" s="77" t="n">
        <v>1</v>
      </c>
      <c r="F7835" s="77" t="inlineStr">
        <is>
          <t>Differs from upstream baseline</t>
        </is>
      </c>
      <c r="G7835" s="77" t="inlineStr">
        <is>
          <t>src/data/moves_info.h</t>
        </is>
      </c>
    </row>
    <row r="7836">
      <c r="A7836" s="32" t="inlineStr">
        <is>
          <t>2026-10-05</t>
        </is>
      </c>
      <c r="B7836" s="32" t="inlineStr">
        <is>
          <t>Moves</t>
        </is>
      </c>
      <c r="C7836" s="32" t="inlineStr">
        <is>
          <t>Dragon Pulse power</t>
        </is>
      </c>
      <c r="D7836" s="32" t="n">
        <v>85</v>
      </c>
      <c r="E7836" s="32" t="n">
        <v>90</v>
      </c>
      <c r="F7836" s="32" t="inlineStr">
        <is>
          <t>Differs from upstream baseline</t>
        </is>
      </c>
      <c r="G7836" s="32" t="inlineStr">
        <is>
          <t>src/data/moves_info.h</t>
        </is>
      </c>
    </row>
    <row r="7837">
      <c r="A7837" s="77" t="inlineStr">
        <is>
          <t>2026-10-05</t>
        </is>
      </c>
      <c r="B7837" s="77" t="inlineStr">
        <is>
          <t>Moves</t>
        </is>
      </c>
      <c r="C7837" s="77" t="inlineStr">
        <is>
          <t>Dragon Pulse accuracy</t>
        </is>
      </c>
      <c r="D7837" s="77" t="n">
        <v>100</v>
      </c>
      <c r="E7837" s="77" t="n">
        <v>0</v>
      </c>
      <c r="F7837" s="77" t="inlineStr">
        <is>
          <t>Differs from upstream baseline</t>
        </is>
      </c>
      <c r="G7837" s="77" t="inlineStr">
        <is>
          <t>src/data/moves_info.h</t>
        </is>
      </c>
    </row>
    <row r="7838">
      <c r="A7838" s="32" t="inlineStr">
        <is>
          <t>2026-10-05</t>
        </is>
      </c>
      <c r="B7838" s="32" t="inlineStr">
        <is>
          <t>Moves</t>
        </is>
      </c>
      <c r="C7838" s="32" t="inlineStr">
        <is>
          <t>Dragon Rush accuracy</t>
        </is>
      </c>
      <c r="D7838" s="32" t="n">
        <v>75</v>
      </c>
      <c r="E7838" s="32" t="n">
        <v>100</v>
      </c>
      <c r="F7838" s="32" t="inlineStr">
        <is>
          <t>Differs from upstream baseline</t>
        </is>
      </c>
      <c r="G7838" s="32" t="inlineStr">
        <is>
          <t>src/data/moves_info.h</t>
        </is>
      </c>
    </row>
    <row r="7839">
      <c r="A7839" s="77" t="inlineStr">
        <is>
          <t>2026-10-05</t>
        </is>
      </c>
      <c r="B7839" s="77" t="inlineStr">
        <is>
          <t>Moves</t>
        </is>
      </c>
      <c r="C7839" s="77" t="inlineStr">
        <is>
          <t>Dragon Tail power</t>
        </is>
      </c>
      <c r="D7839" s="77" t="n">
        <v>60</v>
      </c>
      <c r="E7839" s="77" t="n">
        <v>70</v>
      </c>
      <c r="F7839" s="77" t="inlineStr">
        <is>
          <t>Differs from upstream baseline</t>
        </is>
      </c>
      <c r="G7839" s="77" t="inlineStr">
        <is>
          <t>src/data/moves_info.h</t>
        </is>
      </c>
    </row>
    <row r="7840">
      <c r="A7840" s="32" t="inlineStr">
        <is>
          <t>2026-10-05</t>
        </is>
      </c>
      <c r="B7840" s="32" t="inlineStr">
        <is>
          <t>Moves</t>
        </is>
      </c>
      <c r="C7840" s="32" t="inlineStr">
        <is>
          <t>Dragon Tail accuracy</t>
        </is>
      </c>
      <c r="D7840" s="32" t="n">
        <v>90</v>
      </c>
      <c r="E7840" s="32" t="n">
        <v>100</v>
      </c>
      <c r="F7840" s="32" t="inlineStr">
        <is>
          <t>Differs from upstream baseline</t>
        </is>
      </c>
      <c r="G7840" s="32" t="inlineStr">
        <is>
          <t>src/data/moves_info.h</t>
        </is>
      </c>
    </row>
    <row r="7841">
      <c r="A7841" s="77" t="inlineStr">
        <is>
          <t>2026-10-05</t>
        </is>
      </c>
      <c r="B7841" s="77" t="inlineStr">
        <is>
          <t>Moves</t>
        </is>
      </c>
      <c r="C7841" s="77" t="inlineStr">
        <is>
          <t>Draining Kiss power</t>
        </is>
      </c>
      <c r="D7841" s="77" t="n">
        <v>50</v>
      </c>
      <c r="E7841" s="77" t="n">
        <v>60</v>
      </c>
      <c r="F7841" s="77" t="inlineStr">
        <is>
          <t>Differs from upstream baseline</t>
        </is>
      </c>
      <c r="G7841" s="77" t="inlineStr">
        <is>
          <t>src/data/moves_info.h</t>
        </is>
      </c>
    </row>
    <row r="7842">
      <c r="A7842" s="32" t="inlineStr">
        <is>
          <t>2026-10-05</t>
        </is>
      </c>
      <c r="B7842" s="32" t="inlineStr">
        <is>
          <t>Moves</t>
        </is>
      </c>
      <c r="C7842" s="32" t="inlineStr">
        <is>
          <t>Drain Punch pp</t>
        </is>
      </c>
      <c r="D7842" s="32" t="n">
        <v>10</v>
      </c>
      <c r="E7842" s="32" t="n">
        <v>5</v>
      </c>
      <c r="F7842" s="32" t="inlineStr">
        <is>
          <t>Differs from upstream baseline</t>
        </is>
      </c>
      <c r="G7842" s="32" t="inlineStr">
        <is>
          <t>src/data/moves_info.h</t>
        </is>
      </c>
    </row>
    <row r="7843">
      <c r="A7843" s="77" t="inlineStr">
        <is>
          <t>2026-10-05</t>
        </is>
      </c>
      <c r="B7843" s="77" t="inlineStr">
        <is>
          <t>Moves</t>
        </is>
      </c>
      <c r="C7843" s="77" t="inlineStr">
        <is>
          <t>Drill Run accuracy</t>
        </is>
      </c>
      <c r="D7843" s="77" t="n">
        <v>95</v>
      </c>
      <c r="E7843" s="77" t="n">
        <v>100</v>
      </c>
      <c r="F7843" s="77" t="inlineStr">
        <is>
          <t>Differs from upstream baseline</t>
        </is>
      </c>
      <c r="G7843" s="77" t="inlineStr">
        <is>
          <t>src/data/moves_info.h</t>
        </is>
      </c>
    </row>
    <row r="7844">
      <c r="A7844" s="32" t="inlineStr">
        <is>
          <t>2026-10-05</t>
        </is>
      </c>
      <c r="B7844" s="32" t="inlineStr">
        <is>
          <t>Moves</t>
        </is>
      </c>
      <c r="C7844" s="32" t="inlineStr">
        <is>
          <t>Dual Chop power</t>
        </is>
      </c>
      <c r="D7844" s="32" t="n">
        <v>40</v>
      </c>
      <c r="E7844" s="32" t="n">
        <v>50</v>
      </c>
      <c r="F7844" s="32" t="inlineStr">
        <is>
          <t>Differs from upstream baseline</t>
        </is>
      </c>
      <c r="G7844" s="32" t="inlineStr">
        <is>
          <t>src/data/moves_info.h</t>
        </is>
      </c>
    </row>
    <row r="7845">
      <c r="A7845" s="77" t="inlineStr">
        <is>
          <t>2026-10-05</t>
        </is>
      </c>
      <c r="B7845" s="77" t="inlineStr">
        <is>
          <t>Moves</t>
        </is>
      </c>
      <c r="C7845" s="77" t="inlineStr">
        <is>
          <t>Dual Chop accuracy</t>
        </is>
      </c>
      <c r="D7845" s="77" t="n">
        <v>90</v>
      </c>
      <c r="E7845" s="77" t="n">
        <v>100</v>
      </c>
      <c r="F7845" s="77" t="inlineStr">
        <is>
          <t>Differs from upstream baseline</t>
        </is>
      </c>
      <c r="G7845" s="77" t="inlineStr">
        <is>
          <t>src/data/moves_info.h</t>
        </is>
      </c>
    </row>
    <row r="7846">
      <c r="A7846" s="32" t="inlineStr">
        <is>
          <t>2026-10-05</t>
        </is>
      </c>
      <c r="B7846" s="32" t="inlineStr">
        <is>
          <t>Moves</t>
        </is>
      </c>
      <c r="C7846" s="32" t="inlineStr">
        <is>
          <t>Dynamic Punch power</t>
        </is>
      </c>
      <c r="D7846" s="32" t="n">
        <v>100</v>
      </c>
      <c r="E7846" s="32" t="n">
        <v>120</v>
      </c>
      <c r="F7846" s="32" t="inlineStr">
        <is>
          <t>Differs from upstream baseline</t>
        </is>
      </c>
      <c r="G7846" s="32" t="inlineStr">
        <is>
          <t>src/data/moves_info.h</t>
        </is>
      </c>
    </row>
    <row r="7847">
      <c r="A7847" s="77" t="inlineStr">
        <is>
          <t>2026-10-05</t>
        </is>
      </c>
      <c r="B7847" s="77" t="inlineStr">
        <is>
          <t>Moves</t>
        </is>
      </c>
      <c r="C7847" s="77" t="inlineStr">
        <is>
          <t>Echoed Voice power</t>
        </is>
      </c>
      <c r="D7847" s="77" t="n">
        <v>40</v>
      </c>
      <c r="E7847" s="77" t="n">
        <v>50</v>
      </c>
      <c r="F7847" s="77" t="inlineStr">
        <is>
          <t>Differs from upstream baseline</t>
        </is>
      </c>
      <c r="G7847" s="77" t="inlineStr">
        <is>
          <t>src/data/moves_info.h</t>
        </is>
      </c>
    </row>
    <row r="7848">
      <c r="A7848" s="32" t="inlineStr">
        <is>
          <t>2026-10-05</t>
        </is>
      </c>
      <c r="B7848" s="32" t="inlineStr">
        <is>
          <t>Moves</t>
        </is>
      </c>
      <c r="C7848" s="32" t="inlineStr">
        <is>
          <t>Egg Bomb accuracy</t>
        </is>
      </c>
      <c r="D7848" s="32" t="n">
        <v>75</v>
      </c>
      <c r="E7848" s="32" t="n">
        <v>100</v>
      </c>
      <c r="F7848" s="32" t="inlineStr">
        <is>
          <t>Differs from upstream baseline</t>
        </is>
      </c>
      <c r="G7848" s="32" t="inlineStr">
        <is>
          <t>src/data/moves_info.h</t>
        </is>
      </c>
    </row>
    <row r="7849">
      <c r="A7849" s="77" t="inlineStr">
        <is>
          <t>2026-10-05</t>
        </is>
      </c>
      <c r="B7849" s="77" t="inlineStr">
        <is>
          <t>Moves</t>
        </is>
      </c>
      <c r="C7849" s="77" t="inlineStr">
        <is>
          <t>Egg Bomb type</t>
        </is>
      </c>
      <c r="D7849" s="77" t="inlineStr">
        <is>
          <t>TYPE_NORMAL</t>
        </is>
      </c>
      <c r="E7849" s="77" t="inlineStr">
        <is>
          <t>TYPE_GRASS</t>
        </is>
      </c>
      <c r="F7849" s="77" t="inlineStr">
        <is>
          <t>Differs from upstream baseline</t>
        </is>
      </c>
      <c r="G7849" s="77" t="inlineStr">
        <is>
          <t>src/data/moves_info.h</t>
        </is>
      </c>
    </row>
    <row r="7850">
      <c r="A7850" s="32" t="inlineStr">
        <is>
          <t>2026-10-05</t>
        </is>
      </c>
      <c r="B7850" s="32" t="inlineStr">
        <is>
          <t>Moves</t>
        </is>
      </c>
      <c r="C7850" s="32" t="inlineStr">
        <is>
          <t>Electroweb power</t>
        </is>
      </c>
      <c r="D7850" s="32" t="n">
        <v>55</v>
      </c>
      <c r="E7850" s="32" t="n">
        <v>65</v>
      </c>
      <c r="F7850" s="32" t="inlineStr">
        <is>
          <t>Differs from upstream baseline</t>
        </is>
      </c>
      <c r="G7850" s="32" t="inlineStr">
        <is>
          <t>src/data/moves_info.h</t>
        </is>
      </c>
    </row>
    <row r="7851">
      <c r="A7851" s="77" t="inlineStr">
        <is>
          <t>2026-10-05</t>
        </is>
      </c>
      <c r="B7851" s="77" t="inlineStr">
        <is>
          <t>Moves</t>
        </is>
      </c>
      <c r="C7851" s="77" t="inlineStr">
        <is>
          <t>Electroweb accuracy</t>
        </is>
      </c>
      <c r="D7851" s="77" t="n">
        <v>95</v>
      </c>
      <c r="E7851" s="77" t="n">
        <v>100</v>
      </c>
      <c r="F7851" s="77" t="inlineStr">
        <is>
          <t>Differs from upstream baseline</t>
        </is>
      </c>
      <c r="G7851" s="77" t="inlineStr">
        <is>
          <t>src/data/moves_info.h</t>
        </is>
      </c>
    </row>
    <row r="7852">
      <c r="A7852" s="32" t="inlineStr">
        <is>
          <t>2026-10-05</t>
        </is>
      </c>
      <c r="B7852" s="32" t="inlineStr">
        <is>
          <t>Moves</t>
        </is>
      </c>
      <c r="C7852" s="32" t="inlineStr">
        <is>
          <t>Encore pp</t>
        </is>
      </c>
      <c r="D7852" s="32" t="n">
        <v>5</v>
      </c>
      <c r="E7852" s="32" t="n">
        <v>3</v>
      </c>
      <c r="F7852" s="32" t="inlineStr">
        <is>
          <t>Differs from upstream baseline</t>
        </is>
      </c>
      <c r="G7852" s="32" t="inlineStr">
        <is>
          <t>src/data/moves_info.h</t>
        </is>
      </c>
    </row>
    <row r="7853">
      <c r="A7853" s="77" t="inlineStr">
        <is>
          <t>2026-10-05</t>
        </is>
      </c>
      <c r="B7853" s="77" t="inlineStr">
        <is>
          <t>Moves</t>
        </is>
      </c>
      <c r="C7853" s="77" t="inlineStr">
        <is>
          <t>Endeavor type</t>
        </is>
      </c>
      <c r="D7853" s="77" t="inlineStr">
        <is>
          <t>TYPE_NORMAL</t>
        </is>
      </c>
      <c r="E7853" s="77" t="inlineStr">
        <is>
          <t>TYPE_MYSTERY</t>
        </is>
      </c>
      <c r="F7853" s="77" t="inlineStr">
        <is>
          <t>Differs from upstream baseline</t>
        </is>
      </c>
      <c r="G7853" s="77" t="inlineStr">
        <is>
          <t>src/data/moves_info.h</t>
        </is>
      </c>
    </row>
    <row r="7854">
      <c r="A7854" s="32" t="inlineStr">
        <is>
          <t>2026-10-05</t>
        </is>
      </c>
      <c r="B7854" s="32" t="inlineStr">
        <is>
          <t>Moves</t>
        </is>
      </c>
      <c r="C7854" s="32" t="inlineStr">
        <is>
          <t>Energy Ball power</t>
        </is>
      </c>
      <c r="D7854" s="32" t="n">
        <v>90</v>
      </c>
      <c r="E7854" s="32" t="n">
        <v>80</v>
      </c>
      <c r="F7854" s="32" t="inlineStr">
        <is>
          <t>Differs from upstream baseline</t>
        </is>
      </c>
      <c r="G7854" s="32" t="inlineStr">
        <is>
          <t>src/data/moves_info.h</t>
        </is>
      </c>
    </row>
    <row r="7855">
      <c r="A7855" s="77" t="inlineStr">
        <is>
          <t>2026-10-05</t>
        </is>
      </c>
      <c r="B7855" s="77" t="inlineStr">
        <is>
          <t>Moves</t>
        </is>
      </c>
      <c r="C7855" s="77" t="inlineStr">
        <is>
          <t>Extrasensory power</t>
        </is>
      </c>
      <c r="D7855" s="77" t="n">
        <v>80</v>
      </c>
      <c r="E7855" s="77" t="n">
        <v>90</v>
      </c>
      <c r="F7855" s="77" t="inlineStr">
        <is>
          <t>Differs from upstream baseline</t>
        </is>
      </c>
      <c r="G7855" s="77" t="inlineStr">
        <is>
          <t>src/data/moves_info.h</t>
        </is>
      </c>
    </row>
    <row r="7856">
      <c r="A7856" s="32" t="inlineStr">
        <is>
          <t>2026-10-05</t>
        </is>
      </c>
      <c r="B7856" s="32" t="inlineStr">
        <is>
          <t>Moves</t>
        </is>
      </c>
      <c r="C7856" s="32" t="inlineStr">
        <is>
          <t>Extrasensory pp</t>
        </is>
      </c>
      <c r="D7856" s="32" t="n">
        <v>20</v>
      </c>
      <c r="E7856" s="32" t="n">
        <v>30</v>
      </c>
      <c r="F7856" s="32" t="inlineStr">
        <is>
          <t>Differs from upstream baseline</t>
        </is>
      </c>
      <c r="G7856" s="32" t="inlineStr">
        <is>
          <t>src/data/moves_info.h</t>
        </is>
      </c>
    </row>
    <row r="7857">
      <c r="A7857" s="77" t="inlineStr">
        <is>
          <t>2026-10-05</t>
        </is>
      </c>
      <c r="B7857" s="77" t="inlineStr">
        <is>
          <t>Moves</t>
        </is>
      </c>
      <c r="C7857" s="77" t="inlineStr">
        <is>
          <t>Extreme Speed power</t>
        </is>
      </c>
      <c r="D7857" s="77" t="n">
        <v>80</v>
      </c>
      <c r="E7857" s="77" t="n">
        <v>100</v>
      </c>
      <c r="F7857" s="77" t="inlineStr">
        <is>
          <t>Differs from upstream baseline</t>
        </is>
      </c>
      <c r="G7857" s="77" t="inlineStr">
        <is>
          <t>src/data/moves_info.h</t>
        </is>
      </c>
    </row>
    <row r="7858">
      <c r="A7858" s="32" t="inlineStr">
        <is>
          <t>2026-10-05</t>
        </is>
      </c>
      <c r="B7858" s="32" t="inlineStr">
        <is>
          <t>Moves</t>
        </is>
      </c>
      <c r="C7858" s="32" t="inlineStr">
        <is>
          <t>Extreme Speed pp</t>
        </is>
      </c>
      <c r="D7858" s="32" t="n">
        <v>5</v>
      </c>
      <c r="E7858" s="32" t="n">
        <v>8</v>
      </c>
      <c r="F7858" s="32" t="inlineStr">
        <is>
          <t>Differs from upstream baseline</t>
        </is>
      </c>
      <c r="G7858" s="32" t="inlineStr">
        <is>
          <t>src/data/moves_info.h</t>
        </is>
      </c>
    </row>
    <row r="7859">
      <c r="A7859" s="77" t="inlineStr">
        <is>
          <t>2026-10-05</t>
        </is>
      </c>
      <c r="B7859" s="77" t="inlineStr">
        <is>
          <t>Moves</t>
        </is>
      </c>
      <c r="C7859" s="77" t="inlineStr">
        <is>
          <t>Facade power</t>
        </is>
      </c>
      <c r="D7859" s="77" t="n">
        <v>70</v>
      </c>
      <c r="E7859" s="77" t="n">
        <v>80</v>
      </c>
      <c r="F7859" s="77" t="inlineStr">
        <is>
          <t>Differs from upstream baseline</t>
        </is>
      </c>
      <c r="G7859" s="77" t="inlineStr">
        <is>
          <t>src/data/moves_info.h</t>
        </is>
      </c>
    </row>
    <row r="7860">
      <c r="A7860" s="32" t="inlineStr">
        <is>
          <t>2026-10-05</t>
        </is>
      </c>
      <c r="B7860" s="32" t="inlineStr">
        <is>
          <t>Moves</t>
        </is>
      </c>
      <c r="C7860" s="32" t="inlineStr">
        <is>
          <t>Fairy Wind power</t>
        </is>
      </c>
      <c r="D7860" s="32" t="n">
        <v>40</v>
      </c>
      <c r="E7860" s="32" t="n">
        <v>50</v>
      </c>
      <c r="F7860" s="32" t="inlineStr">
        <is>
          <t>Differs from upstream baseline</t>
        </is>
      </c>
      <c r="G7860" s="32" t="inlineStr">
        <is>
          <t>src/data/moves_info.h</t>
        </is>
      </c>
    </row>
    <row r="7861">
      <c r="A7861" s="77" t="inlineStr">
        <is>
          <t>2026-10-05</t>
        </is>
      </c>
      <c r="B7861" s="77" t="inlineStr">
        <is>
          <t>Moves</t>
        </is>
      </c>
      <c r="C7861" s="77" t="inlineStr">
        <is>
          <t>Fake Out pp</t>
        </is>
      </c>
      <c r="D7861" s="77" t="n">
        <v>10</v>
      </c>
      <c r="E7861" s="77" t="n">
        <v>5</v>
      </c>
      <c r="F7861" s="77" t="inlineStr">
        <is>
          <t>Differs from upstream baseline</t>
        </is>
      </c>
      <c r="G7861" s="77" t="inlineStr">
        <is>
          <t>src/data/moves_info.h</t>
        </is>
      </c>
    </row>
    <row r="7862">
      <c r="A7862" s="32" t="inlineStr">
        <is>
          <t>2026-10-05</t>
        </is>
      </c>
      <c r="B7862" s="32" t="inlineStr">
        <is>
          <t>Moves</t>
        </is>
      </c>
      <c r="C7862" s="32" t="inlineStr">
        <is>
          <t>Fake Tears pp</t>
        </is>
      </c>
      <c r="D7862" s="32" t="n">
        <v>20</v>
      </c>
      <c r="E7862" s="32" t="n">
        <v>3</v>
      </c>
      <c r="F7862" s="32" t="inlineStr">
        <is>
          <t>Differs from upstream baseline</t>
        </is>
      </c>
      <c r="G7862" s="32" t="inlineStr">
        <is>
          <t>src/data/moves_info.h</t>
        </is>
      </c>
    </row>
    <row r="7863">
      <c r="A7863" s="77" t="inlineStr">
        <is>
          <t>2026-10-05</t>
        </is>
      </c>
      <c r="B7863" s="77" t="inlineStr">
        <is>
          <t>Moves</t>
        </is>
      </c>
      <c r="C7863" s="77" t="inlineStr">
        <is>
          <t>Feather Dance pp</t>
        </is>
      </c>
      <c r="D7863" s="77" t="n">
        <v>15</v>
      </c>
      <c r="E7863" s="77" t="n">
        <v>3</v>
      </c>
      <c r="F7863" s="77" t="inlineStr">
        <is>
          <t>Differs from upstream baseline</t>
        </is>
      </c>
      <c r="G7863" s="77" t="inlineStr">
        <is>
          <t>src/data/moves_info.h</t>
        </is>
      </c>
    </row>
    <row r="7864">
      <c r="A7864" s="32" t="inlineStr">
        <is>
          <t>2026-10-05</t>
        </is>
      </c>
      <c r="B7864" s="32" t="inlineStr">
        <is>
          <t>Moves</t>
        </is>
      </c>
      <c r="C7864" s="32" t="inlineStr">
        <is>
          <t>Feint power</t>
        </is>
      </c>
      <c r="D7864" s="32" t="n">
        <v>30</v>
      </c>
      <c r="E7864" s="32" t="n">
        <v>80</v>
      </c>
      <c r="F7864" s="32" t="inlineStr">
        <is>
          <t>Differs from upstream baseline</t>
        </is>
      </c>
      <c r="G7864" s="32" t="inlineStr">
        <is>
          <t>src/data/moves_info.h</t>
        </is>
      </c>
    </row>
    <row r="7865">
      <c r="A7865" s="77" t="inlineStr">
        <is>
          <t>2026-10-05</t>
        </is>
      </c>
      <c r="B7865" s="77" t="inlineStr">
        <is>
          <t>Moves</t>
        </is>
      </c>
      <c r="C7865" s="77" t="inlineStr">
        <is>
          <t>Fell Stinger power</t>
        </is>
      </c>
      <c r="D7865" s="77" t="n">
        <v>50</v>
      </c>
      <c r="E7865" s="77" t="n">
        <v>60</v>
      </c>
      <c r="F7865" s="77" t="inlineStr">
        <is>
          <t>Differs from upstream baseline</t>
        </is>
      </c>
      <c r="G7865" s="77" t="inlineStr">
        <is>
          <t>src/data/moves_info.h</t>
        </is>
      </c>
    </row>
    <row r="7866">
      <c r="A7866" s="32" t="inlineStr">
        <is>
          <t>2026-10-05</t>
        </is>
      </c>
      <c r="B7866" s="32" t="inlineStr">
        <is>
          <t>Moves</t>
        </is>
      </c>
      <c r="C7866" s="32" t="inlineStr">
        <is>
          <t>Fell Stinger pp</t>
        </is>
      </c>
      <c r="D7866" s="32" t="n">
        <v>25</v>
      </c>
      <c r="E7866" s="32" t="n">
        <v>20</v>
      </c>
      <c r="F7866" s="32" t="inlineStr">
        <is>
          <t>Differs from upstream baseline</t>
        </is>
      </c>
      <c r="G7866" s="32" t="inlineStr">
        <is>
          <t>src/data/moves_info.h</t>
        </is>
      </c>
    </row>
    <row r="7867">
      <c r="A7867" s="77" t="inlineStr">
        <is>
          <t>2026-10-05</t>
        </is>
      </c>
      <c r="B7867" s="77" t="inlineStr">
        <is>
          <t>Moves</t>
        </is>
      </c>
      <c r="C7867" s="77" t="inlineStr">
        <is>
          <t>Fiery Dance power</t>
        </is>
      </c>
      <c r="D7867" s="77" t="n">
        <v>80</v>
      </c>
      <c r="E7867" s="77" t="n">
        <v>90</v>
      </c>
      <c r="F7867" s="77" t="inlineStr">
        <is>
          <t>Differs from upstream baseline</t>
        </is>
      </c>
      <c r="G7867" s="77" t="inlineStr">
        <is>
          <t>src/data/moves_info.h</t>
        </is>
      </c>
    </row>
    <row r="7868">
      <c r="A7868" s="32" t="inlineStr">
        <is>
          <t>2026-10-05</t>
        </is>
      </c>
      <c r="B7868" s="32" t="inlineStr">
        <is>
          <t>Moves</t>
        </is>
      </c>
      <c r="C7868" s="32" t="inlineStr">
        <is>
          <t>Fire Blast power</t>
        </is>
      </c>
      <c r="D7868" s="32" t="n">
        <v>110</v>
      </c>
      <c r="E7868" s="32" t="n">
        <v>120</v>
      </c>
      <c r="F7868" s="32" t="inlineStr">
        <is>
          <t>Differs from upstream baseline</t>
        </is>
      </c>
      <c r="G7868" s="32" t="inlineStr">
        <is>
          <t>src/data/moves_info.h</t>
        </is>
      </c>
    </row>
    <row r="7869">
      <c r="A7869" s="77" t="inlineStr">
        <is>
          <t>2026-10-05</t>
        </is>
      </c>
      <c r="B7869" s="77" t="inlineStr">
        <is>
          <t>Moves</t>
        </is>
      </c>
      <c r="C7869" s="77" t="inlineStr">
        <is>
          <t>Fire Fang power</t>
        </is>
      </c>
      <c r="D7869" s="77" t="n">
        <v>65</v>
      </c>
      <c r="E7869" s="77" t="n">
        <v>90</v>
      </c>
      <c r="F7869" s="77" t="inlineStr">
        <is>
          <t>Differs from upstream baseline</t>
        </is>
      </c>
      <c r="G7869" s="77" t="inlineStr">
        <is>
          <t>src/data/moves_info.h</t>
        </is>
      </c>
    </row>
    <row r="7870">
      <c r="A7870" s="32" t="inlineStr">
        <is>
          <t>2026-10-05</t>
        </is>
      </c>
      <c r="B7870" s="32" t="inlineStr">
        <is>
          <t>Moves</t>
        </is>
      </c>
      <c r="C7870" s="32" t="inlineStr">
        <is>
          <t>Fire Fang accuracy</t>
        </is>
      </c>
      <c r="D7870" s="32" t="n">
        <v>95</v>
      </c>
      <c r="E7870" s="32" t="n">
        <v>100</v>
      </c>
      <c r="F7870" s="32" t="inlineStr">
        <is>
          <t>Differs from upstream baseline</t>
        </is>
      </c>
      <c r="G7870" s="32" t="inlineStr">
        <is>
          <t>src/data/moves_info.h</t>
        </is>
      </c>
    </row>
    <row r="7871">
      <c r="A7871" s="77" t="inlineStr">
        <is>
          <t>2026-10-05</t>
        </is>
      </c>
      <c r="B7871" s="77" t="inlineStr">
        <is>
          <t>Moves</t>
        </is>
      </c>
      <c r="C7871" s="77" t="inlineStr">
        <is>
          <t>Fire Punch power</t>
        </is>
      </c>
      <c r="D7871" s="77" t="n">
        <v>75</v>
      </c>
      <c r="E7871" s="77" t="n">
        <v>95</v>
      </c>
      <c r="F7871" s="77" t="inlineStr">
        <is>
          <t>Differs from upstream baseline</t>
        </is>
      </c>
      <c r="G7871" s="77" t="inlineStr">
        <is>
          <t>src/data/moves_info.h</t>
        </is>
      </c>
    </row>
    <row r="7872">
      <c r="A7872" s="32" t="inlineStr">
        <is>
          <t>2026-10-05</t>
        </is>
      </c>
      <c r="B7872" s="32" t="inlineStr">
        <is>
          <t>Moves</t>
        </is>
      </c>
      <c r="C7872" s="32" t="inlineStr">
        <is>
          <t>Fire Spin power</t>
        </is>
      </c>
      <c r="D7872" s="32" t="n">
        <v>35</v>
      </c>
      <c r="E7872" s="32" t="n">
        <v>90</v>
      </c>
      <c r="F7872" s="32" t="inlineStr">
        <is>
          <t>Differs from upstream baseline</t>
        </is>
      </c>
      <c r="G7872" s="32" t="inlineStr">
        <is>
          <t>src/data/moves_info.h</t>
        </is>
      </c>
    </row>
    <row r="7873">
      <c r="A7873" s="77" t="inlineStr">
        <is>
          <t>2026-10-05</t>
        </is>
      </c>
      <c r="B7873" s="77" t="inlineStr">
        <is>
          <t>Moves</t>
        </is>
      </c>
      <c r="C7873" s="77" t="inlineStr">
        <is>
          <t>Fire Spin accuracy</t>
        </is>
      </c>
      <c r="D7873" s="77" t="n">
        <v>85</v>
      </c>
      <c r="E7873" s="77" t="n">
        <v>100</v>
      </c>
      <c r="F7873" s="77" t="inlineStr">
        <is>
          <t>Differs from upstream baseline</t>
        </is>
      </c>
      <c r="G7873" s="77" t="inlineStr">
        <is>
          <t>src/data/moves_info.h</t>
        </is>
      </c>
    </row>
    <row r="7874">
      <c r="A7874" s="32" t="inlineStr">
        <is>
          <t>2026-10-05</t>
        </is>
      </c>
      <c r="B7874" s="32" t="inlineStr">
        <is>
          <t>Moves</t>
        </is>
      </c>
      <c r="C7874" s="32" t="inlineStr">
        <is>
          <t>Flamethrower power</t>
        </is>
      </c>
      <c r="D7874" s="32" t="n">
        <v>90</v>
      </c>
      <c r="E7874" s="32" t="n">
        <v>95</v>
      </c>
      <c r="F7874" s="32" t="inlineStr">
        <is>
          <t>Differs from upstream baseline</t>
        </is>
      </c>
      <c r="G7874" s="32" t="inlineStr">
        <is>
          <t>src/data/moves_info.h</t>
        </is>
      </c>
    </row>
    <row r="7875">
      <c r="A7875" s="77" t="inlineStr">
        <is>
          <t>2026-10-05</t>
        </is>
      </c>
      <c r="B7875" s="77" t="inlineStr">
        <is>
          <t>Moves</t>
        </is>
      </c>
      <c r="C7875" s="77" t="inlineStr">
        <is>
          <t>Flame Burst power</t>
        </is>
      </c>
      <c r="D7875" s="77" t="n">
        <v>70</v>
      </c>
      <c r="E7875" s="77" t="n">
        <v>75</v>
      </c>
      <c r="F7875" s="77" t="inlineStr">
        <is>
          <t>Differs from upstream baseline</t>
        </is>
      </c>
      <c r="G7875" s="77" t="inlineStr">
        <is>
          <t>src/data/moves_info.h</t>
        </is>
      </c>
    </row>
    <row r="7876">
      <c r="A7876" s="32" t="inlineStr">
        <is>
          <t>2026-10-05</t>
        </is>
      </c>
      <c r="B7876" s="32" t="inlineStr">
        <is>
          <t>Moves</t>
        </is>
      </c>
      <c r="C7876" s="32" t="inlineStr">
        <is>
          <t>Flame Charge power</t>
        </is>
      </c>
      <c r="D7876" s="32" t="n">
        <v>50</v>
      </c>
      <c r="E7876" s="32" t="n">
        <v>60</v>
      </c>
      <c r="F7876" s="32" t="inlineStr">
        <is>
          <t>Differs from upstream baseline</t>
        </is>
      </c>
      <c r="G7876" s="32" t="inlineStr">
        <is>
          <t>src/data/moves_info.h</t>
        </is>
      </c>
    </row>
    <row r="7877">
      <c r="A7877" s="77" t="inlineStr">
        <is>
          <t>2026-10-05</t>
        </is>
      </c>
      <c r="B7877" s="77" t="inlineStr">
        <is>
          <t>Moves</t>
        </is>
      </c>
      <c r="C7877" s="77" t="inlineStr">
        <is>
          <t>Flame Wheel power</t>
        </is>
      </c>
      <c r="D7877" s="77" t="n">
        <v>60</v>
      </c>
      <c r="E7877" s="77" t="n">
        <v>70</v>
      </c>
      <c r="F7877" s="77" t="inlineStr">
        <is>
          <t>Differs from upstream baseline</t>
        </is>
      </c>
      <c r="G7877" s="77" t="inlineStr">
        <is>
          <t>src/data/moves_info.h</t>
        </is>
      </c>
    </row>
    <row r="7878">
      <c r="A7878" s="32" t="inlineStr">
        <is>
          <t>2026-10-05</t>
        </is>
      </c>
      <c r="B7878" s="32" t="inlineStr">
        <is>
          <t>Moves</t>
        </is>
      </c>
      <c r="C7878" s="32" t="inlineStr">
        <is>
          <t>Flare Blitz pp</t>
        </is>
      </c>
      <c r="D7878" s="32" t="n">
        <v>15</v>
      </c>
      <c r="E7878" s="32" t="n">
        <v>8</v>
      </c>
      <c r="F7878" s="32" t="inlineStr">
        <is>
          <t>Differs from upstream baseline</t>
        </is>
      </c>
      <c r="G7878" s="32" t="inlineStr">
        <is>
          <t>src/data/moves_info.h</t>
        </is>
      </c>
    </row>
    <row r="7879">
      <c r="A7879" s="77" t="inlineStr">
        <is>
          <t>2026-10-05</t>
        </is>
      </c>
      <c r="B7879" s="77" t="inlineStr">
        <is>
          <t>Moves</t>
        </is>
      </c>
      <c r="C7879" s="77" t="inlineStr">
        <is>
          <t>Flash pp</t>
        </is>
      </c>
      <c r="D7879" s="77" t="n">
        <v>20</v>
      </c>
      <c r="E7879" s="77" t="n">
        <v>5</v>
      </c>
      <c r="F7879" s="77" t="inlineStr">
        <is>
          <t>Differs from upstream baseline</t>
        </is>
      </c>
      <c r="G7879" s="77" t="inlineStr">
        <is>
          <t>src/data/moves_info.h</t>
        </is>
      </c>
    </row>
    <row r="7880">
      <c r="A7880" s="32" t="inlineStr">
        <is>
          <t>2026-10-05</t>
        </is>
      </c>
      <c r="B7880" s="32" t="inlineStr">
        <is>
          <t>Moves</t>
        </is>
      </c>
      <c r="C7880" s="32" t="inlineStr">
        <is>
          <t>Flying Press power</t>
        </is>
      </c>
      <c r="D7880" s="32" t="n">
        <v>100</v>
      </c>
      <c r="E7880" s="32" t="n">
        <v>110</v>
      </c>
      <c r="F7880" s="32" t="inlineStr">
        <is>
          <t>Differs from upstream baseline</t>
        </is>
      </c>
      <c r="G7880" s="32" t="inlineStr">
        <is>
          <t>src/data/moves_info.h</t>
        </is>
      </c>
    </row>
    <row r="7881">
      <c r="A7881" s="77" t="inlineStr">
        <is>
          <t>2026-10-05</t>
        </is>
      </c>
      <c r="B7881" s="77" t="inlineStr">
        <is>
          <t>Moves</t>
        </is>
      </c>
      <c r="C7881" s="77" t="inlineStr">
        <is>
          <t>Flying Press accuracy</t>
        </is>
      </c>
      <c r="D7881" s="77" t="n">
        <v>95</v>
      </c>
      <c r="E7881" s="77" t="n">
        <v>100</v>
      </c>
      <c r="F7881" s="77" t="inlineStr">
        <is>
          <t>Differs from upstream baseline</t>
        </is>
      </c>
      <c r="G7881" s="77" t="inlineStr">
        <is>
          <t>src/data/moves_info.h</t>
        </is>
      </c>
    </row>
    <row r="7882">
      <c r="A7882" s="32" t="inlineStr">
        <is>
          <t>2026-10-05</t>
        </is>
      </c>
      <c r="B7882" s="32" t="inlineStr">
        <is>
          <t>Moves</t>
        </is>
      </c>
      <c r="C7882" s="32" t="inlineStr">
        <is>
          <t>Focus Blast accuracy</t>
        </is>
      </c>
      <c r="D7882" s="32" t="n">
        <v>70</v>
      </c>
      <c r="E7882" s="32" t="n">
        <v>85</v>
      </c>
      <c r="F7882" s="32" t="inlineStr">
        <is>
          <t>Differs from upstream baseline</t>
        </is>
      </c>
      <c r="G7882" s="32" t="inlineStr">
        <is>
          <t>src/data/moves_info.h</t>
        </is>
      </c>
    </row>
    <row r="7883">
      <c r="A7883" s="77" t="inlineStr">
        <is>
          <t>2026-10-05</t>
        </is>
      </c>
      <c r="B7883" s="77" t="inlineStr">
        <is>
          <t>Moves</t>
        </is>
      </c>
      <c r="C7883" s="77" t="inlineStr">
        <is>
          <t>Focus Energy pp</t>
        </is>
      </c>
      <c r="D7883" s="77" t="n">
        <v>30</v>
      </c>
      <c r="E7883" s="77" t="n">
        <v>5</v>
      </c>
      <c r="F7883" s="77" t="inlineStr">
        <is>
          <t>Differs from upstream baseline</t>
        </is>
      </c>
      <c r="G7883" s="77" t="inlineStr">
        <is>
          <t>src/data/moves_info.h</t>
        </is>
      </c>
    </row>
    <row r="7884">
      <c r="A7884" s="32" t="inlineStr">
        <is>
          <t>2026-10-05</t>
        </is>
      </c>
      <c r="B7884" s="32" t="inlineStr">
        <is>
          <t>Moves</t>
        </is>
      </c>
      <c r="C7884" s="32" t="inlineStr">
        <is>
          <t>Follow Me accuracy</t>
        </is>
      </c>
      <c r="D7884" s="32" t="n">
        <v>100</v>
      </c>
      <c r="E7884" s="32" t="n">
        <v>0</v>
      </c>
      <c r="F7884" s="32" t="inlineStr">
        <is>
          <t>Differs from upstream baseline</t>
        </is>
      </c>
      <c r="G7884" s="32" t="inlineStr">
        <is>
          <t>src/data/moves_info.h</t>
        </is>
      </c>
    </row>
    <row r="7885">
      <c r="A7885" s="77" t="inlineStr">
        <is>
          <t>2026-10-05</t>
        </is>
      </c>
      <c r="B7885" s="77" t="inlineStr">
        <is>
          <t>Moves</t>
        </is>
      </c>
      <c r="C7885" s="77" t="inlineStr">
        <is>
          <t>Force Palm power</t>
        </is>
      </c>
      <c r="D7885" s="77" t="n">
        <v>60</v>
      </c>
      <c r="E7885" s="77" t="n">
        <v>85</v>
      </c>
      <c r="F7885" s="77" t="inlineStr">
        <is>
          <t>Differs from upstream baseline</t>
        </is>
      </c>
      <c r="G7885" s="77" t="inlineStr">
        <is>
          <t>src/data/moves_info.h</t>
        </is>
      </c>
    </row>
    <row r="7886">
      <c r="A7886" s="32" t="inlineStr">
        <is>
          <t>2026-10-05</t>
        </is>
      </c>
      <c r="B7886" s="32" t="inlineStr">
        <is>
          <t>Moves</t>
        </is>
      </c>
      <c r="C7886" s="32" t="inlineStr">
        <is>
          <t>Foresight pp</t>
        </is>
      </c>
      <c r="D7886" s="32" t="n">
        <v>40</v>
      </c>
      <c r="E7886" s="32" t="n">
        <v>5</v>
      </c>
      <c r="F7886" s="32" t="inlineStr">
        <is>
          <t>Differs from upstream baseline</t>
        </is>
      </c>
      <c r="G7886" s="32" t="inlineStr">
        <is>
          <t>src/data/moves_info.h</t>
        </is>
      </c>
    </row>
    <row r="7887">
      <c r="A7887" s="77" t="inlineStr">
        <is>
          <t>2026-10-05</t>
        </is>
      </c>
      <c r="B7887" s="77" t="inlineStr">
        <is>
          <t>Moves</t>
        </is>
      </c>
      <c r="C7887" s="77" t="inlineStr">
        <is>
          <t>Freeze-Dry power</t>
        </is>
      </c>
      <c r="D7887" s="77" t="n">
        <v>70</v>
      </c>
      <c r="E7887" s="77" t="n">
        <v>80</v>
      </c>
      <c r="F7887" s="77" t="inlineStr">
        <is>
          <t>Differs from upstream baseline</t>
        </is>
      </c>
      <c r="G7887" s="77" t="inlineStr">
        <is>
          <t>src/data/moves_info.h</t>
        </is>
      </c>
    </row>
    <row r="7888">
      <c r="A7888" s="32" t="inlineStr">
        <is>
          <t>2026-10-05</t>
        </is>
      </c>
      <c r="B7888" s="32" t="inlineStr">
        <is>
          <t>Moves</t>
        </is>
      </c>
      <c r="C7888" s="32" t="inlineStr">
        <is>
          <t>Freeze Shock accuracy</t>
        </is>
      </c>
      <c r="D7888" s="32" t="n">
        <v>90</v>
      </c>
      <c r="E7888" s="32" t="n">
        <v>95</v>
      </c>
      <c r="F7888" s="32" t="inlineStr">
        <is>
          <t>Differs from upstream baseline</t>
        </is>
      </c>
      <c r="G7888" s="32" t="inlineStr">
        <is>
          <t>src/data/moves_info.h</t>
        </is>
      </c>
    </row>
    <row r="7889">
      <c r="A7889" s="77" t="inlineStr">
        <is>
          <t>2026-10-05</t>
        </is>
      </c>
      <c r="B7889" s="77" t="inlineStr">
        <is>
          <t>Moves</t>
        </is>
      </c>
      <c r="C7889" s="77" t="inlineStr">
        <is>
          <t>Frenzy Plant accuracy</t>
        </is>
      </c>
      <c r="D7889" s="77" t="n">
        <v>90</v>
      </c>
      <c r="E7889" s="77" t="n">
        <v>95</v>
      </c>
      <c r="F7889" s="77" t="inlineStr">
        <is>
          <t>Differs from upstream baseline</t>
        </is>
      </c>
      <c r="G7889" s="77" t="inlineStr">
        <is>
          <t>src/data/moves_info.h</t>
        </is>
      </c>
    </row>
    <row r="7890">
      <c r="A7890" s="32" t="inlineStr">
        <is>
          <t>2026-10-05</t>
        </is>
      </c>
      <c r="B7890" s="32" t="inlineStr">
        <is>
          <t>Moves</t>
        </is>
      </c>
      <c r="C7890" s="32" t="inlineStr">
        <is>
          <t>Frost Breath power</t>
        </is>
      </c>
      <c r="D7890" s="32" t="n">
        <v>60</v>
      </c>
      <c r="E7890" s="32" t="n">
        <v>70</v>
      </c>
      <c r="F7890" s="32" t="inlineStr">
        <is>
          <t>Differs from upstream baseline</t>
        </is>
      </c>
      <c r="G7890" s="32" t="inlineStr">
        <is>
          <t>src/data/moves_info.h</t>
        </is>
      </c>
    </row>
    <row r="7891">
      <c r="A7891" s="77" t="inlineStr">
        <is>
          <t>2026-10-05</t>
        </is>
      </c>
      <c r="B7891" s="77" t="inlineStr">
        <is>
          <t>Moves</t>
        </is>
      </c>
      <c r="C7891" s="77" t="inlineStr">
        <is>
          <t>Frost Breath accuracy</t>
        </is>
      </c>
      <c r="D7891" s="77" t="n">
        <v>90</v>
      </c>
      <c r="E7891" s="77" t="n">
        <v>95</v>
      </c>
      <c r="F7891" s="77" t="inlineStr">
        <is>
          <t>Differs from upstream baseline</t>
        </is>
      </c>
      <c r="G7891" s="77" t="inlineStr">
        <is>
          <t>src/data/moves_info.h</t>
        </is>
      </c>
    </row>
    <row r="7892">
      <c r="A7892" s="32" t="inlineStr">
        <is>
          <t>2026-10-05</t>
        </is>
      </c>
      <c r="B7892" s="32" t="inlineStr">
        <is>
          <t>Moves</t>
        </is>
      </c>
      <c r="C7892" s="32" t="inlineStr">
        <is>
          <t>Frustration power</t>
        </is>
      </c>
      <c r="D7892" s="32" t="n">
        <v>1</v>
      </c>
      <c r="E7892" s="32" t="n">
        <v>121</v>
      </c>
      <c r="F7892" s="32" t="inlineStr">
        <is>
          <t>Differs from upstream baseline</t>
        </is>
      </c>
      <c r="G7892" s="32" t="inlineStr">
        <is>
          <t>src/data/moves_info.h</t>
        </is>
      </c>
    </row>
    <row r="7893">
      <c r="A7893" s="77" t="inlineStr">
        <is>
          <t>2026-10-05</t>
        </is>
      </c>
      <c r="B7893" s="77" t="inlineStr">
        <is>
          <t>Moves</t>
        </is>
      </c>
      <c r="C7893" s="77" t="inlineStr">
        <is>
          <t>Fury Attack accuracy</t>
        </is>
      </c>
      <c r="D7893" s="77" t="n">
        <v>85</v>
      </c>
      <c r="E7893" s="77" t="n">
        <v>100</v>
      </c>
      <c r="F7893" s="77" t="inlineStr">
        <is>
          <t>Differs from upstream baseline</t>
        </is>
      </c>
      <c r="G7893" s="77" t="inlineStr">
        <is>
          <t>src/data/moves_info.h</t>
        </is>
      </c>
    </row>
    <row r="7894">
      <c r="A7894" s="32" t="inlineStr">
        <is>
          <t>2026-10-05</t>
        </is>
      </c>
      <c r="B7894" s="32" t="inlineStr">
        <is>
          <t>Moves</t>
        </is>
      </c>
      <c r="C7894" s="32" t="inlineStr">
        <is>
          <t>Fury Cutter power</t>
        </is>
      </c>
      <c r="D7894" s="32" t="n">
        <v>40</v>
      </c>
      <c r="E7894" s="32" t="n">
        <v>30</v>
      </c>
      <c r="F7894" s="32" t="inlineStr">
        <is>
          <t>Differs from upstream baseline</t>
        </is>
      </c>
      <c r="G7894" s="32" t="inlineStr">
        <is>
          <t>src/data/moves_info.h</t>
        </is>
      </c>
    </row>
    <row r="7895">
      <c r="A7895" s="77" t="inlineStr">
        <is>
          <t>2026-10-05</t>
        </is>
      </c>
      <c r="B7895" s="77" t="inlineStr">
        <is>
          <t>Moves</t>
        </is>
      </c>
      <c r="C7895" s="77" t="inlineStr">
        <is>
          <t>Fury Cutter accuracy</t>
        </is>
      </c>
      <c r="D7895" s="77" t="n">
        <v>95</v>
      </c>
      <c r="E7895" s="77" t="n">
        <v>100</v>
      </c>
      <c r="F7895" s="77" t="inlineStr">
        <is>
          <t>Differs from upstream baseline</t>
        </is>
      </c>
      <c r="G7895" s="77" t="inlineStr">
        <is>
          <t>src/data/moves_info.h</t>
        </is>
      </c>
    </row>
    <row r="7896">
      <c r="A7896" s="32" t="inlineStr">
        <is>
          <t>2026-10-05</t>
        </is>
      </c>
      <c r="B7896" s="32" t="inlineStr">
        <is>
          <t>Moves</t>
        </is>
      </c>
      <c r="C7896" s="32" t="inlineStr">
        <is>
          <t>Fury Swipes power</t>
        </is>
      </c>
      <c r="D7896" s="32" t="n">
        <v>18</v>
      </c>
      <c r="E7896" s="32" t="n">
        <v>30</v>
      </c>
      <c r="F7896" s="32" t="inlineStr">
        <is>
          <t>Differs from upstream baseline</t>
        </is>
      </c>
      <c r="G7896" s="32" t="inlineStr">
        <is>
          <t>src/data/moves_info.h</t>
        </is>
      </c>
    </row>
    <row r="7897">
      <c r="A7897" s="77" t="inlineStr">
        <is>
          <t>2026-10-05</t>
        </is>
      </c>
      <c r="B7897" s="77" t="inlineStr">
        <is>
          <t>Moves</t>
        </is>
      </c>
      <c r="C7897" s="77" t="inlineStr">
        <is>
          <t>Fury Swipes accuracy</t>
        </is>
      </c>
      <c r="D7897" s="77" t="n">
        <v>80</v>
      </c>
      <c r="E7897" s="77" t="n">
        <v>90</v>
      </c>
      <c r="F7897" s="77" t="inlineStr">
        <is>
          <t>Differs from upstream baseline</t>
        </is>
      </c>
      <c r="G7897" s="77" t="inlineStr">
        <is>
          <t>src/data/moves_info.h</t>
        </is>
      </c>
    </row>
    <row r="7898">
      <c r="A7898" s="32" t="inlineStr">
        <is>
          <t>2026-10-05</t>
        </is>
      </c>
      <c r="B7898" s="32" t="inlineStr">
        <is>
          <t>Moves</t>
        </is>
      </c>
      <c r="C7898" s="32" t="inlineStr">
        <is>
          <t>Future Sight pp</t>
        </is>
      </c>
      <c r="D7898" s="32" t="n">
        <v>10</v>
      </c>
      <c r="E7898" s="32" t="n">
        <v>15</v>
      </c>
      <c r="F7898" s="32" t="inlineStr">
        <is>
          <t>Differs from upstream baseline</t>
        </is>
      </c>
      <c r="G7898" s="32" t="inlineStr">
        <is>
          <t>src/data/moves_info.h</t>
        </is>
      </c>
    </row>
    <row r="7899">
      <c r="A7899" s="77" t="inlineStr">
        <is>
          <t>2026-10-05</t>
        </is>
      </c>
      <c r="B7899" s="77" t="inlineStr">
        <is>
          <t>Moves</t>
        </is>
      </c>
      <c r="C7899" s="77" t="inlineStr">
        <is>
          <t>Gear Grind power</t>
        </is>
      </c>
      <c r="D7899" s="77" t="n">
        <v>50</v>
      </c>
      <c r="E7899" s="77" t="n">
        <v>60</v>
      </c>
      <c r="F7899" s="77" t="inlineStr">
        <is>
          <t>Differs from upstream baseline</t>
        </is>
      </c>
      <c r="G7899" s="77" t="inlineStr">
        <is>
          <t>src/data/moves_info.h</t>
        </is>
      </c>
    </row>
    <row r="7900">
      <c r="A7900" s="32" t="inlineStr">
        <is>
          <t>2026-10-05</t>
        </is>
      </c>
      <c r="B7900" s="32" t="inlineStr">
        <is>
          <t>Moves</t>
        </is>
      </c>
      <c r="C7900" s="32" t="inlineStr">
        <is>
          <t>Gear Grind accuracy</t>
        </is>
      </c>
      <c r="D7900" s="32" t="n">
        <v>85</v>
      </c>
      <c r="E7900" s="32" t="n">
        <v>95</v>
      </c>
      <c r="F7900" s="32" t="inlineStr">
        <is>
          <t>Differs from upstream baseline</t>
        </is>
      </c>
      <c r="G7900" s="32" t="inlineStr">
        <is>
          <t>src/data/moves_info.h</t>
        </is>
      </c>
    </row>
    <row r="7901">
      <c r="A7901" s="77" t="inlineStr">
        <is>
          <t>2026-10-05</t>
        </is>
      </c>
      <c r="B7901" s="77" t="inlineStr">
        <is>
          <t>Moves</t>
        </is>
      </c>
      <c r="C7901" s="77" t="inlineStr">
        <is>
          <t>Geomancy pp</t>
        </is>
      </c>
      <c r="D7901" s="77" t="n">
        <v>10</v>
      </c>
      <c r="E7901" s="77" t="n">
        <v>3</v>
      </c>
      <c r="F7901" s="77" t="inlineStr">
        <is>
          <t>Differs from upstream baseline</t>
        </is>
      </c>
      <c r="G7901" s="77" t="inlineStr">
        <is>
          <t>src/data/moves_info.h</t>
        </is>
      </c>
    </row>
    <row r="7902">
      <c r="A7902" s="32" t="inlineStr">
        <is>
          <t>2026-10-05</t>
        </is>
      </c>
      <c r="B7902" s="32" t="inlineStr">
        <is>
          <t>Moves</t>
        </is>
      </c>
      <c r="C7902" s="32" t="inlineStr">
        <is>
          <t>Giga Drain pp</t>
        </is>
      </c>
      <c r="D7902" s="32" t="n">
        <v>10</v>
      </c>
      <c r="E7902" s="32" t="n">
        <v>15</v>
      </c>
      <c r="F7902" s="32" t="inlineStr">
        <is>
          <t>Differs from upstream baseline</t>
        </is>
      </c>
      <c r="G7902" s="32" t="inlineStr">
        <is>
          <t>src/data/moves_info.h</t>
        </is>
      </c>
    </row>
    <row r="7903">
      <c r="A7903" s="77" t="inlineStr">
        <is>
          <t>2026-10-05</t>
        </is>
      </c>
      <c r="B7903" s="77" t="inlineStr">
        <is>
          <t>Moves</t>
        </is>
      </c>
      <c r="C7903" s="77" t="inlineStr">
        <is>
          <t>Giga Impact power</t>
        </is>
      </c>
      <c r="D7903" s="77" t="n">
        <v>150</v>
      </c>
      <c r="E7903" s="77" t="n">
        <v>180</v>
      </c>
      <c r="F7903" s="77" t="inlineStr">
        <is>
          <t>Differs from upstream baseline</t>
        </is>
      </c>
      <c r="G7903" s="77" t="inlineStr">
        <is>
          <t>src/data/moves_info.h</t>
        </is>
      </c>
    </row>
    <row r="7904">
      <c r="A7904" s="32" t="inlineStr">
        <is>
          <t>2026-10-05</t>
        </is>
      </c>
      <c r="B7904" s="32" t="inlineStr">
        <is>
          <t>Moves</t>
        </is>
      </c>
      <c r="C7904" s="32" t="inlineStr">
        <is>
          <t>Giga Impact accuracy</t>
        </is>
      </c>
      <c r="D7904" s="32" t="n">
        <v>90</v>
      </c>
      <c r="E7904" s="32" t="n">
        <v>100</v>
      </c>
      <c r="F7904" s="32" t="inlineStr">
        <is>
          <t>Differs from upstream baseline</t>
        </is>
      </c>
      <c r="G7904" s="32" t="inlineStr">
        <is>
          <t>src/data/moves_info.h</t>
        </is>
      </c>
    </row>
    <row r="7905">
      <c r="A7905" s="77" t="inlineStr">
        <is>
          <t>2026-10-05</t>
        </is>
      </c>
      <c r="B7905" s="77" t="inlineStr">
        <is>
          <t>Moves</t>
        </is>
      </c>
      <c r="C7905" s="77" t="inlineStr">
        <is>
          <t>Glaciate power</t>
        </is>
      </c>
      <c r="D7905" s="77" t="n">
        <v>65</v>
      </c>
      <c r="E7905" s="77" t="n">
        <v>75</v>
      </c>
      <c r="F7905" s="77" t="inlineStr">
        <is>
          <t>Differs from upstream baseline</t>
        </is>
      </c>
      <c r="G7905" s="77" t="inlineStr">
        <is>
          <t>src/data/moves_info.h</t>
        </is>
      </c>
    </row>
    <row r="7906">
      <c r="A7906" s="32" t="inlineStr">
        <is>
          <t>2026-10-05</t>
        </is>
      </c>
      <c r="B7906" s="32" t="inlineStr">
        <is>
          <t>Moves</t>
        </is>
      </c>
      <c r="C7906" s="32" t="inlineStr">
        <is>
          <t>Glaciate accuracy</t>
        </is>
      </c>
      <c r="D7906" s="32" t="n">
        <v>95</v>
      </c>
      <c r="E7906" s="32" t="n">
        <v>100</v>
      </c>
      <c r="F7906" s="32" t="inlineStr">
        <is>
          <t>Differs from upstream baseline</t>
        </is>
      </c>
      <c r="G7906" s="32" t="inlineStr">
        <is>
          <t>src/data/moves_info.h</t>
        </is>
      </c>
    </row>
    <row r="7907">
      <c r="A7907" s="77" t="inlineStr">
        <is>
          <t>2026-10-05</t>
        </is>
      </c>
      <c r="B7907" s="77" t="inlineStr">
        <is>
          <t>Moves</t>
        </is>
      </c>
      <c r="C7907" s="77" t="inlineStr">
        <is>
          <t>Glare type</t>
        </is>
      </c>
      <c r="D7907" s="77" t="inlineStr">
        <is>
          <t>TYPE_NORMAL</t>
        </is>
      </c>
      <c r="E7907" s="77" t="inlineStr">
        <is>
          <t>TYPE_DARK</t>
        </is>
      </c>
      <c r="F7907" s="77" t="inlineStr">
        <is>
          <t>Differs from upstream baseline</t>
        </is>
      </c>
      <c r="G7907" s="77" t="inlineStr">
        <is>
          <t>src/data/moves_info.h</t>
        </is>
      </c>
    </row>
    <row r="7908">
      <c r="A7908" s="32" t="inlineStr">
        <is>
          <t>2026-10-05</t>
        </is>
      </c>
      <c r="B7908" s="32" t="inlineStr">
        <is>
          <t>Moves</t>
        </is>
      </c>
      <c r="C7908" s="32" t="inlineStr">
        <is>
          <t>Grass Whistle accuracy</t>
        </is>
      </c>
      <c r="D7908" s="32" t="n">
        <v>55</v>
      </c>
      <c r="E7908" s="32" t="n">
        <v>70</v>
      </c>
      <c r="F7908" s="32" t="inlineStr">
        <is>
          <t>Differs from upstream baseline</t>
        </is>
      </c>
      <c r="G7908" s="32" t="inlineStr">
        <is>
          <t>src/data/moves_info.h</t>
        </is>
      </c>
    </row>
    <row r="7909">
      <c r="A7909" s="77" t="inlineStr">
        <is>
          <t>2026-10-05</t>
        </is>
      </c>
      <c r="B7909" s="77" t="inlineStr">
        <is>
          <t>Moves</t>
        </is>
      </c>
      <c r="C7909" s="77" t="inlineStr">
        <is>
          <t>Growth pp</t>
        </is>
      </c>
      <c r="D7909" s="77" t="n">
        <v>20</v>
      </c>
      <c r="E7909" s="77" t="n">
        <v>5</v>
      </c>
      <c r="F7909" s="77" t="inlineStr">
        <is>
          <t>Differs from upstream baseline</t>
        </is>
      </c>
      <c r="G7909" s="77" t="inlineStr">
        <is>
          <t>src/data/moves_info.h</t>
        </is>
      </c>
    </row>
    <row r="7910">
      <c r="A7910" s="32" t="inlineStr">
        <is>
          <t>2026-10-05</t>
        </is>
      </c>
      <c r="B7910" s="32" t="inlineStr">
        <is>
          <t>Moves</t>
        </is>
      </c>
      <c r="C7910" s="32" t="inlineStr">
        <is>
          <t>Grudge accuracy</t>
        </is>
      </c>
      <c r="D7910" s="32" t="n">
        <v>100</v>
      </c>
      <c r="E7910" s="32" t="n">
        <v>0</v>
      </c>
      <c r="F7910" s="32" t="inlineStr">
        <is>
          <t>Differs from upstream baseline</t>
        </is>
      </c>
      <c r="G7910" s="32" t="inlineStr">
        <is>
          <t>src/data/moves_info.h</t>
        </is>
      </c>
    </row>
    <row r="7911">
      <c r="A7911" s="77" t="inlineStr">
        <is>
          <t>2026-10-05</t>
        </is>
      </c>
      <c r="B7911" s="77" t="inlineStr">
        <is>
          <t>Moves</t>
        </is>
      </c>
      <c r="C7911" s="77" t="inlineStr">
        <is>
          <t>Guard Swap pp</t>
        </is>
      </c>
      <c r="D7911" s="77" t="n">
        <v>10</v>
      </c>
      <c r="E7911" s="77" t="n">
        <v>3</v>
      </c>
      <c r="F7911" s="77" t="inlineStr">
        <is>
          <t>Differs from upstream baseline</t>
        </is>
      </c>
      <c r="G7911" s="77" t="inlineStr">
        <is>
          <t>src/data/moves_info.h</t>
        </is>
      </c>
    </row>
    <row r="7912">
      <c r="A7912" s="32" t="inlineStr">
        <is>
          <t>2026-10-05</t>
        </is>
      </c>
      <c r="B7912" s="32" t="inlineStr">
        <is>
          <t>Moves</t>
        </is>
      </c>
      <c r="C7912" s="32" t="inlineStr">
        <is>
          <t>Guillotine pp</t>
        </is>
      </c>
      <c r="D7912" s="32" t="n">
        <v>5</v>
      </c>
      <c r="E7912" s="32" t="n">
        <v>8</v>
      </c>
      <c r="F7912" s="32" t="inlineStr">
        <is>
          <t>Differs from upstream baseline</t>
        </is>
      </c>
      <c r="G7912" s="32" t="inlineStr">
        <is>
          <t>src/data/moves_info.h</t>
        </is>
      </c>
    </row>
    <row r="7913">
      <c r="A7913" s="77" t="inlineStr">
        <is>
          <t>2026-10-05</t>
        </is>
      </c>
      <c r="B7913" s="77" t="inlineStr">
        <is>
          <t>Moves</t>
        </is>
      </c>
      <c r="C7913" s="77" t="inlineStr">
        <is>
          <t>Gunk Shot accuracy</t>
        </is>
      </c>
      <c r="D7913" s="77" t="n">
        <v>80</v>
      </c>
      <c r="E7913" s="77" t="n">
        <v>100</v>
      </c>
      <c r="F7913" s="77" t="inlineStr">
        <is>
          <t>Differs from upstream baseline</t>
        </is>
      </c>
      <c r="G7913" s="77" t="inlineStr">
        <is>
          <t>src/data/moves_info.h</t>
        </is>
      </c>
    </row>
    <row r="7914">
      <c r="A7914" s="32" t="inlineStr">
        <is>
          <t>2026-10-05</t>
        </is>
      </c>
      <c r="B7914" s="32" t="inlineStr">
        <is>
          <t>Moves</t>
        </is>
      </c>
      <c r="C7914" s="32" t="inlineStr">
        <is>
          <t>Gunk Shot pp</t>
        </is>
      </c>
      <c r="D7914" s="32" t="n">
        <v>5</v>
      </c>
      <c r="E7914" s="32" t="n">
        <v>8</v>
      </c>
      <c r="F7914" s="32" t="inlineStr">
        <is>
          <t>Differs from upstream baseline</t>
        </is>
      </c>
      <c r="G7914" s="32" t="inlineStr">
        <is>
          <t>src/data/moves_info.h</t>
        </is>
      </c>
    </row>
    <row r="7915">
      <c r="A7915" s="77" t="inlineStr">
        <is>
          <t>2026-10-05</t>
        </is>
      </c>
      <c r="B7915" s="77" t="inlineStr">
        <is>
          <t>Moves</t>
        </is>
      </c>
      <c r="C7915" s="77" t="inlineStr">
        <is>
          <t>Gyro Ball pp</t>
        </is>
      </c>
      <c r="D7915" s="77" t="n">
        <v>5</v>
      </c>
      <c r="E7915" s="77" t="n">
        <v>8</v>
      </c>
      <c r="F7915" s="77" t="inlineStr">
        <is>
          <t>Differs from upstream baseline</t>
        </is>
      </c>
      <c r="G7915" s="77" t="inlineStr">
        <is>
          <t>src/data/moves_info.h</t>
        </is>
      </c>
    </row>
    <row r="7916">
      <c r="A7916" s="32" t="inlineStr">
        <is>
          <t>2026-10-05</t>
        </is>
      </c>
      <c r="B7916" s="32" t="inlineStr">
        <is>
          <t>Moves</t>
        </is>
      </c>
      <c r="C7916" s="32" t="inlineStr">
        <is>
          <t>Hail pp</t>
        </is>
      </c>
      <c r="D7916" s="32" t="n">
        <v>10</v>
      </c>
      <c r="E7916" s="32" t="n">
        <v>1</v>
      </c>
      <c r="F7916" s="32" t="inlineStr">
        <is>
          <t>Differs from upstream baseline</t>
        </is>
      </c>
      <c r="G7916" s="32" t="inlineStr">
        <is>
          <t>src/data/moves_info.h</t>
        </is>
      </c>
    </row>
    <row r="7917">
      <c r="A7917" s="77" t="inlineStr">
        <is>
          <t>2026-10-05</t>
        </is>
      </c>
      <c r="B7917" s="77" t="inlineStr">
        <is>
          <t>Moves</t>
        </is>
      </c>
      <c r="C7917" s="77" t="inlineStr">
        <is>
          <t>Hammer Arm accuracy</t>
        </is>
      </c>
      <c r="D7917" s="77" t="n">
        <v>90</v>
      </c>
      <c r="E7917" s="77" t="n">
        <v>100</v>
      </c>
      <c r="F7917" s="77" t="inlineStr">
        <is>
          <t>Differs from upstream baseline</t>
        </is>
      </c>
      <c r="G7917" s="77" t="inlineStr">
        <is>
          <t>src/data/moves_info.h</t>
        </is>
      </c>
    </row>
    <row r="7918">
      <c r="A7918" s="32" t="inlineStr">
        <is>
          <t>2026-10-05</t>
        </is>
      </c>
      <c r="B7918" s="32" t="inlineStr">
        <is>
          <t>Moves</t>
        </is>
      </c>
      <c r="C7918" s="32" t="inlineStr">
        <is>
          <t>Harden pp</t>
        </is>
      </c>
      <c r="D7918" s="32" t="n">
        <v>30</v>
      </c>
      <c r="E7918" s="32" t="n">
        <v>5</v>
      </c>
      <c r="F7918" s="32" t="inlineStr">
        <is>
          <t>Differs from upstream baseline</t>
        </is>
      </c>
      <c r="G7918" s="32" t="inlineStr">
        <is>
          <t>src/data/moves_info.h</t>
        </is>
      </c>
    </row>
    <row r="7919">
      <c r="A7919" s="77" t="inlineStr">
        <is>
          <t>2026-10-05</t>
        </is>
      </c>
      <c r="B7919" s="77" t="inlineStr">
        <is>
          <t>Moves</t>
        </is>
      </c>
      <c r="C7919" s="77" t="inlineStr">
        <is>
          <t>Head Smash accuracy</t>
        </is>
      </c>
      <c r="D7919" s="77" t="n">
        <v>80</v>
      </c>
      <c r="E7919" s="77" t="n">
        <v>100</v>
      </c>
      <c r="F7919" s="77" t="inlineStr">
        <is>
          <t>Differs from upstream baseline</t>
        </is>
      </c>
      <c r="G7919" s="77" t="inlineStr">
        <is>
          <t>src/data/moves_info.h</t>
        </is>
      </c>
    </row>
    <row r="7920">
      <c r="A7920" s="32" t="inlineStr">
        <is>
          <t>2026-10-05</t>
        </is>
      </c>
      <c r="B7920" s="32" t="inlineStr">
        <is>
          <t>Moves</t>
        </is>
      </c>
      <c r="C7920" s="32" t="inlineStr">
        <is>
          <t>Heal Bell pp</t>
        </is>
      </c>
      <c r="D7920" s="32" t="n">
        <v>5</v>
      </c>
      <c r="E7920" s="32" t="n">
        <v>1</v>
      </c>
      <c r="F7920" s="32" t="inlineStr">
        <is>
          <t>Differs from upstream baseline</t>
        </is>
      </c>
      <c r="G7920" s="32" t="inlineStr">
        <is>
          <t>src/data/moves_info.h</t>
        </is>
      </c>
    </row>
    <row r="7921">
      <c r="A7921" s="77" t="inlineStr">
        <is>
          <t>2026-10-05</t>
        </is>
      </c>
      <c r="B7921" s="77" t="inlineStr">
        <is>
          <t>Moves</t>
        </is>
      </c>
      <c r="C7921" s="77" t="inlineStr">
        <is>
          <t>Heart Stamp power</t>
        </is>
      </c>
      <c r="D7921" s="77" t="n">
        <v>60</v>
      </c>
      <c r="E7921" s="77" t="n">
        <v>70</v>
      </c>
      <c r="F7921" s="77" t="inlineStr">
        <is>
          <t>Differs from upstream baseline</t>
        </is>
      </c>
      <c r="G7921" s="77" t="inlineStr">
        <is>
          <t>src/data/moves_info.h</t>
        </is>
      </c>
    </row>
    <row r="7922">
      <c r="A7922" s="32" t="inlineStr">
        <is>
          <t>2026-10-05</t>
        </is>
      </c>
      <c r="B7922" s="32" t="inlineStr">
        <is>
          <t>Moves</t>
        </is>
      </c>
      <c r="C7922" s="32" t="inlineStr">
        <is>
          <t>Heart Swap power</t>
        </is>
      </c>
      <c r="D7922" s="32" t="n">
        <v>0</v>
      </c>
      <c r="E7922" s="32" t="n">
        <v>95</v>
      </c>
      <c r="F7922" s="32" t="inlineStr">
        <is>
          <t>Differs from upstream baseline</t>
        </is>
      </c>
      <c r="G7922" s="32" t="inlineStr">
        <is>
          <t>src/data/moves_info.h</t>
        </is>
      </c>
    </row>
    <row r="7923">
      <c r="A7923" s="77" t="inlineStr">
        <is>
          <t>2026-10-05</t>
        </is>
      </c>
      <c r="B7923" s="77" t="inlineStr">
        <is>
          <t>Moves</t>
        </is>
      </c>
      <c r="C7923" s="77" t="inlineStr">
        <is>
          <t>Heart Swap type</t>
        </is>
      </c>
      <c r="D7923" s="77" t="inlineStr">
        <is>
          <t>TYPE_PSYCHIC</t>
        </is>
      </c>
      <c r="E7923" s="77" t="inlineStr">
        <is>
          <t>TYPE_WATER</t>
        </is>
      </c>
      <c r="F7923" s="77" t="inlineStr">
        <is>
          <t>Differs from upstream baseline</t>
        </is>
      </c>
      <c r="G7923" s="77" t="inlineStr">
        <is>
          <t>src/data/moves_info.h</t>
        </is>
      </c>
    </row>
    <row r="7924">
      <c r="A7924" s="32" t="inlineStr">
        <is>
          <t>2026-10-05</t>
        </is>
      </c>
      <c r="B7924" s="32" t="inlineStr">
        <is>
          <t>Moves</t>
        </is>
      </c>
      <c r="C7924" s="32" t="inlineStr">
        <is>
          <t>Heat Wave power</t>
        </is>
      </c>
      <c r="D7924" s="32" t="n">
        <v>95</v>
      </c>
      <c r="E7924" s="32" t="n">
        <v>100</v>
      </c>
      <c r="F7924" s="32" t="inlineStr">
        <is>
          <t>Differs from upstream baseline</t>
        </is>
      </c>
      <c r="G7924" s="32" t="inlineStr">
        <is>
          <t>src/data/moves_info.h</t>
        </is>
      </c>
    </row>
    <row r="7925">
      <c r="A7925" s="77" t="inlineStr">
        <is>
          <t>2026-10-05</t>
        </is>
      </c>
      <c r="B7925" s="77" t="inlineStr">
        <is>
          <t>Moves</t>
        </is>
      </c>
      <c r="C7925" s="77" t="inlineStr">
        <is>
          <t>Heat Wave accuracy</t>
        </is>
      </c>
      <c r="D7925" s="77" t="n">
        <v>90</v>
      </c>
      <c r="E7925" s="77" t="n">
        <v>100</v>
      </c>
      <c r="F7925" s="77" t="inlineStr">
        <is>
          <t>Differs from upstream baseline</t>
        </is>
      </c>
      <c r="G7925" s="77" t="inlineStr">
        <is>
          <t>src/data/moves_info.h</t>
        </is>
      </c>
    </row>
    <row r="7926">
      <c r="A7926" s="32" t="inlineStr">
        <is>
          <t>2026-10-05</t>
        </is>
      </c>
      <c r="B7926" s="32" t="inlineStr">
        <is>
          <t>Moves</t>
        </is>
      </c>
      <c r="C7926" s="32" t="inlineStr">
        <is>
          <t>Helping Hand accuracy</t>
        </is>
      </c>
      <c r="D7926" s="32" t="n">
        <v>100</v>
      </c>
      <c r="E7926" s="32" t="n">
        <v>0</v>
      </c>
      <c r="F7926" s="32" t="inlineStr">
        <is>
          <t>Differs from upstream baseline</t>
        </is>
      </c>
      <c r="G7926" s="32" t="inlineStr">
        <is>
          <t>src/data/moves_info.h</t>
        </is>
      </c>
    </row>
    <row r="7927">
      <c r="A7927" s="77" t="inlineStr">
        <is>
          <t>2026-10-05</t>
        </is>
      </c>
      <c r="B7927" s="77" t="inlineStr">
        <is>
          <t>Moves</t>
        </is>
      </c>
      <c r="C7927" s="77" t="inlineStr">
        <is>
          <t>Hex power</t>
        </is>
      </c>
      <c r="D7927" s="77" t="n">
        <v>65</v>
      </c>
      <c r="E7927" s="77" t="n">
        <v>75</v>
      </c>
      <c r="F7927" s="77" t="inlineStr">
        <is>
          <t>Differs from upstream baseline</t>
        </is>
      </c>
      <c r="G7927" s="77" t="inlineStr">
        <is>
          <t>src/data/moves_info.h</t>
        </is>
      </c>
    </row>
    <row r="7928">
      <c r="A7928" s="32" t="inlineStr">
        <is>
          <t>2026-10-05</t>
        </is>
      </c>
      <c r="B7928" s="32" t="inlineStr">
        <is>
          <t>Moves</t>
        </is>
      </c>
      <c r="C7928" s="32" t="inlineStr">
        <is>
          <t>Hidden Power power</t>
        </is>
      </c>
      <c r="D7928" s="32" t="n">
        <v>60</v>
      </c>
      <c r="E7928" s="32" t="n">
        <v>1</v>
      </c>
      <c r="F7928" s="32" t="inlineStr">
        <is>
          <t>Differs from upstream baseline</t>
        </is>
      </c>
      <c r="G7928" s="32" t="inlineStr">
        <is>
          <t>src/data/moves_info.h</t>
        </is>
      </c>
    </row>
    <row r="7929">
      <c r="A7929" s="77" t="inlineStr">
        <is>
          <t>2026-10-05</t>
        </is>
      </c>
      <c r="B7929" s="77" t="inlineStr">
        <is>
          <t>Moves</t>
        </is>
      </c>
      <c r="C7929" s="77" t="inlineStr">
        <is>
          <t>High Jump Kick power</t>
        </is>
      </c>
      <c r="D7929" s="77" t="n">
        <v>130</v>
      </c>
      <c r="E7929" s="77" t="n">
        <v>150</v>
      </c>
      <c r="F7929" s="77" t="inlineStr">
        <is>
          <t>Differs from upstream baseline</t>
        </is>
      </c>
      <c r="G7929" s="77" t="inlineStr">
        <is>
          <t>src/data/moves_info.h</t>
        </is>
      </c>
    </row>
    <row r="7930">
      <c r="A7930" s="32" t="inlineStr">
        <is>
          <t>2026-10-05</t>
        </is>
      </c>
      <c r="B7930" s="32" t="inlineStr">
        <is>
          <t>Moves</t>
        </is>
      </c>
      <c r="C7930" s="32" t="inlineStr">
        <is>
          <t>High Jump Kick pp</t>
        </is>
      </c>
      <c r="D7930" s="32" t="n">
        <v>10</v>
      </c>
      <c r="E7930" s="32" t="n">
        <v>20</v>
      </c>
      <c r="F7930" s="32" t="inlineStr">
        <is>
          <t>Differs from upstream baseline</t>
        </is>
      </c>
      <c r="G7930" s="32" t="inlineStr">
        <is>
          <t>src/data/moves_info.h</t>
        </is>
      </c>
    </row>
    <row r="7931">
      <c r="A7931" s="77" t="inlineStr">
        <is>
          <t>2026-10-05</t>
        </is>
      </c>
      <c r="B7931" s="77" t="inlineStr">
        <is>
          <t>Moves</t>
        </is>
      </c>
      <c r="C7931" s="77" t="inlineStr">
        <is>
          <t>Horn Attack power</t>
        </is>
      </c>
      <c r="D7931" s="77" t="n">
        <v>65</v>
      </c>
      <c r="E7931" s="77" t="n">
        <v>70</v>
      </c>
      <c r="F7931" s="77" t="inlineStr">
        <is>
          <t>Differs from upstream baseline</t>
        </is>
      </c>
      <c r="G7931" s="77" t="inlineStr">
        <is>
          <t>src/data/moves_info.h</t>
        </is>
      </c>
    </row>
    <row r="7932">
      <c r="A7932" s="32" t="inlineStr">
        <is>
          <t>2026-10-05</t>
        </is>
      </c>
      <c r="B7932" s="32" t="inlineStr">
        <is>
          <t>Moves</t>
        </is>
      </c>
      <c r="C7932" s="32" t="inlineStr">
        <is>
          <t>Horn Leech power</t>
        </is>
      </c>
      <c r="D7932" s="32" t="n">
        <v>75</v>
      </c>
      <c r="E7932" s="32" t="n">
        <v>80</v>
      </c>
      <c r="F7932" s="32" t="inlineStr">
        <is>
          <t>Differs from upstream baseline</t>
        </is>
      </c>
      <c r="G7932" s="32" t="inlineStr">
        <is>
          <t>src/data/moves_info.h</t>
        </is>
      </c>
    </row>
    <row r="7933">
      <c r="A7933" s="77" t="inlineStr">
        <is>
          <t>2026-10-05</t>
        </is>
      </c>
      <c r="B7933" s="77" t="inlineStr">
        <is>
          <t>Moves</t>
        </is>
      </c>
      <c r="C7933" s="77" t="inlineStr">
        <is>
          <t>Howl pp</t>
        </is>
      </c>
      <c r="D7933" s="77" t="n">
        <v>40</v>
      </c>
      <c r="E7933" s="77" t="n">
        <v>3</v>
      </c>
      <c r="F7933" s="77" t="inlineStr">
        <is>
          <t>Differs from upstream baseline</t>
        </is>
      </c>
      <c r="G7933" s="77" t="inlineStr">
        <is>
          <t>src/data/moves_info.h</t>
        </is>
      </c>
    </row>
    <row r="7934">
      <c r="A7934" s="32" t="inlineStr">
        <is>
          <t>2026-10-05</t>
        </is>
      </c>
      <c r="B7934" s="32" t="inlineStr">
        <is>
          <t>Moves</t>
        </is>
      </c>
      <c r="C7934" s="32" t="inlineStr">
        <is>
          <t>Hurricane power</t>
        </is>
      </c>
      <c r="D7934" s="32" t="n">
        <v>110</v>
      </c>
      <c r="E7934" s="32" t="n">
        <v>120</v>
      </c>
      <c r="F7934" s="32" t="inlineStr">
        <is>
          <t>Differs from upstream baseline</t>
        </is>
      </c>
      <c r="G7934" s="32" t="inlineStr">
        <is>
          <t>src/data/moves_info.h</t>
        </is>
      </c>
    </row>
    <row r="7935">
      <c r="A7935" s="77" t="inlineStr">
        <is>
          <t>2026-10-05</t>
        </is>
      </c>
      <c r="B7935" s="77" t="inlineStr">
        <is>
          <t>Moves</t>
        </is>
      </c>
      <c r="C7935" s="77" t="inlineStr">
        <is>
          <t>Hurricane pp</t>
        </is>
      </c>
      <c r="D7935" s="77" t="n">
        <v>10</v>
      </c>
      <c r="E7935" s="77" t="n">
        <v>8</v>
      </c>
      <c r="F7935" s="77" t="inlineStr">
        <is>
          <t>Differs from upstream baseline</t>
        </is>
      </c>
      <c r="G7935" s="77" t="inlineStr">
        <is>
          <t>src/data/moves_info.h</t>
        </is>
      </c>
    </row>
    <row r="7936">
      <c r="A7936" s="32" t="inlineStr">
        <is>
          <t>2026-10-05</t>
        </is>
      </c>
      <c r="B7936" s="32" t="inlineStr">
        <is>
          <t>Moves</t>
        </is>
      </c>
      <c r="C7936" s="32" t="inlineStr">
        <is>
          <t>Hydro Cannon accuracy</t>
        </is>
      </c>
      <c r="D7936" s="32" t="n">
        <v>90</v>
      </c>
      <c r="E7936" s="32" t="n">
        <v>95</v>
      </c>
      <c r="F7936" s="32" t="inlineStr">
        <is>
          <t>Differs from upstream baseline</t>
        </is>
      </c>
      <c r="G7936" s="32" t="inlineStr">
        <is>
          <t>src/data/moves_info.h</t>
        </is>
      </c>
    </row>
    <row r="7937">
      <c r="A7937" s="77" t="inlineStr">
        <is>
          <t>2026-10-05</t>
        </is>
      </c>
      <c r="B7937" s="77" t="inlineStr">
        <is>
          <t>Moves</t>
        </is>
      </c>
      <c r="C7937" s="77" t="inlineStr">
        <is>
          <t>Hydro Pump power</t>
        </is>
      </c>
      <c r="D7937" s="77" t="n">
        <v>110</v>
      </c>
      <c r="E7937" s="77" t="n">
        <v>120</v>
      </c>
      <c r="F7937" s="77" t="inlineStr">
        <is>
          <t>Differs from upstream baseline</t>
        </is>
      </c>
      <c r="G7937" s="77" t="inlineStr">
        <is>
          <t>src/data/moves_info.h</t>
        </is>
      </c>
    </row>
    <row r="7938">
      <c r="A7938" s="32" t="inlineStr">
        <is>
          <t>2026-10-05</t>
        </is>
      </c>
      <c r="B7938" s="32" t="inlineStr">
        <is>
          <t>Moves</t>
        </is>
      </c>
      <c r="C7938" s="32" t="inlineStr">
        <is>
          <t>Hydro Pump accuracy</t>
        </is>
      </c>
      <c r="D7938" s="32" t="n">
        <v>80</v>
      </c>
      <c r="E7938" s="32" t="n">
        <v>85</v>
      </c>
      <c r="F7938" s="32" t="inlineStr">
        <is>
          <t>Differs from upstream baseline</t>
        </is>
      </c>
      <c r="G7938" s="32" t="inlineStr">
        <is>
          <t>src/data/moves_info.h</t>
        </is>
      </c>
    </row>
    <row r="7939">
      <c r="A7939" s="77" t="inlineStr">
        <is>
          <t>2026-10-05</t>
        </is>
      </c>
      <c r="B7939" s="77" t="inlineStr">
        <is>
          <t>Moves</t>
        </is>
      </c>
      <c r="C7939" s="77" t="inlineStr">
        <is>
          <t>Hydro Pump pp</t>
        </is>
      </c>
      <c r="D7939" s="77" t="n">
        <v>5</v>
      </c>
      <c r="E7939" s="77" t="n">
        <v>8</v>
      </c>
      <c r="F7939" s="77" t="inlineStr">
        <is>
          <t>Differs from upstream baseline</t>
        </is>
      </c>
      <c r="G7939" s="77" t="inlineStr">
        <is>
          <t>src/data/moves_info.h</t>
        </is>
      </c>
    </row>
    <row r="7940">
      <c r="A7940" s="32" t="inlineStr">
        <is>
          <t>2026-10-05</t>
        </is>
      </c>
      <c r="B7940" s="32" t="inlineStr">
        <is>
          <t>Moves</t>
        </is>
      </c>
      <c r="C7940" s="32" t="inlineStr">
        <is>
          <t>Hyperspace Fury power</t>
        </is>
      </c>
      <c r="D7940" s="32" t="n">
        <v>100</v>
      </c>
      <c r="E7940" s="32" t="n">
        <v>110</v>
      </c>
      <c r="F7940" s="32" t="inlineStr">
        <is>
          <t>Differs from upstream baseline</t>
        </is>
      </c>
      <c r="G7940" s="32" t="inlineStr">
        <is>
          <t>src/data/moves_info.h</t>
        </is>
      </c>
    </row>
    <row r="7941">
      <c r="A7941" s="77" t="inlineStr">
        <is>
          <t>2026-10-05</t>
        </is>
      </c>
      <c r="B7941" s="77" t="inlineStr">
        <is>
          <t>Moves</t>
        </is>
      </c>
      <c r="C7941" s="77" t="inlineStr">
        <is>
          <t>Hyperspace Hole power</t>
        </is>
      </c>
      <c r="D7941" s="77" t="n">
        <v>80</v>
      </c>
      <c r="E7941" s="77" t="n">
        <v>90</v>
      </c>
      <c r="F7941" s="77" t="inlineStr">
        <is>
          <t>Differs from upstream baseline</t>
        </is>
      </c>
      <c r="G7941" s="77" t="inlineStr">
        <is>
          <t>src/data/moves_info.h</t>
        </is>
      </c>
    </row>
    <row r="7942">
      <c r="A7942" s="32" t="inlineStr">
        <is>
          <t>2026-10-05</t>
        </is>
      </c>
      <c r="B7942" s="32" t="inlineStr">
        <is>
          <t>Moves</t>
        </is>
      </c>
      <c r="C7942" s="32" t="inlineStr">
        <is>
          <t>Hyper Beam power</t>
        </is>
      </c>
      <c r="D7942" s="32" t="n">
        <v>150</v>
      </c>
      <c r="E7942" s="32" t="n">
        <v>180</v>
      </c>
      <c r="F7942" s="32" t="inlineStr">
        <is>
          <t>Differs from upstream baseline</t>
        </is>
      </c>
      <c r="G7942" s="32" t="inlineStr">
        <is>
          <t>src/data/moves_info.h</t>
        </is>
      </c>
    </row>
    <row r="7943">
      <c r="A7943" s="77" t="inlineStr">
        <is>
          <t>2026-10-05</t>
        </is>
      </c>
      <c r="B7943" s="77" t="inlineStr">
        <is>
          <t>Moves</t>
        </is>
      </c>
      <c r="C7943" s="77" t="inlineStr">
        <is>
          <t>Hyper Beam accuracy</t>
        </is>
      </c>
      <c r="D7943" s="77" t="n">
        <v>90</v>
      </c>
      <c r="E7943" s="77" t="n">
        <v>100</v>
      </c>
      <c r="F7943" s="77" t="inlineStr">
        <is>
          <t>Differs from upstream baseline</t>
        </is>
      </c>
      <c r="G7943" s="77" t="inlineStr">
        <is>
          <t>src/data/moves_info.h</t>
        </is>
      </c>
    </row>
    <row r="7944">
      <c r="A7944" s="32" t="inlineStr">
        <is>
          <t>2026-10-05</t>
        </is>
      </c>
      <c r="B7944" s="32" t="inlineStr">
        <is>
          <t>Moves</t>
        </is>
      </c>
      <c r="C7944" s="32" t="inlineStr">
        <is>
          <t>Hyper Beam pp</t>
        </is>
      </c>
      <c r="D7944" s="32" t="n">
        <v>5</v>
      </c>
      <c r="E7944" s="32" t="n">
        <v>8</v>
      </c>
      <c r="F7944" s="32" t="inlineStr">
        <is>
          <t>Differs from upstream baseline</t>
        </is>
      </c>
      <c r="G7944" s="32" t="inlineStr">
        <is>
          <t>src/data/moves_info.h</t>
        </is>
      </c>
    </row>
    <row r="7945">
      <c r="A7945" s="77" t="inlineStr">
        <is>
          <t>2026-10-05</t>
        </is>
      </c>
      <c r="B7945" s="77" t="inlineStr">
        <is>
          <t>Moves</t>
        </is>
      </c>
      <c r="C7945" s="77" t="inlineStr">
        <is>
          <t>Hyper Fang power</t>
        </is>
      </c>
      <c r="D7945" s="77" t="n">
        <v>80</v>
      </c>
      <c r="E7945" s="77" t="n">
        <v>95</v>
      </c>
      <c r="F7945" s="77" t="inlineStr">
        <is>
          <t>Differs from upstream baseline</t>
        </is>
      </c>
      <c r="G7945" s="77" t="inlineStr">
        <is>
          <t>src/data/moves_info.h</t>
        </is>
      </c>
    </row>
    <row r="7946">
      <c r="A7946" s="32" t="inlineStr">
        <is>
          <t>2026-10-05</t>
        </is>
      </c>
      <c r="B7946" s="32" t="inlineStr">
        <is>
          <t>Moves</t>
        </is>
      </c>
      <c r="C7946" s="32" t="inlineStr">
        <is>
          <t>Hyper Fang accuracy</t>
        </is>
      </c>
      <c r="D7946" s="32" t="n">
        <v>90</v>
      </c>
      <c r="E7946" s="32" t="n">
        <v>100</v>
      </c>
      <c r="F7946" s="32" t="inlineStr">
        <is>
          <t>Differs from upstream baseline</t>
        </is>
      </c>
      <c r="G7946" s="32" t="inlineStr">
        <is>
          <t>src/data/moves_info.h</t>
        </is>
      </c>
    </row>
    <row r="7947">
      <c r="A7947" s="77" t="inlineStr">
        <is>
          <t>2026-10-05</t>
        </is>
      </c>
      <c r="B7947" s="77" t="inlineStr">
        <is>
          <t>Moves</t>
        </is>
      </c>
      <c r="C7947" s="77" t="inlineStr">
        <is>
          <t>Hyper Voice power</t>
        </is>
      </c>
      <c r="D7947" s="77" t="n">
        <v>90</v>
      </c>
      <c r="E7947" s="77" t="n">
        <v>110</v>
      </c>
      <c r="F7947" s="77" t="inlineStr">
        <is>
          <t>Differs from upstream baseline</t>
        </is>
      </c>
      <c r="G7947" s="77" t="inlineStr">
        <is>
          <t>src/data/moves_info.h</t>
        </is>
      </c>
    </row>
    <row r="7948">
      <c r="A7948" s="32" t="inlineStr">
        <is>
          <t>2026-10-05</t>
        </is>
      </c>
      <c r="B7948" s="32" t="inlineStr">
        <is>
          <t>Moves</t>
        </is>
      </c>
      <c r="C7948" s="32" t="inlineStr">
        <is>
          <t>Hypnosis accuracy</t>
        </is>
      </c>
      <c r="D7948" s="32" t="n">
        <v>60</v>
      </c>
      <c r="E7948" s="32" t="n">
        <v>70</v>
      </c>
      <c r="F7948" s="32" t="inlineStr">
        <is>
          <t>Differs from upstream baseline</t>
        </is>
      </c>
      <c r="G7948" s="32" t="inlineStr">
        <is>
          <t>src/data/moves_info.h</t>
        </is>
      </c>
    </row>
    <row r="7949">
      <c r="A7949" s="77" t="inlineStr">
        <is>
          <t>2026-10-05</t>
        </is>
      </c>
      <c r="B7949" s="77" t="inlineStr">
        <is>
          <t>Moves</t>
        </is>
      </c>
      <c r="C7949" s="77" t="inlineStr">
        <is>
          <t>Ice Ball power</t>
        </is>
      </c>
      <c r="D7949" s="77" t="n">
        <v>30</v>
      </c>
      <c r="E7949" s="77" t="n">
        <v>120</v>
      </c>
      <c r="F7949" s="77" t="inlineStr">
        <is>
          <t>Differs from upstream baseline</t>
        </is>
      </c>
      <c r="G7949" s="77" t="inlineStr">
        <is>
          <t>src/data/moves_info.h</t>
        </is>
      </c>
    </row>
    <row r="7950">
      <c r="A7950" s="32" t="inlineStr">
        <is>
          <t>2026-10-05</t>
        </is>
      </c>
      <c r="B7950" s="32" t="inlineStr">
        <is>
          <t>Moves</t>
        </is>
      </c>
      <c r="C7950" s="32" t="inlineStr">
        <is>
          <t>Ice Ball accuracy</t>
        </is>
      </c>
      <c r="D7950" s="32" t="n">
        <v>90</v>
      </c>
      <c r="E7950" s="32" t="n">
        <v>70</v>
      </c>
      <c r="F7950" s="32" t="inlineStr">
        <is>
          <t>Differs from upstream baseline</t>
        </is>
      </c>
      <c r="G7950" s="32" t="inlineStr">
        <is>
          <t>src/data/moves_info.h</t>
        </is>
      </c>
    </row>
    <row r="7951">
      <c r="A7951" s="77" t="inlineStr">
        <is>
          <t>2026-10-05</t>
        </is>
      </c>
      <c r="B7951" s="77" t="inlineStr">
        <is>
          <t>Moves</t>
        </is>
      </c>
      <c r="C7951" s="77" t="inlineStr">
        <is>
          <t>Ice Beam power</t>
        </is>
      </c>
      <c r="D7951" s="77" t="n">
        <v>90</v>
      </c>
      <c r="E7951" s="77" t="n">
        <v>95</v>
      </c>
      <c r="F7951" s="77" t="inlineStr">
        <is>
          <t>Differs from upstream baseline</t>
        </is>
      </c>
      <c r="G7951" s="77" t="inlineStr">
        <is>
          <t>src/data/moves_info.h</t>
        </is>
      </c>
    </row>
    <row r="7952">
      <c r="A7952" s="32" t="inlineStr">
        <is>
          <t>2026-10-05</t>
        </is>
      </c>
      <c r="B7952" s="32" t="inlineStr">
        <is>
          <t>Moves</t>
        </is>
      </c>
      <c r="C7952" s="32" t="inlineStr">
        <is>
          <t>Ice Burn accuracy</t>
        </is>
      </c>
      <c r="D7952" s="32" t="n">
        <v>90</v>
      </c>
      <c r="E7952" s="32" t="n">
        <v>95</v>
      </c>
      <c r="F7952" s="32" t="inlineStr">
        <is>
          <t>Differs from upstream baseline</t>
        </is>
      </c>
      <c r="G7952" s="32" t="inlineStr">
        <is>
          <t>src/data/moves_info.h</t>
        </is>
      </c>
    </row>
    <row r="7953">
      <c r="A7953" s="77" t="inlineStr">
        <is>
          <t>2026-10-05</t>
        </is>
      </c>
      <c r="B7953" s="77" t="inlineStr">
        <is>
          <t>Moves</t>
        </is>
      </c>
      <c r="C7953" s="77" t="inlineStr">
        <is>
          <t>Ice Fang power</t>
        </is>
      </c>
      <c r="D7953" s="77" t="n">
        <v>65</v>
      </c>
      <c r="E7953" s="77" t="n">
        <v>90</v>
      </c>
      <c r="F7953" s="77" t="inlineStr">
        <is>
          <t>Differs from upstream baseline</t>
        </is>
      </c>
      <c r="G7953" s="77" t="inlineStr">
        <is>
          <t>src/data/moves_info.h</t>
        </is>
      </c>
    </row>
    <row r="7954">
      <c r="A7954" s="32" t="inlineStr">
        <is>
          <t>2026-10-05</t>
        </is>
      </c>
      <c r="B7954" s="32" t="inlineStr">
        <is>
          <t>Moves</t>
        </is>
      </c>
      <c r="C7954" s="32" t="inlineStr">
        <is>
          <t>Ice Fang accuracy</t>
        </is>
      </c>
      <c r="D7954" s="32" t="n">
        <v>95</v>
      </c>
      <c r="E7954" s="32" t="n">
        <v>100</v>
      </c>
      <c r="F7954" s="32" t="inlineStr">
        <is>
          <t>Differs from upstream baseline</t>
        </is>
      </c>
      <c r="G7954" s="32" t="inlineStr">
        <is>
          <t>src/data/moves_info.h</t>
        </is>
      </c>
    </row>
    <row r="7955">
      <c r="A7955" s="77" t="inlineStr">
        <is>
          <t>2026-10-05</t>
        </is>
      </c>
      <c r="B7955" s="77" t="inlineStr">
        <is>
          <t>Moves</t>
        </is>
      </c>
      <c r="C7955" s="77" t="inlineStr">
        <is>
          <t>Ice Punch power</t>
        </is>
      </c>
      <c r="D7955" s="77" t="n">
        <v>75</v>
      </c>
      <c r="E7955" s="77" t="n">
        <v>95</v>
      </c>
      <c r="F7955" s="77" t="inlineStr">
        <is>
          <t>Differs from upstream baseline</t>
        </is>
      </c>
      <c r="G7955" s="77" t="inlineStr">
        <is>
          <t>src/data/moves_info.h</t>
        </is>
      </c>
    </row>
    <row r="7956">
      <c r="A7956" s="32" t="inlineStr">
        <is>
          <t>2026-10-05</t>
        </is>
      </c>
      <c r="B7956" s="32" t="inlineStr">
        <is>
          <t>Moves</t>
        </is>
      </c>
      <c r="C7956" s="32" t="inlineStr">
        <is>
          <t>Ice Shard pp</t>
        </is>
      </c>
      <c r="D7956" s="32" t="n">
        <v>30</v>
      </c>
      <c r="E7956" s="32" t="n">
        <v>10</v>
      </c>
      <c r="F7956" s="32" t="inlineStr">
        <is>
          <t>Differs from upstream baseline</t>
        </is>
      </c>
      <c r="G7956" s="32" t="inlineStr">
        <is>
          <t>src/data/moves_info.h</t>
        </is>
      </c>
    </row>
    <row r="7957">
      <c r="A7957" s="77" t="inlineStr">
        <is>
          <t>2026-10-05</t>
        </is>
      </c>
      <c r="B7957" s="77" t="inlineStr">
        <is>
          <t>Moves</t>
        </is>
      </c>
      <c r="C7957" s="77" t="inlineStr">
        <is>
          <t>Icicle Crash power</t>
        </is>
      </c>
      <c r="D7957" s="77" t="n">
        <v>85</v>
      </c>
      <c r="E7957" s="77" t="n">
        <v>95</v>
      </c>
      <c r="F7957" s="77" t="inlineStr">
        <is>
          <t>Differs from upstream baseline</t>
        </is>
      </c>
      <c r="G7957" s="77" t="inlineStr">
        <is>
          <t>src/data/moves_info.h</t>
        </is>
      </c>
    </row>
    <row r="7958">
      <c r="A7958" s="32" t="inlineStr">
        <is>
          <t>2026-10-05</t>
        </is>
      </c>
      <c r="B7958" s="32" t="inlineStr">
        <is>
          <t>Moves</t>
        </is>
      </c>
      <c r="C7958" s="32" t="inlineStr">
        <is>
          <t>Icicle Crash accuracy</t>
        </is>
      </c>
      <c r="D7958" s="32" t="n">
        <v>90</v>
      </c>
      <c r="E7958" s="32" t="n">
        <v>100</v>
      </c>
      <c r="F7958" s="32" t="inlineStr">
        <is>
          <t>Differs from upstream baseline</t>
        </is>
      </c>
      <c r="G7958" s="32" t="inlineStr">
        <is>
          <t>src/data/moves_info.h</t>
        </is>
      </c>
    </row>
    <row r="7959">
      <c r="A7959" s="77" t="inlineStr">
        <is>
          <t>2026-10-05</t>
        </is>
      </c>
      <c r="B7959" s="77" t="inlineStr">
        <is>
          <t>Moves</t>
        </is>
      </c>
      <c r="C7959" s="77" t="inlineStr">
        <is>
          <t>Imprison accuracy</t>
        </is>
      </c>
      <c r="D7959" s="77" t="n">
        <v>100</v>
      </c>
      <c r="E7959" s="77" t="n">
        <v>0</v>
      </c>
      <c r="F7959" s="77" t="inlineStr">
        <is>
          <t>Differs from upstream baseline</t>
        </is>
      </c>
      <c r="G7959" s="77" t="inlineStr">
        <is>
          <t>src/data/moves_info.h</t>
        </is>
      </c>
    </row>
    <row r="7960">
      <c r="A7960" s="32" t="inlineStr">
        <is>
          <t>2026-10-05</t>
        </is>
      </c>
      <c r="B7960" s="32" t="inlineStr">
        <is>
          <t>Moves</t>
        </is>
      </c>
      <c r="C7960" s="32" t="inlineStr">
        <is>
          <t>Incinerate power</t>
        </is>
      </c>
      <c r="D7960" s="32" t="n">
        <v>60</v>
      </c>
      <c r="E7960" s="32" t="n">
        <v>70</v>
      </c>
      <c r="F7960" s="32" t="inlineStr">
        <is>
          <t>Differs from upstream baseline</t>
        </is>
      </c>
      <c r="G7960" s="32" t="inlineStr">
        <is>
          <t>src/data/moves_info.h</t>
        </is>
      </c>
    </row>
    <row r="7961">
      <c r="A7961" s="77" t="inlineStr">
        <is>
          <t>2026-10-05</t>
        </is>
      </c>
      <c r="B7961" s="77" t="inlineStr">
        <is>
          <t>Moves</t>
        </is>
      </c>
      <c r="C7961" s="77" t="inlineStr">
        <is>
          <t>Inferno accuracy</t>
        </is>
      </c>
      <c r="D7961" s="77" t="n">
        <v>50</v>
      </c>
      <c r="E7961" s="77" t="n">
        <v>60</v>
      </c>
      <c r="F7961" s="77" t="inlineStr">
        <is>
          <t>Differs from upstream baseline</t>
        </is>
      </c>
      <c r="G7961" s="77" t="inlineStr">
        <is>
          <t>src/data/moves_info.h</t>
        </is>
      </c>
    </row>
    <row r="7962">
      <c r="A7962" s="32" t="inlineStr">
        <is>
          <t>2026-10-05</t>
        </is>
      </c>
      <c r="B7962" s="32" t="inlineStr">
        <is>
          <t>Moves</t>
        </is>
      </c>
      <c r="C7962" s="32" t="inlineStr">
        <is>
          <t>Infestation power</t>
        </is>
      </c>
      <c r="D7962" s="32" t="n">
        <v>20</v>
      </c>
      <c r="E7962" s="32" t="n">
        <v>30</v>
      </c>
      <c r="F7962" s="32" t="inlineStr">
        <is>
          <t>Differs from upstream baseline</t>
        </is>
      </c>
      <c r="G7962" s="32" t="inlineStr">
        <is>
          <t>src/data/moves_info.h</t>
        </is>
      </c>
    </row>
    <row r="7963">
      <c r="A7963" s="77" t="inlineStr">
        <is>
          <t>2026-10-05</t>
        </is>
      </c>
      <c r="B7963" s="77" t="inlineStr">
        <is>
          <t>Moves</t>
        </is>
      </c>
      <c r="C7963" s="77" t="inlineStr">
        <is>
          <t>Ingrain accuracy</t>
        </is>
      </c>
      <c r="D7963" s="77" t="n">
        <v>100</v>
      </c>
      <c r="E7963" s="77" t="n">
        <v>0</v>
      </c>
      <c r="F7963" s="77" t="inlineStr">
        <is>
          <t>Differs from upstream baseline</t>
        </is>
      </c>
      <c r="G7963" s="77" t="inlineStr">
        <is>
          <t>src/data/moves_info.h</t>
        </is>
      </c>
    </row>
    <row r="7964">
      <c r="A7964" s="32" t="inlineStr">
        <is>
          <t>2026-10-05</t>
        </is>
      </c>
      <c r="B7964" s="32" t="inlineStr">
        <is>
          <t>Moves</t>
        </is>
      </c>
      <c r="C7964" s="32" t="inlineStr">
        <is>
          <t>Ingrain pp</t>
        </is>
      </c>
      <c r="D7964" s="32" t="n">
        <v>20</v>
      </c>
      <c r="E7964" s="32" t="n">
        <v>1</v>
      </c>
      <c r="F7964" s="32" t="inlineStr">
        <is>
          <t>Differs from upstream baseline</t>
        </is>
      </c>
      <c r="G7964" s="32" t="inlineStr">
        <is>
          <t>src/data/moves_info.h</t>
        </is>
      </c>
    </row>
    <row r="7965">
      <c r="A7965" s="77" t="inlineStr">
        <is>
          <t>2026-10-05</t>
        </is>
      </c>
      <c r="B7965" s="77" t="inlineStr">
        <is>
          <t>Moves</t>
        </is>
      </c>
      <c r="C7965" s="77" t="inlineStr">
        <is>
          <t>Iron Defense pp</t>
        </is>
      </c>
      <c r="D7965" s="77" t="n">
        <v>15</v>
      </c>
      <c r="E7965" s="77" t="n">
        <v>3</v>
      </c>
      <c r="F7965" s="77" t="inlineStr">
        <is>
          <t>Differs from upstream baseline</t>
        </is>
      </c>
      <c r="G7965" s="77" t="inlineStr">
        <is>
          <t>src/data/moves_info.h</t>
        </is>
      </c>
    </row>
    <row r="7966">
      <c r="A7966" s="32" t="inlineStr">
        <is>
          <t>2026-10-05</t>
        </is>
      </c>
      <c r="B7966" s="32" t="inlineStr">
        <is>
          <t>Moves</t>
        </is>
      </c>
      <c r="C7966" s="32" t="inlineStr">
        <is>
          <t>Iron Tail power</t>
        </is>
      </c>
      <c r="D7966" s="32" t="n">
        <v>100</v>
      </c>
      <c r="E7966" s="32" t="n">
        <v>120</v>
      </c>
      <c r="F7966" s="32" t="inlineStr">
        <is>
          <t>Differs from upstream baseline</t>
        </is>
      </c>
      <c r="G7966" s="32" t="inlineStr">
        <is>
          <t>src/data/moves_info.h</t>
        </is>
      </c>
    </row>
    <row r="7967">
      <c r="A7967" s="77" t="inlineStr">
        <is>
          <t>2026-10-05</t>
        </is>
      </c>
      <c r="B7967" s="77" t="inlineStr">
        <is>
          <t>Moves</t>
        </is>
      </c>
      <c r="C7967" s="77" t="inlineStr">
        <is>
          <t>Iron Tail accuracy</t>
        </is>
      </c>
      <c r="D7967" s="77" t="n">
        <v>75</v>
      </c>
      <c r="E7967" s="77" t="n">
        <v>90</v>
      </c>
      <c r="F7967" s="77" t="inlineStr">
        <is>
          <t>Differs from upstream baseline</t>
        </is>
      </c>
      <c r="G7967" s="77" t="inlineStr">
        <is>
          <t>src/data/moves_info.h</t>
        </is>
      </c>
    </row>
    <row r="7968">
      <c r="A7968" s="32" t="inlineStr">
        <is>
          <t>2026-10-05</t>
        </is>
      </c>
      <c r="B7968" s="32" t="inlineStr">
        <is>
          <t>Moves</t>
        </is>
      </c>
      <c r="C7968" s="32" t="inlineStr">
        <is>
          <t>Judgment power</t>
        </is>
      </c>
      <c r="D7968" s="32" t="n">
        <v>100</v>
      </c>
      <c r="E7968" s="32" t="n">
        <v>120</v>
      </c>
      <c r="F7968" s="32" t="inlineStr">
        <is>
          <t>Differs from upstream baseline</t>
        </is>
      </c>
      <c r="G7968" s="32" t="inlineStr">
        <is>
          <t>src/data/moves_info.h</t>
        </is>
      </c>
    </row>
    <row r="7969">
      <c r="A7969" s="77" t="inlineStr">
        <is>
          <t>2026-10-05</t>
        </is>
      </c>
      <c r="B7969" s="77" t="inlineStr">
        <is>
          <t>Moves</t>
        </is>
      </c>
      <c r="C7969" s="77" t="inlineStr">
        <is>
          <t>Jump Kick power</t>
        </is>
      </c>
      <c r="D7969" s="77" t="n">
        <v>100</v>
      </c>
      <c r="E7969" s="77" t="n">
        <v>120</v>
      </c>
      <c r="F7969" s="77" t="inlineStr">
        <is>
          <t>Differs from upstream baseline</t>
        </is>
      </c>
      <c r="G7969" s="77" t="inlineStr">
        <is>
          <t>src/data/moves_info.h</t>
        </is>
      </c>
    </row>
    <row r="7970">
      <c r="A7970" s="32" t="inlineStr">
        <is>
          <t>2026-10-05</t>
        </is>
      </c>
      <c r="B7970" s="32" t="inlineStr">
        <is>
          <t>Moves</t>
        </is>
      </c>
      <c r="C7970" s="32" t="inlineStr">
        <is>
          <t>Jump Kick accuracy</t>
        </is>
      </c>
      <c r="D7970" s="32" t="n">
        <v>95</v>
      </c>
      <c r="E7970" s="32" t="n">
        <v>90</v>
      </c>
      <c r="F7970" s="32" t="inlineStr">
        <is>
          <t>Differs from upstream baseline</t>
        </is>
      </c>
      <c r="G7970" s="32" t="inlineStr">
        <is>
          <t>src/data/moves_info.h</t>
        </is>
      </c>
    </row>
    <row r="7971">
      <c r="A7971" s="77" t="inlineStr">
        <is>
          <t>2026-10-05</t>
        </is>
      </c>
      <c r="B7971" s="77" t="inlineStr">
        <is>
          <t>Moves</t>
        </is>
      </c>
      <c r="C7971" s="77" t="inlineStr">
        <is>
          <t>Jump Kick pp</t>
        </is>
      </c>
      <c r="D7971" s="77" t="n">
        <v>10</v>
      </c>
      <c r="E7971" s="77" t="n">
        <v>25</v>
      </c>
      <c r="F7971" s="77" t="inlineStr">
        <is>
          <t>Differs from upstream baseline</t>
        </is>
      </c>
      <c r="G7971" s="77" t="inlineStr">
        <is>
          <t>src/data/moves_info.h</t>
        </is>
      </c>
    </row>
    <row r="7972">
      <c r="A7972" s="32" t="inlineStr">
        <is>
          <t>2026-10-05</t>
        </is>
      </c>
      <c r="B7972" s="32" t="inlineStr">
        <is>
          <t>Moves</t>
        </is>
      </c>
      <c r="C7972" s="32" t="inlineStr">
        <is>
          <t>Kinesis accuracy</t>
        </is>
      </c>
      <c r="D7972" s="32" t="n">
        <v>80</v>
      </c>
      <c r="E7972" s="32" t="n">
        <v>100</v>
      </c>
      <c r="F7972" s="32" t="inlineStr">
        <is>
          <t>Differs from upstream baseline</t>
        </is>
      </c>
      <c r="G7972" s="32" t="inlineStr">
        <is>
          <t>src/data/moves_info.h</t>
        </is>
      </c>
    </row>
    <row r="7973">
      <c r="A7973" s="77" t="inlineStr">
        <is>
          <t>2026-10-05</t>
        </is>
      </c>
      <c r="B7973" s="77" t="inlineStr">
        <is>
          <t>Moves</t>
        </is>
      </c>
      <c r="C7973" s="77" t="inlineStr">
        <is>
          <t>Knock Off power</t>
        </is>
      </c>
      <c r="D7973" s="77" t="n">
        <v>65</v>
      </c>
      <c r="E7973" s="77" t="n">
        <v>80</v>
      </c>
      <c r="F7973" s="77" t="inlineStr">
        <is>
          <t>Differs from upstream baseline</t>
        </is>
      </c>
      <c r="G7973" s="77" t="inlineStr">
        <is>
          <t>src/data/moves_info.h</t>
        </is>
      </c>
    </row>
    <row r="7974">
      <c r="A7974" s="32" t="inlineStr">
        <is>
          <t>2026-10-05</t>
        </is>
      </c>
      <c r="B7974" s="32" t="inlineStr">
        <is>
          <t>Moves</t>
        </is>
      </c>
      <c r="C7974" s="32" t="inlineStr">
        <is>
          <t>Land's Wrath power</t>
        </is>
      </c>
      <c r="D7974" s="32" t="n">
        <v>90</v>
      </c>
      <c r="E7974" s="32" t="n">
        <v>95</v>
      </c>
      <c r="F7974" s="32" t="inlineStr">
        <is>
          <t>Differs from upstream baseline</t>
        </is>
      </c>
      <c r="G7974" s="32" t="inlineStr">
        <is>
          <t>src/data/moves_info.h</t>
        </is>
      </c>
    </row>
    <row r="7975">
      <c r="A7975" s="77" t="inlineStr">
        <is>
          <t>2026-10-05</t>
        </is>
      </c>
      <c r="B7975" s="77" t="inlineStr">
        <is>
          <t>Moves</t>
        </is>
      </c>
      <c r="C7975" s="77" t="inlineStr">
        <is>
          <t>Last Resort power</t>
        </is>
      </c>
      <c r="D7975" s="77" t="n">
        <v>140</v>
      </c>
      <c r="E7975" s="77" t="n">
        <v>130</v>
      </c>
      <c r="F7975" s="77" t="inlineStr">
        <is>
          <t>Differs from upstream baseline</t>
        </is>
      </c>
      <c r="G7975" s="77" t="inlineStr">
        <is>
          <t>src/data/moves_info.h</t>
        </is>
      </c>
    </row>
    <row r="7976">
      <c r="A7976" s="32" t="inlineStr">
        <is>
          <t>2026-10-05</t>
        </is>
      </c>
      <c r="B7976" s="32" t="inlineStr">
        <is>
          <t>Moves</t>
        </is>
      </c>
      <c r="C7976" s="32" t="inlineStr">
        <is>
          <t>Leaf Blade power</t>
        </is>
      </c>
      <c r="D7976" s="32" t="n">
        <v>90</v>
      </c>
      <c r="E7976" s="32" t="n">
        <v>95</v>
      </c>
      <c r="F7976" s="32" t="inlineStr">
        <is>
          <t>Differs from upstream baseline</t>
        </is>
      </c>
      <c r="G7976" s="32" t="inlineStr">
        <is>
          <t>src/data/moves_info.h</t>
        </is>
      </c>
    </row>
    <row r="7977">
      <c r="A7977" s="77" t="inlineStr">
        <is>
          <t>2026-10-05</t>
        </is>
      </c>
      <c r="B7977" s="77" t="inlineStr">
        <is>
          <t>Moves</t>
        </is>
      </c>
      <c r="C7977" s="77" t="inlineStr">
        <is>
          <t>Leaf Storm power</t>
        </is>
      </c>
      <c r="D7977" s="77" t="n">
        <v>130</v>
      </c>
      <c r="E7977" s="77" t="n">
        <v>120</v>
      </c>
      <c r="F7977" s="77" t="inlineStr">
        <is>
          <t>Differs from upstream baseline</t>
        </is>
      </c>
      <c r="G7977" s="77" t="inlineStr">
        <is>
          <t>src/data/moves_info.h</t>
        </is>
      </c>
    </row>
    <row r="7978">
      <c r="A7978" s="32" t="inlineStr">
        <is>
          <t>2026-10-05</t>
        </is>
      </c>
      <c r="B7978" s="32" t="inlineStr">
        <is>
          <t>Moves</t>
        </is>
      </c>
      <c r="C7978" s="32" t="inlineStr">
        <is>
          <t>Leaf Storm accuracy</t>
        </is>
      </c>
      <c r="D7978" s="32" t="n">
        <v>90</v>
      </c>
      <c r="E7978" s="32" t="n">
        <v>85</v>
      </c>
      <c r="F7978" s="32" t="inlineStr">
        <is>
          <t>Differs from upstream baseline</t>
        </is>
      </c>
      <c r="G7978" s="32" t="inlineStr">
        <is>
          <t>src/data/moves_info.h</t>
        </is>
      </c>
    </row>
    <row r="7979">
      <c r="A7979" s="77" t="inlineStr">
        <is>
          <t>2026-10-05</t>
        </is>
      </c>
      <c r="B7979" s="77" t="inlineStr">
        <is>
          <t>Moves</t>
        </is>
      </c>
      <c r="C7979" s="77" t="inlineStr">
        <is>
          <t>Leaf Tornado power</t>
        </is>
      </c>
      <c r="D7979" s="77" t="n">
        <v>65</v>
      </c>
      <c r="E7979" s="77" t="n">
        <v>75</v>
      </c>
      <c r="F7979" s="77" t="inlineStr">
        <is>
          <t>Differs from upstream baseline</t>
        </is>
      </c>
      <c r="G7979" s="77" t="inlineStr">
        <is>
          <t>src/data/moves_info.h</t>
        </is>
      </c>
    </row>
    <row r="7980">
      <c r="A7980" s="32" t="inlineStr">
        <is>
          <t>2026-10-05</t>
        </is>
      </c>
      <c r="B7980" s="32" t="inlineStr">
        <is>
          <t>Moves</t>
        </is>
      </c>
      <c r="C7980" s="32" t="inlineStr">
        <is>
          <t>Leaf Tornado accuracy</t>
        </is>
      </c>
      <c r="D7980" s="32" t="n">
        <v>90</v>
      </c>
      <c r="E7980" s="32" t="n">
        <v>100</v>
      </c>
      <c r="F7980" s="32" t="inlineStr">
        <is>
          <t>Differs from upstream baseline</t>
        </is>
      </c>
      <c r="G7980" s="32" t="inlineStr">
        <is>
          <t>src/data/moves_info.h</t>
        </is>
      </c>
    </row>
    <row r="7981">
      <c r="A7981" s="77" t="inlineStr">
        <is>
          <t>2026-10-05</t>
        </is>
      </c>
      <c r="B7981" s="77" t="inlineStr">
        <is>
          <t>Moves</t>
        </is>
      </c>
      <c r="C7981" s="77" t="inlineStr">
        <is>
          <t>Leech Life pp</t>
        </is>
      </c>
      <c r="D7981" s="77" t="n">
        <v>10</v>
      </c>
      <c r="E7981" s="77" t="n">
        <v>15</v>
      </c>
      <c r="F7981" s="77" t="inlineStr">
        <is>
          <t>Differs from upstream baseline</t>
        </is>
      </c>
      <c r="G7981" s="77" t="inlineStr">
        <is>
          <t>src/data/moves_info.h</t>
        </is>
      </c>
    </row>
    <row r="7982">
      <c r="A7982" s="32" t="inlineStr">
        <is>
          <t>2026-10-05</t>
        </is>
      </c>
      <c r="B7982" s="32" t="inlineStr">
        <is>
          <t>Moves</t>
        </is>
      </c>
      <c r="C7982" s="32" t="inlineStr">
        <is>
          <t>Leech Seed accuracy</t>
        </is>
      </c>
      <c r="D7982" s="32" t="n">
        <v>90</v>
      </c>
      <c r="E7982" s="32" t="n">
        <v>0</v>
      </c>
      <c r="F7982" s="32" t="inlineStr">
        <is>
          <t>Differs from upstream baseline</t>
        </is>
      </c>
      <c r="G7982" s="32" t="inlineStr">
        <is>
          <t>src/data/moves_info.h</t>
        </is>
      </c>
    </row>
    <row r="7983">
      <c r="A7983" s="77" t="inlineStr">
        <is>
          <t>2026-10-05</t>
        </is>
      </c>
      <c r="B7983" s="77" t="inlineStr">
        <is>
          <t>Moves</t>
        </is>
      </c>
      <c r="C7983" s="77" t="inlineStr">
        <is>
          <t>Lick power</t>
        </is>
      </c>
      <c r="D7983" s="77" t="n">
        <v>30</v>
      </c>
      <c r="E7983" s="77" t="n">
        <v>80</v>
      </c>
      <c r="F7983" s="77" t="inlineStr">
        <is>
          <t>Differs from upstream baseline</t>
        </is>
      </c>
      <c r="G7983" s="77" t="inlineStr">
        <is>
          <t>src/data/moves_info.h</t>
        </is>
      </c>
    </row>
    <row r="7984">
      <c r="A7984" s="32" t="inlineStr">
        <is>
          <t>2026-10-05</t>
        </is>
      </c>
      <c r="B7984" s="32" t="inlineStr">
        <is>
          <t>Moves</t>
        </is>
      </c>
      <c r="C7984" s="32" t="inlineStr">
        <is>
          <t>Lick pp</t>
        </is>
      </c>
      <c r="D7984" s="32" t="n">
        <v>30</v>
      </c>
      <c r="E7984" s="32" t="n">
        <v>15</v>
      </c>
      <c r="F7984" s="32" t="inlineStr">
        <is>
          <t>Differs from upstream baseline</t>
        </is>
      </c>
      <c r="G7984" s="32" t="inlineStr">
        <is>
          <t>src/data/moves_info.h</t>
        </is>
      </c>
    </row>
    <row r="7985">
      <c r="A7985" s="77" t="inlineStr">
        <is>
          <t>2026-10-05</t>
        </is>
      </c>
      <c r="B7985" s="77" t="inlineStr">
        <is>
          <t>Moves</t>
        </is>
      </c>
      <c r="C7985" s="77" t="inlineStr">
        <is>
          <t>Light Of Ruin accuracy</t>
        </is>
      </c>
      <c r="D7985" s="77" t="n">
        <v>90</v>
      </c>
      <c r="E7985" s="77" t="n">
        <v>95</v>
      </c>
      <c r="F7985" s="77" t="inlineStr">
        <is>
          <t>Differs from upstream baseline</t>
        </is>
      </c>
      <c r="G7985" s="77" t="inlineStr">
        <is>
          <t>src/data/moves_info.h</t>
        </is>
      </c>
    </row>
    <row r="7986">
      <c r="A7986" s="32" t="inlineStr">
        <is>
          <t>2026-10-05</t>
        </is>
      </c>
      <c r="B7986" s="32" t="inlineStr">
        <is>
          <t>Moves</t>
        </is>
      </c>
      <c r="C7986" s="32" t="inlineStr">
        <is>
          <t>Light Screen pp</t>
        </is>
      </c>
      <c r="D7986" s="32" t="n">
        <v>30</v>
      </c>
      <c r="E7986" s="32" t="n">
        <v>2</v>
      </c>
      <c r="F7986" s="32" t="inlineStr">
        <is>
          <t>Differs from upstream baseline</t>
        </is>
      </c>
      <c r="G7986" s="32" t="inlineStr">
        <is>
          <t>src/data/moves_info.h</t>
        </is>
      </c>
    </row>
    <row r="7987">
      <c r="A7987" s="77" t="inlineStr">
        <is>
          <t>2026-10-05</t>
        </is>
      </c>
      <c r="B7987" s="77" t="inlineStr">
        <is>
          <t>Moves</t>
        </is>
      </c>
      <c r="C7987" s="77" t="inlineStr">
        <is>
          <t>Lovely Kiss accuracy</t>
        </is>
      </c>
      <c r="D7987" s="77" t="n">
        <v>75</v>
      </c>
      <c r="E7987" s="77" t="n">
        <v>90</v>
      </c>
      <c r="F7987" s="77" t="inlineStr">
        <is>
          <t>Differs from upstream baseline</t>
        </is>
      </c>
      <c r="G7987" s="77" t="inlineStr">
        <is>
          <t>src/data/moves_info.h</t>
        </is>
      </c>
    </row>
    <row r="7988">
      <c r="A7988" s="32" t="inlineStr">
        <is>
          <t>2026-10-05</t>
        </is>
      </c>
      <c r="B7988" s="32" t="inlineStr">
        <is>
          <t>Moves</t>
        </is>
      </c>
      <c r="C7988" s="32" t="inlineStr">
        <is>
          <t>Low Sweep power</t>
        </is>
      </c>
      <c r="D7988" s="32" t="n">
        <v>65</v>
      </c>
      <c r="E7988" s="32" t="n">
        <v>70</v>
      </c>
      <c r="F7988" s="32" t="inlineStr">
        <is>
          <t>Differs from upstream baseline</t>
        </is>
      </c>
      <c r="G7988" s="32" t="inlineStr">
        <is>
          <t>src/data/moves_info.h</t>
        </is>
      </c>
    </row>
    <row r="7989">
      <c r="A7989" s="77" t="inlineStr">
        <is>
          <t>2026-10-05</t>
        </is>
      </c>
      <c r="B7989" s="77" t="inlineStr">
        <is>
          <t>Moves</t>
        </is>
      </c>
      <c r="C7989" s="77" t="inlineStr">
        <is>
          <t>Luster Purge power</t>
        </is>
      </c>
      <c r="D7989" s="77" t="n">
        <v>95</v>
      </c>
      <c r="E7989" s="77" t="n">
        <v>100</v>
      </c>
      <c r="F7989" s="77" t="inlineStr">
        <is>
          <t>Differs from upstream baseline</t>
        </is>
      </c>
      <c r="G7989" s="77" t="inlineStr">
        <is>
          <t>src/data/moves_info.h</t>
        </is>
      </c>
    </row>
    <row r="7990">
      <c r="A7990" s="32" t="inlineStr">
        <is>
          <t>2026-10-05</t>
        </is>
      </c>
      <c r="B7990" s="32" t="inlineStr">
        <is>
          <t>Moves</t>
        </is>
      </c>
      <c r="C7990" s="32" t="inlineStr">
        <is>
          <t>Mach Punch pp</t>
        </is>
      </c>
      <c r="D7990" s="32" t="n">
        <v>30</v>
      </c>
      <c r="E7990" s="32" t="n">
        <v>15</v>
      </c>
      <c r="F7990" s="32" t="inlineStr">
        <is>
          <t>Differs from upstream baseline</t>
        </is>
      </c>
      <c r="G7990" s="32" t="inlineStr">
        <is>
          <t>src/data/moves_info.h</t>
        </is>
      </c>
    </row>
    <row r="7991">
      <c r="A7991" s="77" t="inlineStr">
        <is>
          <t>2026-10-05</t>
        </is>
      </c>
      <c r="B7991" s="77" t="inlineStr">
        <is>
          <t>Moves</t>
        </is>
      </c>
      <c r="C7991" s="77" t="inlineStr">
        <is>
          <t>Magical Leaf pp</t>
        </is>
      </c>
      <c r="D7991" s="77" t="n">
        <v>20</v>
      </c>
      <c r="E7991" s="77" t="n">
        <v>15</v>
      </c>
      <c r="F7991" s="77" t="inlineStr">
        <is>
          <t>Differs from upstream baseline</t>
        </is>
      </c>
      <c r="G7991" s="77" t="inlineStr">
        <is>
          <t>src/data/moves_info.h</t>
        </is>
      </c>
    </row>
    <row r="7992">
      <c r="A7992" s="32" t="inlineStr">
        <is>
          <t>2026-10-05</t>
        </is>
      </c>
      <c r="B7992" s="32" t="inlineStr">
        <is>
          <t>Moves</t>
        </is>
      </c>
      <c r="C7992" s="32" t="inlineStr">
        <is>
          <t>Magic Coat accuracy</t>
        </is>
      </c>
      <c r="D7992" s="32" t="n">
        <v>100</v>
      </c>
      <c r="E7992" s="32" t="n">
        <v>0</v>
      </c>
      <c r="F7992" s="32" t="inlineStr">
        <is>
          <t>Differs from upstream baseline</t>
        </is>
      </c>
      <c r="G7992" s="32" t="inlineStr">
        <is>
          <t>src/data/moves_info.h</t>
        </is>
      </c>
    </row>
    <row r="7993">
      <c r="A7993" s="77" t="inlineStr">
        <is>
          <t>2026-10-05</t>
        </is>
      </c>
      <c r="B7993" s="77" t="inlineStr">
        <is>
          <t>Moves</t>
        </is>
      </c>
      <c r="C7993" s="77" t="inlineStr">
        <is>
          <t>Magma Storm power</t>
        </is>
      </c>
      <c r="D7993" s="77" t="n">
        <v>100</v>
      </c>
      <c r="E7993" s="77" t="n">
        <v>120</v>
      </c>
      <c r="F7993" s="77" t="inlineStr">
        <is>
          <t>Differs from upstream baseline</t>
        </is>
      </c>
      <c r="G7993" s="77" t="inlineStr">
        <is>
          <t>src/data/moves_info.h</t>
        </is>
      </c>
    </row>
    <row r="7994">
      <c r="A7994" s="32" t="inlineStr">
        <is>
          <t>2026-10-05</t>
        </is>
      </c>
      <c r="B7994" s="32" t="inlineStr">
        <is>
          <t>Moves</t>
        </is>
      </c>
      <c r="C7994" s="32" t="inlineStr">
        <is>
          <t>Magma Storm accuracy</t>
        </is>
      </c>
      <c r="D7994" s="32" t="n">
        <v>75</v>
      </c>
      <c r="E7994" s="32" t="n">
        <v>100</v>
      </c>
      <c r="F7994" s="32" t="inlineStr">
        <is>
          <t>Differs from upstream baseline</t>
        </is>
      </c>
      <c r="G7994" s="32" t="inlineStr">
        <is>
          <t>src/data/moves_info.h</t>
        </is>
      </c>
    </row>
    <row r="7995">
      <c r="A7995" s="77" t="inlineStr">
        <is>
          <t>2026-10-05</t>
        </is>
      </c>
      <c r="B7995" s="77" t="inlineStr">
        <is>
          <t>Moves</t>
        </is>
      </c>
      <c r="C7995" s="77" t="inlineStr">
        <is>
          <t>Magnet Bomb power</t>
        </is>
      </c>
      <c r="D7995" s="77" t="n">
        <v>60</v>
      </c>
      <c r="E7995" s="77" t="n">
        <v>100</v>
      </c>
      <c r="F7995" s="77" t="inlineStr">
        <is>
          <t>Differs from upstream baseline</t>
        </is>
      </c>
      <c r="G7995" s="77" t="inlineStr">
        <is>
          <t>src/data/moves_info.h</t>
        </is>
      </c>
    </row>
    <row r="7996">
      <c r="A7996" s="32" t="inlineStr">
        <is>
          <t>2026-10-05</t>
        </is>
      </c>
      <c r="B7996" s="32" t="inlineStr">
        <is>
          <t>Moves</t>
        </is>
      </c>
      <c r="C7996" s="32" t="inlineStr">
        <is>
          <t>Meditate pp</t>
        </is>
      </c>
      <c r="D7996" s="32" t="n">
        <v>40</v>
      </c>
      <c r="E7996" s="32" t="n">
        <v>1</v>
      </c>
      <c r="F7996" s="32" t="inlineStr">
        <is>
          <t>Differs from upstream baseline</t>
        </is>
      </c>
      <c r="G7996" s="32" t="inlineStr">
        <is>
          <t>src/data/moves_info.h</t>
        </is>
      </c>
    </row>
    <row r="7997">
      <c r="A7997" s="77" t="inlineStr">
        <is>
          <t>2026-10-05</t>
        </is>
      </c>
      <c r="B7997" s="77" t="inlineStr">
        <is>
          <t>Moves</t>
        </is>
      </c>
      <c r="C7997" s="77" t="inlineStr">
        <is>
          <t>Megahorn accuracy</t>
        </is>
      </c>
      <c r="D7997" s="77" t="n">
        <v>85</v>
      </c>
      <c r="E7997" s="77" t="n">
        <v>90</v>
      </c>
      <c r="F7997" s="77" t="inlineStr">
        <is>
          <t>Differs from upstream baseline</t>
        </is>
      </c>
      <c r="G7997" s="77" t="inlineStr">
        <is>
          <t>src/data/moves_info.h</t>
        </is>
      </c>
    </row>
    <row r="7998">
      <c r="A7998" s="32" t="inlineStr">
        <is>
          <t>2026-10-05</t>
        </is>
      </c>
      <c r="B7998" s="32" t="inlineStr">
        <is>
          <t>Moves</t>
        </is>
      </c>
      <c r="C7998" s="32" t="inlineStr">
        <is>
          <t>Mega Kick power</t>
        </is>
      </c>
      <c r="D7998" s="32" t="n">
        <v>120</v>
      </c>
      <c r="E7998" s="32" t="n">
        <v>140</v>
      </c>
      <c r="F7998" s="32" t="inlineStr">
        <is>
          <t>Differs from upstream baseline</t>
        </is>
      </c>
      <c r="G7998" s="32" t="inlineStr">
        <is>
          <t>src/data/moves_info.h</t>
        </is>
      </c>
    </row>
    <row r="7999">
      <c r="A7999" s="77" t="inlineStr">
        <is>
          <t>2026-10-05</t>
        </is>
      </c>
      <c r="B7999" s="77" t="inlineStr">
        <is>
          <t>Moves</t>
        </is>
      </c>
      <c r="C7999" s="77" t="inlineStr">
        <is>
          <t>Mega Kick accuracy</t>
        </is>
      </c>
      <c r="D7999" s="77" t="n">
        <v>75</v>
      </c>
      <c r="E7999" s="77" t="n">
        <v>90</v>
      </c>
      <c r="F7999" s="77" t="inlineStr">
        <is>
          <t>Differs from upstream baseline</t>
        </is>
      </c>
      <c r="G7999" s="77" t="inlineStr">
        <is>
          <t>src/data/moves_info.h</t>
        </is>
      </c>
    </row>
    <row r="8000">
      <c r="A8000" s="32" t="inlineStr">
        <is>
          <t>2026-10-05</t>
        </is>
      </c>
      <c r="B8000" s="32" t="inlineStr">
        <is>
          <t>Moves</t>
        </is>
      </c>
      <c r="C8000" s="32" t="inlineStr">
        <is>
          <t>Mega Kick pp</t>
        </is>
      </c>
      <c r="D8000" s="32" t="n">
        <v>5</v>
      </c>
      <c r="E8000" s="32" t="n">
        <v>8</v>
      </c>
      <c r="F8000" s="32" t="inlineStr">
        <is>
          <t>Differs from upstream baseline</t>
        </is>
      </c>
      <c r="G8000" s="32" t="inlineStr">
        <is>
          <t>src/data/moves_info.h</t>
        </is>
      </c>
    </row>
    <row r="8001">
      <c r="A8001" s="77" t="inlineStr">
        <is>
          <t>2026-10-05</t>
        </is>
      </c>
      <c r="B8001" s="77" t="inlineStr">
        <is>
          <t>Moves</t>
        </is>
      </c>
      <c r="C8001" s="77" t="inlineStr">
        <is>
          <t>Mega Punch accuracy</t>
        </is>
      </c>
      <c r="D8001" s="77" t="n">
        <v>85</v>
      </c>
      <c r="E8001" s="77" t="n">
        <v>90</v>
      </c>
      <c r="F8001" s="77" t="inlineStr">
        <is>
          <t>Differs from upstream baseline</t>
        </is>
      </c>
      <c r="G8001" s="77" t="inlineStr">
        <is>
          <t>src/data/moves_info.h</t>
        </is>
      </c>
    </row>
    <row r="8002">
      <c r="A8002" s="32" t="inlineStr">
        <is>
          <t>2026-10-05</t>
        </is>
      </c>
      <c r="B8002" s="32" t="inlineStr">
        <is>
          <t>Moves</t>
        </is>
      </c>
      <c r="C8002" s="32" t="inlineStr">
        <is>
          <t>Memento power</t>
        </is>
      </c>
      <c r="D8002" s="32" t="n">
        <v>0</v>
      </c>
      <c r="E8002" s="32" t="n">
        <v>255</v>
      </c>
      <c r="F8002" s="32" t="inlineStr">
        <is>
          <t>Differs from upstream baseline</t>
        </is>
      </c>
      <c r="G8002" s="32" t="inlineStr">
        <is>
          <t>src/data/moves_info.h</t>
        </is>
      </c>
    </row>
    <row r="8003">
      <c r="A8003" s="77" t="inlineStr">
        <is>
          <t>2026-10-05</t>
        </is>
      </c>
      <c r="B8003" s="77" t="inlineStr">
        <is>
          <t>Moves</t>
        </is>
      </c>
      <c r="C8003" s="77" t="inlineStr">
        <is>
          <t>Memento category</t>
        </is>
      </c>
      <c r="D8003" s="77" t="inlineStr">
        <is>
          <t>DAMAGE_CATEGORY_STATUS</t>
        </is>
      </c>
      <c r="E8003" s="77" t="inlineStr">
        <is>
          <t>DAMAGE_CATEGORY_SPECIAL</t>
        </is>
      </c>
      <c r="F8003" s="77" t="inlineStr">
        <is>
          <t>Differs from upstream baseline</t>
        </is>
      </c>
      <c r="G8003" s="77" t="inlineStr">
        <is>
          <t>src/data/moves_info.h</t>
        </is>
      </c>
    </row>
    <row r="8004">
      <c r="A8004" s="32" t="inlineStr">
        <is>
          <t>2026-10-05</t>
        </is>
      </c>
      <c r="B8004" s="32" t="inlineStr">
        <is>
          <t>Moves</t>
        </is>
      </c>
      <c r="C8004" s="32" t="inlineStr">
        <is>
          <t>Metal Claw accuracy</t>
        </is>
      </c>
      <c r="D8004" s="32" t="n">
        <v>95</v>
      </c>
      <c r="E8004" s="32" t="n">
        <v>100</v>
      </c>
      <c r="F8004" s="32" t="inlineStr">
        <is>
          <t>Differs from upstream baseline</t>
        </is>
      </c>
      <c r="G8004" s="32" t="inlineStr">
        <is>
          <t>src/data/moves_info.h</t>
        </is>
      </c>
    </row>
    <row r="8005">
      <c r="A8005" s="77" t="inlineStr">
        <is>
          <t>2026-10-05</t>
        </is>
      </c>
      <c r="B8005" s="77" t="inlineStr">
        <is>
          <t>Moves</t>
        </is>
      </c>
      <c r="C8005" s="77" t="inlineStr">
        <is>
          <t>Metal Sound accuracy</t>
        </is>
      </c>
      <c r="D8005" s="77" t="n">
        <v>85</v>
      </c>
      <c r="E8005" s="77" t="n">
        <v>100</v>
      </c>
      <c r="F8005" s="77" t="inlineStr">
        <is>
          <t>Differs from upstream baseline</t>
        </is>
      </c>
      <c r="G8005" s="77" t="inlineStr">
        <is>
          <t>src/data/moves_info.h</t>
        </is>
      </c>
    </row>
    <row r="8006">
      <c r="A8006" s="32" t="inlineStr">
        <is>
          <t>2026-10-05</t>
        </is>
      </c>
      <c r="B8006" s="32" t="inlineStr">
        <is>
          <t>Moves</t>
        </is>
      </c>
      <c r="C8006" s="32" t="inlineStr">
        <is>
          <t>Metal Sound pp</t>
        </is>
      </c>
      <c r="D8006" s="32" t="n">
        <v>40</v>
      </c>
      <c r="E8006" s="32" t="n">
        <v>3</v>
      </c>
      <c r="F8006" s="32" t="inlineStr">
        <is>
          <t>Differs from upstream baseline</t>
        </is>
      </c>
      <c r="G8006" s="32" t="inlineStr">
        <is>
          <t>src/data/moves_info.h</t>
        </is>
      </c>
    </row>
    <row r="8007">
      <c r="A8007" s="77" t="inlineStr">
        <is>
          <t>2026-10-05</t>
        </is>
      </c>
      <c r="B8007" s="77" t="inlineStr">
        <is>
          <t>Moves</t>
        </is>
      </c>
      <c r="C8007" s="77" t="inlineStr">
        <is>
          <t>Meteor Mash power</t>
        </is>
      </c>
      <c r="D8007" s="77" t="n">
        <v>90</v>
      </c>
      <c r="E8007" s="77" t="n">
        <v>100</v>
      </c>
      <c r="F8007" s="77" t="inlineStr">
        <is>
          <t>Differs from upstream baseline</t>
        </is>
      </c>
      <c r="G8007" s="77" t="inlineStr">
        <is>
          <t>src/data/moves_info.h</t>
        </is>
      </c>
    </row>
    <row r="8008">
      <c r="A8008" s="32" t="inlineStr">
        <is>
          <t>2026-10-05</t>
        </is>
      </c>
      <c r="B8008" s="32" t="inlineStr">
        <is>
          <t>Moves</t>
        </is>
      </c>
      <c r="C8008" s="32" t="inlineStr">
        <is>
          <t>Meteor Mash accuracy</t>
        </is>
      </c>
      <c r="D8008" s="32" t="n">
        <v>90</v>
      </c>
      <c r="E8008" s="32" t="n">
        <v>100</v>
      </c>
      <c r="F8008" s="32" t="inlineStr">
        <is>
          <t>Differs from upstream baseline</t>
        </is>
      </c>
      <c r="G8008" s="32" t="inlineStr">
        <is>
          <t>src/data/moves_info.h</t>
        </is>
      </c>
    </row>
    <row r="8009">
      <c r="A8009" s="77" t="inlineStr">
        <is>
          <t>2026-10-05</t>
        </is>
      </c>
      <c r="B8009" s="77" t="inlineStr">
        <is>
          <t>Moves</t>
        </is>
      </c>
      <c r="C8009" s="77" t="inlineStr">
        <is>
          <t>Metronome pp</t>
        </is>
      </c>
      <c r="D8009" s="77" t="n">
        <v>10</v>
      </c>
      <c r="E8009" s="77" t="n">
        <v>40</v>
      </c>
      <c r="F8009" s="77" t="inlineStr">
        <is>
          <t>Differs from upstream baseline</t>
        </is>
      </c>
      <c r="G8009" s="77" t="inlineStr">
        <is>
          <t>src/data/moves_info.h</t>
        </is>
      </c>
    </row>
    <row r="8010">
      <c r="A8010" s="32" t="inlineStr">
        <is>
          <t>2026-10-05</t>
        </is>
      </c>
      <c r="B8010" s="32" t="inlineStr">
        <is>
          <t>Moves</t>
        </is>
      </c>
      <c r="C8010" s="32" t="inlineStr">
        <is>
          <t>Milk Drink pp</t>
        </is>
      </c>
      <c r="D8010" s="32" t="n">
        <v>5</v>
      </c>
      <c r="E8010" s="32" t="n">
        <v>10</v>
      </c>
      <c r="F8010" s="32" t="inlineStr">
        <is>
          <t>Differs from upstream baseline</t>
        </is>
      </c>
      <c r="G8010" s="32" t="inlineStr">
        <is>
          <t>src/data/moves_info.h</t>
        </is>
      </c>
    </row>
    <row r="8011">
      <c r="A8011" s="77" t="inlineStr">
        <is>
          <t>2026-10-05</t>
        </is>
      </c>
      <c r="B8011" s="77" t="inlineStr">
        <is>
          <t>Moves</t>
        </is>
      </c>
      <c r="C8011" s="77" t="inlineStr">
        <is>
          <t>Minimize pp</t>
        </is>
      </c>
      <c r="D8011" s="77" t="n">
        <v>10</v>
      </c>
      <c r="E8011" s="77" t="n">
        <v>3</v>
      </c>
      <c r="F8011" s="77" t="inlineStr">
        <is>
          <t>Differs from upstream baseline</t>
        </is>
      </c>
      <c r="G8011" s="77" t="inlineStr">
        <is>
          <t>src/data/moves_info.h</t>
        </is>
      </c>
    </row>
    <row r="8012">
      <c r="A8012" s="32" t="inlineStr">
        <is>
          <t>2026-10-05</t>
        </is>
      </c>
      <c r="B8012" s="32" t="inlineStr">
        <is>
          <t>Moves</t>
        </is>
      </c>
      <c r="C8012" s="32" t="inlineStr">
        <is>
          <t>Mirror Shot power</t>
        </is>
      </c>
      <c r="D8012" s="32" t="n">
        <v>65</v>
      </c>
      <c r="E8012" s="32" t="n">
        <v>120</v>
      </c>
      <c r="F8012" s="32" t="inlineStr">
        <is>
          <t>Differs from upstream baseline</t>
        </is>
      </c>
      <c r="G8012" s="32" t="inlineStr">
        <is>
          <t>src/data/moves_info.h</t>
        </is>
      </c>
    </row>
    <row r="8013">
      <c r="A8013" s="77" t="inlineStr">
        <is>
          <t>2026-10-05</t>
        </is>
      </c>
      <c r="B8013" s="77" t="inlineStr">
        <is>
          <t>Moves</t>
        </is>
      </c>
      <c r="C8013" s="77" t="inlineStr">
        <is>
          <t>Mirror Shot accuracy</t>
        </is>
      </c>
      <c r="D8013" s="77" t="n">
        <v>85</v>
      </c>
      <c r="E8013" s="77" t="n">
        <v>100</v>
      </c>
      <c r="F8013" s="77" t="inlineStr">
        <is>
          <t>Differs from upstream baseline</t>
        </is>
      </c>
      <c r="G8013" s="77" t="inlineStr">
        <is>
          <t>src/data/moves_info.h</t>
        </is>
      </c>
    </row>
    <row r="8014">
      <c r="A8014" s="32" t="inlineStr">
        <is>
          <t>2026-10-05</t>
        </is>
      </c>
      <c r="B8014" s="32" t="inlineStr">
        <is>
          <t>Moves</t>
        </is>
      </c>
      <c r="C8014" s="32" t="inlineStr">
        <is>
          <t>Mist pp</t>
        </is>
      </c>
      <c r="D8014" s="32" t="n">
        <v>30</v>
      </c>
      <c r="E8014" s="32" t="n">
        <v>3</v>
      </c>
      <c r="F8014" s="32" t="inlineStr">
        <is>
          <t>Differs from upstream baseline</t>
        </is>
      </c>
      <c r="G8014" s="32" t="inlineStr">
        <is>
          <t>src/data/moves_info.h</t>
        </is>
      </c>
    </row>
    <row r="8015">
      <c r="A8015" s="77" t="inlineStr">
        <is>
          <t>2026-10-05</t>
        </is>
      </c>
      <c r="B8015" s="77" t="inlineStr">
        <is>
          <t>Moves</t>
        </is>
      </c>
      <c r="C8015" s="77" t="inlineStr">
        <is>
          <t>Mist Ball power</t>
        </is>
      </c>
      <c r="D8015" s="77" t="n">
        <v>95</v>
      </c>
      <c r="E8015" s="77" t="n">
        <v>100</v>
      </c>
      <c r="F8015" s="77" t="inlineStr">
        <is>
          <t>Differs from upstream baseline</t>
        </is>
      </c>
      <c r="G8015" s="77" t="inlineStr">
        <is>
          <t>src/data/moves_info.h</t>
        </is>
      </c>
    </row>
    <row r="8016">
      <c r="A8016" s="32" t="inlineStr">
        <is>
          <t>2026-10-05</t>
        </is>
      </c>
      <c r="B8016" s="32" t="inlineStr">
        <is>
          <t>Moves</t>
        </is>
      </c>
      <c r="C8016" s="32" t="inlineStr">
        <is>
          <t>Muddy Water power</t>
        </is>
      </c>
      <c r="D8016" s="32" t="n">
        <v>90</v>
      </c>
      <c r="E8016" s="32" t="n">
        <v>95</v>
      </c>
      <c r="F8016" s="32" t="inlineStr">
        <is>
          <t>Differs from upstream baseline</t>
        </is>
      </c>
      <c r="G8016" s="32" t="inlineStr">
        <is>
          <t>src/data/moves_info.h</t>
        </is>
      </c>
    </row>
    <row r="8017">
      <c r="A8017" s="77" t="inlineStr">
        <is>
          <t>2026-10-05</t>
        </is>
      </c>
      <c r="B8017" s="77" t="inlineStr">
        <is>
          <t>Moves</t>
        </is>
      </c>
      <c r="C8017" s="77" t="inlineStr">
        <is>
          <t>Muddy Water accuracy</t>
        </is>
      </c>
      <c r="D8017" s="77" t="n">
        <v>85</v>
      </c>
      <c r="E8017" s="77" t="n">
        <v>100</v>
      </c>
      <c r="F8017" s="77" t="inlineStr">
        <is>
          <t>Differs from upstream baseline</t>
        </is>
      </c>
      <c r="G8017" s="77" t="inlineStr">
        <is>
          <t>src/data/moves_info.h</t>
        </is>
      </c>
    </row>
    <row r="8018">
      <c r="A8018" s="32" t="inlineStr">
        <is>
          <t>2026-10-05</t>
        </is>
      </c>
      <c r="B8018" s="32" t="inlineStr">
        <is>
          <t>Moves</t>
        </is>
      </c>
      <c r="C8018" s="32" t="inlineStr">
        <is>
          <t>Mud Bomb accuracy</t>
        </is>
      </c>
      <c r="D8018" s="32" t="n">
        <v>85</v>
      </c>
      <c r="E8018" s="32" t="n">
        <v>100</v>
      </c>
      <c r="F8018" s="32" t="inlineStr">
        <is>
          <t>Differs from upstream baseline</t>
        </is>
      </c>
      <c r="G8018" s="32" t="inlineStr">
        <is>
          <t>src/data/moves_info.h</t>
        </is>
      </c>
    </row>
    <row r="8019">
      <c r="A8019" s="77" t="inlineStr">
        <is>
          <t>2026-10-05</t>
        </is>
      </c>
      <c r="B8019" s="77" t="inlineStr">
        <is>
          <t>Moves</t>
        </is>
      </c>
      <c r="C8019" s="77" t="inlineStr">
        <is>
          <t>Mud Shot accuracy</t>
        </is>
      </c>
      <c r="D8019" s="77" t="n">
        <v>95</v>
      </c>
      <c r="E8019" s="77" t="n">
        <v>100</v>
      </c>
      <c r="F8019" s="77" t="inlineStr">
        <is>
          <t>Differs from upstream baseline</t>
        </is>
      </c>
      <c r="G8019" s="77" t="inlineStr">
        <is>
          <t>src/data/moves_info.h</t>
        </is>
      </c>
    </row>
    <row r="8020">
      <c r="A8020" s="32" t="inlineStr">
        <is>
          <t>2026-10-05</t>
        </is>
      </c>
      <c r="B8020" s="32" t="inlineStr">
        <is>
          <t>Moves</t>
        </is>
      </c>
      <c r="C8020" s="32" t="inlineStr">
        <is>
          <t>Mystical Fire accuracy</t>
        </is>
      </c>
      <c r="D8020" s="32" t="n">
        <v>100</v>
      </c>
      <c r="E8020" s="32" t="n">
        <v>0</v>
      </c>
      <c r="F8020" s="32" t="inlineStr">
        <is>
          <t>Differs from upstream baseline</t>
        </is>
      </c>
      <c r="G8020" s="32" t="inlineStr">
        <is>
          <t>src/data/moves_info.h</t>
        </is>
      </c>
    </row>
    <row r="8021">
      <c r="A8021" s="77" t="inlineStr">
        <is>
          <t>2026-10-05</t>
        </is>
      </c>
      <c r="B8021" s="77" t="inlineStr">
        <is>
          <t>Moves</t>
        </is>
      </c>
      <c r="C8021" s="77" t="inlineStr">
        <is>
          <t>Mystical Fire pp</t>
        </is>
      </c>
      <c r="D8021" s="77" t="n">
        <v>10</v>
      </c>
      <c r="E8021" s="77" t="n">
        <v>20</v>
      </c>
      <c r="F8021" s="77" t="inlineStr">
        <is>
          <t>Differs from upstream baseline</t>
        </is>
      </c>
      <c r="G8021" s="77" t="inlineStr">
        <is>
          <t>src/data/moves_info.h</t>
        </is>
      </c>
    </row>
    <row r="8022">
      <c r="A8022" s="32" t="inlineStr">
        <is>
          <t>2026-10-05</t>
        </is>
      </c>
      <c r="B8022" s="32" t="inlineStr">
        <is>
          <t>Moves</t>
        </is>
      </c>
      <c r="C8022" s="32" t="inlineStr">
        <is>
          <t>Nasty Plot pp</t>
        </is>
      </c>
      <c r="D8022" s="32" t="n">
        <v>20</v>
      </c>
      <c r="E8022" s="32" t="n">
        <v>1</v>
      </c>
      <c r="F8022" s="32" t="inlineStr">
        <is>
          <t>Differs from upstream baseline</t>
        </is>
      </c>
      <c r="G8022" s="32" t="inlineStr">
        <is>
          <t>src/data/moves_info.h</t>
        </is>
      </c>
    </row>
    <row r="8023">
      <c r="A8023" s="77" t="inlineStr">
        <is>
          <t>2026-10-05</t>
        </is>
      </c>
      <c r="B8023" s="77" t="inlineStr">
        <is>
          <t>Moves</t>
        </is>
      </c>
      <c r="C8023" s="77" t="inlineStr">
        <is>
          <t>Nasty Plot type</t>
        </is>
      </c>
      <c r="D8023" s="77" t="inlineStr">
        <is>
          <t>TYPE_DARK</t>
        </is>
      </c>
      <c r="E8023" s="77" t="inlineStr">
        <is>
          <t>TYPE_MYSTERY</t>
        </is>
      </c>
      <c r="F8023" s="77" t="inlineStr">
        <is>
          <t>Differs from upstream baseline</t>
        </is>
      </c>
      <c r="G8023" s="77" t="inlineStr">
        <is>
          <t>src/data/moves_info.h</t>
        </is>
      </c>
    </row>
    <row r="8024">
      <c r="A8024" s="32" t="inlineStr">
        <is>
          <t>2026-10-05</t>
        </is>
      </c>
      <c r="B8024" s="32" t="inlineStr">
        <is>
          <t>Moves</t>
        </is>
      </c>
      <c r="C8024" s="32" t="inlineStr">
        <is>
          <t>Natural Gift pp</t>
        </is>
      </c>
      <c r="D8024" s="32" t="n">
        <v>15</v>
      </c>
      <c r="E8024" s="32" t="n">
        <v>1</v>
      </c>
      <c r="F8024" s="32" t="inlineStr">
        <is>
          <t>Differs from upstream baseline</t>
        </is>
      </c>
      <c r="G8024" s="32" t="inlineStr">
        <is>
          <t>src/data/moves_info.h</t>
        </is>
      </c>
    </row>
    <row r="8025">
      <c r="A8025" s="77" t="inlineStr">
        <is>
          <t>2026-10-05</t>
        </is>
      </c>
      <c r="B8025" s="77" t="inlineStr">
        <is>
          <t>Moves</t>
        </is>
      </c>
      <c r="C8025" s="77" t="inlineStr">
        <is>
          <t>Nature Power power</t>
        </is>
      </c>
      <c r="D8025" s="77" t="n">
        <v>1</v>
      </c>
      <c r="E8025" s="77" t="n">
        <v>0</v>
      </c>
      <c r="F8025" s="77" t="inlineStr">
        <is>
          <t>Differs from upstream baseline</t>
        </is>
      </c>
      <c r="G8025" s="77" t="inlineStr">
        <is>
          <t>src/data/moves_info.h</t>
        </is>
      </c>
    </row>
    <row r="8026">
      <c r="A8026" s="32" t="inlineStr">
        <is>
          <t>2026-10-05</t>
        </is>
      </c>
      <c r="B8026" s="32" t="inlineStr">
        <is>
          <t>Moves</t>
        </is>
      </c>
      <c r="C8026" s="32" t="inlineStr">
        <is>
          <t>Needle Arm power</t>
        </is>
      </c>
      <c r="D8026" s="32" t="n">
        <v>60</v>
      </c>
      <c r="E8026" s="32" t="n">
        <v>80</v>
      </c>
      <c r="F8026" s="32" t="inlineStr">
        <is>
          <t>Differs from upstream baseline</t>
        </is>
      </c>
      <c r="G8026" s="32" t="inlineStr">
        <is>
          <t>src/data/moves_info.h</t>
        </is>
      </c>
    </row>
    <row r="8027">
      <c r="A8027" s="77" t="inlineStr">
        <is>
          <t>2026-10-05</t>
        </is>
      </c>
      <c r="B8027" s="77" t="inlineStr">
        <is>
          <t>Moves</t>
        </is>
      </c>
      <c r="C8027" s="77" t="inlineStr">
        <is>
          <t>Night Daze power</t>
        </is>
      </c>
      <c r="D8027" s="77" t="n">
        <v>85</v>
      </c>
      <c r="E8027" s="77" t="n">
        <v>90</v>
      </c>
      <c r="F8027" s="77" t="inlineStr">
        <is>
          <t>Differs from upstream baseline</t>
        </is>
      </c>
      <c r="G8027" s="77" t="inlineStr">
        <is>
          <t>src/data/moves_info.h</t>
        </is>
      </c>
    </row>
    <row r="8028">
      <c r="A8028" s="32" t="inlineStr">
        <is>
          <t>2026-10-05</t>
        </is>
      </c>
      <c r="B8028" s="32" t="inlineStr">
        <is>
          <t>Moves</t>
        </is>
      </c>
      <c r="C8028" s="32" t="inlineStr">
        <is>
          <t>Night Daze accuracy</t>
        </is>
      </c>
      <c r="D8028" s="32" t="n">
        <v>95</v>
      </c>
      <c r="E8028" s="32" t="n">
        <v>100</v>
      </c>
      <c r="F8028" s="32" t="inlineStr">
        <is>
          <t>Differs from upstream baseline</t>
        </is>
      </c>
      <c r="G8028" s="32" t="inlineStr">
        <is>
          <t>src/data/moves_info.h</t>
        </is>
      </c>
    </row>
    <row r="8029">
      <c r="A8029" s="77" t="inlineStr">
        <is>
          <t>2026-10-05</t>
        </is>
      </c>
      <c r="B8029" s="77" t="inlineStr">
        <is>
          <t>Moves</t>
        </is>
      </c>
      <c r="C8029" s="77" t="inlineStr">
        <is>
          <t>Noble Roar pp</t>
        </is>
      </c>
      <c r="D8029" s="77" t="n">
        <v>30</v>
      </c>
      <c r="E8029" s="77" t="n">
        <v>20</v>
      </c>
      <c r="F8029" s="77" t="inlineStr">
        <is>
          <t>Differs from upstream baseline</t>
        </is>
      </c>
      <c r="G8029" s="77" t="inlineStr">
        <is>
          <t>src/data/moves_info.h</t>
        </is>
      </c>
    </row>
    <row r="8030">
      <c r="A8030" s="32" t="inlineStr">
        <is>
          <t>2026-10-05</t>
        </is>
      </c>
      <c r="B8030" s="32" t="inlineStr">
        <is>
          <t>Moves</t>
        </is>
      </c>
      <c r="C8030" s="32" t="inlineStr">
        <is>
          <t>Nuzzle power</t>
        </is>
      </c>
      <c r="D8030" s="32" t="n">
        <v>20</v>
      </c>
      <c r="E8030" s="32" t="n">
        <v>30</v>
      </c>
      <c r="F8030" s="32" t="inlineStr">
        <is>
          <t>Differs from upstream baseline</t>
        </is>
      </c>
      <c r="G8030" s="32" t="inlineStr">
        <is>
          <t>src/data/moves_info.h</t>
        </is>
      </c>
    </row>
    <row r="8031">
      <c r="A8031" s="77" t="inlineStr">
        <is>
          <t>2026-10-05</t>
        </is>
      </c>
      <c r="B8031" s="77" t="inlineStr">
        <is>
          <t>Moves</t>
        </is>
      </c>
      <c r="C8031" s="77" t="inlineStr">
        <is>
          <t>Oblivion Wing power</t>
        </is>
      </c>
      <c r="D8031" s="77" t="n">
        <v>80</v>
      </c>
      <c r="E8031" s="77" t="n">
        <v>85</v>
      </c>
      <c r="F8031" s="77" t="inlineStr">
        <is>
          <t>Differs from upstream baseline</t>
        </is>
      </c>
      <c r="G8031" s="77" t="inlineStr">
        <is>
          <t>src/data/moves_info.h</t>
        </is>
      </c>
    </row>
    <row r="8032">
      <c r="A8032" s="32" t="inlineStr">
        <is>
          <t>2026-10-05</t>
        </is>
      </c>
      <c r="B8032" s="32" t="inlineStr">
        <is>
          <t>Moves</t>
        </is>
      </c>
      <c r="C8032" s="32" t="inlineStr">
        <is>
          <t>Octazooka power</t>
        </is>
      </c>
      <c r="D8032" s="32" t="n">
        <v>65</v>
      </c>
      <c r="E8032" s="32" t="n">
        <v>95</v>
      </c>
      <c r="F8032" s="32" t="inlineStr">
        <is>
          <t>Differs from upstream baseline</t>
        </is>
      </c>
      <c r="G8032" s="32" t="inlineStr">
        <is>
          <t>src/data/moves_info.h</t>
        </is>
      </c>
    </row>
    <row r="8033">
      <c r="A8033" s="77" t="inlineStr">
        <is>
          <t>2026-10-05</t>
        </is>
      </c>
      <c r="B8033" s="77" t="inlineStr">
        <is>
          <t>Moves</t>
        </is>
      </c>
      <c r="C8033" s="77" t="inlineStr">
        <is>
          <t>Octazooka accuracy</t>
        </is>
      </c>
      <c r="D8033" s="77" t="n">
        <v>85</v>
      </c>
      <c r="E8033" s="77" t="n">
        <v>100</v>
      </c>
      <c r="F8033" s="77" t="inlineStr">
        <is>
          <t>Differs from upstream baseline</t>
        </is>
      </c>
      <c r="G8033" s="77" t="inlineStr">
        <is>
          <t>src/data/moves_info.h</t>
        </is>
      </c>
    </row>
    <row r="8034">
      <c r="A8034" s="32" t="inlineStr">
        <is>
          <t>2026-10-05</t>
        </is>
      </c>
      <c r="B8034" s="32" t="inlineStr">
        <is>
          <t>Moves</t>
        </is>
      </c>
      <c r="C8034" s="32" t="inlineStr">
        <is>
          <t>Ominous Wind power</t>
        </is>
      </c>
      <c r="D8034" s="32" t="n">
        <v>60</v>
      </c>
      <c r="E8034" s="32" t="n">
        <v>80</v>
      </c>
      <c r="F8034" s="32" t="inlineStr">
        <is>
          <t>Differs from upstream baseline</t>
        </is>
      </c>
      <c r="G8034" s="32" t="inlineStr">
        <is>
          <t>src/data/moves_info.h</t>
        </is>
      </c>
    </row>
    <row r="8035">
      <c r="A8035" s="77" t="inlineStr">
        <is>
          <t>2026-10-05</t>
        </is>
      </c>
      <c r="B8035" s="77" t="inlineStr">
        <is>
          <t>Moves</t>
        </is>
      </c>
      <c r="C8035" s="77" t="inlineStr">
        <is>
          <t>Ominous Wind accuracy</t>
        </is>
      </c>
      <c r="D8035" s="77" t="n">
        <v>100</v>
      </c>
      <c r="E8035" s="77" t="n">
        <v>0</v>
      </c>
      <c r="F8035" s="77" t="inlineStr">
        <is>
          <t>Differs from upstream baseline</t>
        </is>
      </c>
      <c r="G8035" s="77" t="inlineStr">
        <is>
          <t>src/data/moves_info.h</t>
        </is>
      </c>
    </row>
    <row r="8036">
      <c r="A8036" s="32" t="inlineStr">
        <is>
          <t>2026-10-05</t>
        </is>
      </c>
      <c r="B8036" s="32" t="inlineStr">
        <is>
          <t>Moves</t>
        </is>
      </c>
      <c r="C8036" s="32" t="inlineStr">
        <is>
          <t>Origin Pulse power</t>
        </is>
      </c>
      <c r="D8036" s="32" t="n">
        <v>110</v>
      </c>
      <c r="E8036" s="32" t="n">
        <v>120</v>
      </c>
      <c r="F8036" s="32" t="inlineStr">
        <is>
          <t>Differs from upstream baseline</t>
        </is>
      </c>
      <c r="G8036" s="32" t="inlineStr">
        <is>
          <t>src/data/moves_info.h</t>
        </is>
      </c>
    </row>
    <row r="8037">
      <c r="A8037" s="77" t="inlineStr">
        <is>
          <t>2026-10-05</t>
        </is>
      </c>
      <c r="B8037" s="77" t="inlineStr">
        <is>
          <t>Moves</t>
        </is>
      </c>
      <c r="C8037" s="77" t="inlineStr">
        <is>
          <t>Outrage power</t>
        </is>
      </c>
      <c r="D8037" s="77" t="n">
        <v>120</v>
      </c>
      <c r="E8037" s="77" t="n">
        <v>140</v>
      </c>
      <c r="F8037" s="77" t="inlineStr">
        <is>
          <t>Differs from upstream baseline</t>
        </is>
      </c>
      <c r="G8037" s="77" t="inlineStr">
        <is>
          <t>src/data/moves_info.h</t>
        </is>
      </c>
    </row>
    <row r="8038">
      <c r="A8038" s="32" t="inlineStr">
        <is>
          <t>2026-10-05</t>
        </is>
      </c>
      <c r="B8038" s="32" t="inlineStr">
        <is>
          <t>Moves</t>
        </is>
      </c>
      <c r="C8038" s="32" t="inlineStr">
        <is>
          <t>Outrage pp</t>
        </is>
      </c>
      <c r="D8038" s="32" t="n">
        <v>10</v>
      </c>
      <c r="E8038" s="32" t="n">
        <v>15</v>
      </c>
      <c r="F8038" s="32" t="inlineStr">
        <is>
          <t>Differs from upstream baseline</t>
        </is>
      </c>
      <c r="G8038" s="32" t="inlineStr">
        <is>
          <t>src/data/moves_info.h</t>
        </is>
      </c>
    </row>
    <row r="8039">
      <c r="A8039" s="77" t="inlineStr">
        <is>
          <t>2026-10-05</t>
        </is>
      </c>
      <c r="B8039" s="77" t="inlineStr">
        <is>
          <t>Moves</t>
        </is>
      </c>
      <c r="C8039" s="77" t="inlineStr">
        <is>
          <t>Overheat power</t>
        </is>
      </c>
      <c r="D8039" s="77" t="n">
        <v>130</v>
      </c>
      <c r="E8039" s="77" t="n">
        <v>120</v>
      </c>
      <c r="F8039" s="77" t="inlineStr">
        <is>
          <t>Differs from upstream baseline</t>
        </is>
      </c>
      <c r="G8039" s="77" t="inlineStr">
        <is>
          <t>src/data/moves_info.h</t>
        </is>
      </c>
    </row>
    <row r="8040">
      <c r="A8040" s="32" t="inlineStr">
        <is>
          <t>2026-10-05</t>
        </is>
      </c>
      <c r="B8040" s="32" t="inlineStr">
        <is>
          <t>Moves</t>
        </is>
      </c>
      <c r="C8040" s="32" t="inlineStr">
        <is>
          <t>Overheat accuracy</t>
        </is>
      </c>
      <c r="D8040" s="32" t="n">
        <v>90</v>
      </c>
      <c r="E8040" s="32" t="n">
        <v>100</v>
      </c>
      <c r="F8040" s="32" t="inlineStr">
        <is>
          <t>Differs from upstream baseline</t>
        </is>
      </c>
      <c r="G8040" s="32" t="inlineStr">
        <is>
          <t>src/data/moves_info.h</t>
        </is>
      </c>
    </row>
    <row r="8041">
      <c r="A8041" s="77" t="inlineStr">
        <is>
          <t>2026-10-05</t>
        </is>
      </c>
      <c r="B8041" s="77" t="inlineStr">
        <is>
          <t>Moves</t>
        </is>
      </c>
      <c r="C8041" s="77" t="inlineStr">
        <is>
          <t>Parabolic Charge power</t>
        </is>
      </c>
      <c r="D8041" s="77" t="n">
        <v>65</v>
      </c>
      <c r="E8041" s="77" t="n">
        <v>75</v>
      </c>
      <c r="F8041" s="77" t="inlineStr">
        <is>
          <t>Differs from upstream baseline</t>
        </is>
      </c>
      <c r="G8041" s="77" t="inlineStr">
        <is>
          <t>src/data/moves_info.h</t>
        </is>
      </c>
    </row>
    <row r="8042">
      <c r="A8042" s="32" t="inlineStr">
        <is>
          <t>2026-10-05</t>
        </is>
      </c>
      <c r="B8042" s="32" t="inlineStr">
        <is>
          <t>Moves</t>
        </is>
      </c>
      <c r="C8042" s="32" t="inlineStr">
        <is>
          <t>Parting Shot pp</t>
        </is>
      </c>
      <c r="D8042" s="32" t="n">
        <v>20</v>
      </c>
      <c r="E8042" s="32" t="n">
        <v>15</v>
      </c>
      <c r="F8042" s="32" t="inlineStr">
        <is>
          <t>Differs from upstream baseline</t>
        </is>
      </c>
      <c r="G8042" s="32" t="inlineStr">
        <is>
          <t>src/data/moves_info.h</t>
        </is>
      </c>
    </row>
    <row r="8043">
      <c r="A8043" s="77" t="inlineStr">
        <is>
          <t>2026-10-05</t>
        </is>
      </c>
      <c r="B8043" s="77" t="inlineStr">
        <is>
          <t>Moves</t>
        </is>
      </c>
      <c r="C8043" s="77" t="inlineStr">
        <is>
          <t>Payback power</t>
        </is>
      </c>
      <c r="D8043" s="77" t="n">
        <v>50</v>
      </c>
      <c r="E8043" s="77" t="n">
        <v>60</v>
      </c>
      <c r="F8043" s="77" t="inlineStr">
        <is>
          <t>Differs from upstream baseline</t>
        </is>
      </c>
      <c r="G8043" s="77" t="inlineStr">
        <is>
          <t>src/data/moves_info.h</t>
        </is>
      </c>
    </row>
    <row r="8044">
      <c r="A8044" s="32" t="inlineStr">
        <is>
          <t>2026-10-05</t>
        </is>
      </c>
      <c r="B8044" s="32" t="inlineStr">
        <is>
          <t>Moves</t>
        </is>
      </c>
      <c r="C8044" s="32" t="inlineStr">
        <is>
          <t>Peck power</t>
        </is>
      </c>
      <c r="D8044" s="32" t="n">
        <v>35</v>
      </c>
      <c r="E8044" s="32" t="n">
        <v>40</v>
      </c>
      <c r="F8044" s="32" t="inlineStr">
        <is>
          <t>Differs from upstream baseline</t>
        </is>
      </c>
      <c r="G8044" s="32" t="inlineStr">
        <is>
          <t>src/data/moves_info.h</t>
        </is>
      </c>
    </row>
    <row r="8045">
      <c r="A8045" s="77" t="inlineStr">
        <is>
          <t>2026-10-05</t>
        </is>
      </c>
      <c r="B8045" s="77" t="inlineStr">
        <is>
          <t>Moves</t>
        </is>
      </c>
      <c r="C8045" s="77" t="inlineStr">
        <is>
          <t>Petal Blizzard power</t>
        </is>
      </c>
      <c r="D8045" s="77" t="n">
        <v>90</v>
      </c>
      <c r="E8045" s="77" t="n">
        <v>100</v>
      </c>
      <c r="F8045" s="77" t="inlineStr">
        <is>
          <t>Differs from upstream baseline</t>
        </is>
      </c>
      <c r="G8045" s="77" t="inlineStr">
        <is>
          <t>src/data/moves_info.h</t>
        </is>
      </c>
    </row>
    <row r="8046">
      <c r="A8046" s="32" t="inlineStr">
        <is>
          <t>2026-10-05</t>
        </is>
      </c>
      <c r="B8046" s="32" t="inlineStr">
        <is>
          <t>Moves</t>
        </is>
      </c>
      <c r="C8046" s="32" t="inlineStr">
        <is>
          <t>Petal Dance power</t>
        </is>
      </c>
      <c r="D8046" s="32" t="n">
        <v>120</v>
      </c>
      <c r="E8046" s="32" t="n">
        <v>100</v>
      </c>
      <c r="F8046" s="32" t="inlineStr">
        <is>
          <t>Differs from upstream baseline</t>
        </is>
      </c>
      <c r="G8046" s="32" t="inlineStr">
        <is>
          <t>src/data/moves_info.h</t>
        </is>
      </c>
    </row>
    <row r="8047">
      <c r="A8047" s="77" t="inlineStr">
        <is>
          <t>2026-10-05</t>
        </is>
      </c>
      <c r="B8047" s="77" t="inlineStr">
        <is>
          <t>Moves</t>
        </is>
      </c>
      <c r="C8047" s="77" t="inlineStr">
        <is>
          <t>Petal Dance pp</t>
        </is>
      </c>
      <c r="D8047" s="77" t="n">
        <v>10</v>
      </c>
      <c r="E8047" s="77" t="n">
        <v>20</v>
      </c>
      <c r="F8047" s="77" t="inlineStr">
        <is>
          <t>Differs from upstream baseline</t>
        </is>
      </c>
      <c r="G8047" s="77" t="inlineStr">
        <is>
          <t>src/data/moves_info.h</t>
        </is>
      </c>
    </row>
    <row r="8048">
      <c r="A8048" s="32" t="inlineStr">
        <is>
          <t>2026-10-05</t>
        </is>
      </c>
      <c r="B8048" s="32" t="inlineStr">
        <is>
          <t>Moves</t>
        </is>
      </c>
      <c r="C8048" s="32" t="inlineStr">
        <is>
          <t>Phantom Force power</t>
        </is>
      </c>
      <c r="D8048" s="32" t="n">
        <v>90</v>
      </c>
      <c r="E8048" s="32" t="n">
        <v>100</v>
      </c>
      <c r="F8048" s="32" t="inlineStr">
        <is>
          <t>Differs from upstream baseline</t>
        </is>
      </c>
      <c r="G8048" s="32" t="inlineStr">
        <is>
          <t>src/data/moves_info.h</t>
        </is>
      </c>
    </row>
    <row r="8049">
      <c r="A8049" s="77" t="inlineStr">
        <is>
          <t>2026-10-05</t>
        </is>
      </c>
      <c r="B8049" s="77" t="inlineStr">
        <is>
          <t>Moves</t>
        </is>
      </c>
      <c r="C8049" s="77" t="inlineStr">
        <is>
          <t>Pin Missile accuracy</t>
        </is>
      </c>
      <c r="D8049" s="77" t="n">
        <v>95</v>
      </c>
      <c r="E8049" s="77" t="n">
        <v>100</v>
      </c>
      <c r="F8049" s="77" t="inlineStr">
        <is>
          <t>Differs from upstream baseline</t>
        </is>
      </c>
      <c r="G8049" s="77" t="inlineStr">
        <is>
          <t>src/data/moves_info.h</t>
        </is>
      </c>
    </row>
    <row r="8050">
      <c r="A8050" s="32" t="inlineStr">
        <is>
          <t>2026-10-05</t>
        </is>
      </c>
      <c r="B8050" s="32" t="inlineStr">
        <is>
          <t>Moves</t>
        </is>
      </c>
      <c r="C8050" s="32" t="inlineStr">
        <is>
          <t>Pin Missile pp</t>
        </is>
      </c>
      <c r="D8050" s="32" t="n">
        <v>20</v>
      </c>
      <c r="E8050" s="32" t="n">
        <v>15</v>
      </c>
      <c r="F8050" s="32" t="inlineStr">
        <is>
          <t>Differs from upstream baseline</t>
        </is>
      </c>
      <c r="G8050" s="32" t="inlineStr">
        <is>
          <t>src/data/moves_info.h</t>
        </is>
      </c>
    </row>
    <row r="8051">
      <c r="A8051" s="77" t="inlineStr">
        <is>
          <t>2026-10-05</t>
        </is>
      </c>
      <c r="B8051" s="77" t="inlineStr">
        <is>
          <t>Moves</t>
        </is>
      </c>
      <c r="C8051" s="77" t="inlineStr">
        <is>
          <t>Play Rough power</t>
        </is>
      </c>
      <c r="D8051" s="77" t="n">
        <v>90</v>
      </c>
      <c r="E8051" s="77" t="n">
        <v>95</v>
      </c>
      <c r="F8051" s="77" t="inlineStr">
        <is>
          <t>Differs from upstream baseline</t>
        </is>
      </c>
      <c r="G8051" s="77" t="inlineStr">
        <is>
          <t>src/data/moves_info.h</t>
        </is>
      </c>
    </row>
    <row r="8052">
      <c r="A8052" s="32" t="inlineStr">
        <is>
          <t>2026-10-05</t>
        </is>
      </c>
      <c r="B8052" s="32" t="inlineStr">
        <is>
          <t>Moves</t>
        </is>
      </c>
      <c r="C8052" s="32" t="inlineStr">
        <is>
          <t>Play Rough accuracy</t>
        </is>
      </c>
      <c r="D8052" s="32" t="n">
        <v>90</v>
      </c>
      <c r="E8052" s="32" t="n">
        <v>100</v>
      </c>
      <c r="F8052" s="32" t="inlineStr">
        <is>
          <t>Differs from upstream baseline</t>
        </is>
      </c>
      <c r="G8052" s="32" t="inlineStr">
        <is>
          <t>src/data/moves_info.h</t>
        </is>
      </c>
    </row>
    <row r="8053">
      <c r="A8053" s="77" t="inlineStr">
        <is>
          <t>2026-10-05</t>
        </is>
      </c>
      <c r="B8053" s="77" t="inlineStr">
        <is>
          <t>Moves</t>
        </is>
      </c>
      <c r="C8053" s="77" t="inlineStr">
        <is>
          <t>Pluck power</t>
        </is>
      </c>
      <c r="D8053" s="77" t="n">
        <v>60</v>
      </c>
      <c r="E8053" s="77" t="n">
        <v>50</v>
      </c>
      <c r="F8053" s="77" t="inlineStr">
        <is>
          <t>Differs from upstream baseline</t>
        </is>
      </c>
      <c r="G8053" s="77" t="inlineStr">
        <is>
          <t>src/data/moves_info.h</t>
        </is>
      </c>
    </row>
    <row r="8054">
      <c r="A8054" s="32" t="inlineStr">
        <is>
          <t>2026-10-05</t>
        </is>
      </c>
      <c r="B8054" s="32" t="inlineStr">
        <is>
          <t>Moves</t>
        </is>
      </c>
      <c r="C8054" s="32" t="inlineStr">
        <is>
          <t>Pluck pp</t>
        </is>
      </c>
      <c r="D8054" s="32" t="n">
        <v>20</v>
      </c>
      <c r="E8054" s="32" t="n">
        <v>5</v>
      </c>
      <c r="F8054" s="32" t="inlineStr">
        <is>
          <t>Differs from upstream baseline</t>
        </is>
      </c>
      <c r="G8054" s="32" t="inlineStr">
        <is>
          <t>src/data/moves_info.h</t>
        </is>
      </c>
    </row>
    <row r="8055">
      <c r="A8055" s="77" t="inlineStr">
        <is>
          <t>2026-10-05</t>
        </is>
      </c>
      <c r="B8055" s="77" t="inlineStr">
        <is>
          <t>Moves</t>
        </is>
      </c>
      <c r="C8055" s="77" t="inlineStr">
        <is>
          <t>Poison Fang power</t>
        </is>
      </c>
      <c r="D8055" s="77" t="n">
        <v>50</v>
      </c>
      <c r="E8055" s="77" t="n">
        <v>90</v>
      </c>
      <c r="F8055" s="77" t="inlineStr">
        <is>
          <t>Differs from upstream baseline</t>
        </is>
      </c>
      <c r="G8055" s="77" t="inlineStr">
        <is>
          <t>src/data/moves_info.h</t>
        </is>
      </c>
    </row>
    <row r="8056">
      <c r="A8056" s="32" t="inlineStr">
        <is>
          <t>2026-10-05</t>
        </is>
      </c>
      <c r="B8056" s="32" t="inlineStr">
        <is>
          <t>Moves</t>
        </is>
      </c>
      <c r="C8056" s="32" t="inlineStr">
        <is>
          <t>Poison Gas accuracy</t>
        </is>
      </c>
      <c r="D8056" s="32" t="n">
        <v>90</v>
      </c>
      <c r="E8056" s="32" t="n">
        <v>85</v>
      </c>
      <c r="F8056" s="32" t="inlineStr">
        <is>
          <t>Differs from upstream baseline</t>
        </is>
      </c>
      <c r="G8056" s="32" t="inlineStr">
        <is>
          <t>src/data/moves_info.h</t>
        </is>
      </c>
    </row>
    <row r="8057">
      <c r="A8057" s="77" t="inlineStr">
        <is>
          <t>2026-10-05</t>
        </is>
      </c>
      <c r="B8057" s="77" t="inlineStr">
        <is>
          <t>Moves</t>
        </is>
      </c>
      <c r="C8057" s="77" t="inlineStr">
        <is>
          <t>Poison Powder accuracy</t>
        </is>
      </c>
      <c r="D8057" s="77" t="n">
        <v>75</v>
      </c>
      <c r="E8057" s="77" t="n">
        <v>100</v>
      </c>
      <c r="F8057" s="77" t="inlineStr">
        <is>
          <t>Differs from upstream baseline</t>
        </is>
      </c>
      <c r="G8057" s="77" t="inlineStr">
        <is>
          <t>src/data/moves_info.h</t>
        </is>
      </c>
    </row>
    <row r="8058">
      <c r="A8058" s="32" t="inlineStr">
        <is>
          <t>2026-10-05</t>
        </is>
      </c>
      <c r="B8058" s="32" t="inlineStr">
        <is>
          <t>Moves</t>
        </is>
      </c>
      <c r="C8058" s="32" t="inlineStr">
        <is>
          <t>Poison Sting power</t>
        </is>
      </c>
      <c r="D8058" s="32" t="n">
        <v>15</v>
      </c>
      <c r="E8058" s="32" t="n">
        <v>40</v>
      </c>
      <c r="F8058" s="32" t="inlineStr">
        <is>
          <t>Differs from upstream baseline</t>
        </is>
      </c>
      <c r="G8058" s="32" t="inlineStr">
        <is>
          <t>src/data/moves_info.h</t>
        </is>
      </c>
    </row>
    <row r="8059">
      <c r="A8059" s="77" t="inlineStr">
        <is>
          <t>2026-10-05</t>
        </is>
      </c>
      <c r="B8059" s="77" t="inlineStr">
        <is>
          <t>Moves</t>
        </is>
      </c>
      <c r="C8059" s="77" t="inlineStr">
        <is>
          <t>Poison Tail power</t>
        </is>
      </c>
      <c r="D8059" s="77" t="n">
        <v>50</v>
      </c>
      <c r="E8059" s="77" t="n">
        <v>120</v>
      </c>
      <c r="F8059" s="77" t="inlineStr">
        <is>
          <t>Differs from upstream baseline</t>
        </is>
      </c>
      <c r="G8059" s="77" t="inlineStr">
        <is>
          <t>src/data/moves_info.h</t>
        </is>
      </c>
    </row>
    <row r="8060">
      <c r="A8060" s="32" t="inlineStr">
        <is>
          <t>2026-10-05</t>
        </is>
      </c>
      <c r="B8060" s="32" t="inlineStr">
        <is>
          <t>Moves</t>
        </is>
      </c>
      <c r="C8060" s="32" t="inlineStr">
        <is>
          <t>Poison Tail pp</t>
        </is>
      </c>
      <c r="D8060" s="32" t="n">
        <v>25</v>
      </c>
      <c r="E8060" s="32" t="n">
        <v>5</v>
      </c>
      <c r="F8060" s="32" t="inlineStr">
        <is>
          <t>Differs from upstream baseline</t>
        </is>
      </c>
      <c r="G8060" s="32" t="inlineStr">
        <is>
          <t>src/data/moves_info.h</t>
        </is>
      </c>
    </row>
    <row r="8061">
      <c r="A8061" s="77" t="inlineStr">
        <is>
          <t>2026-10-05</t>
        </is>
      </c>
      <c r="B8061" s="77" t="inlineStr">
        <is>
          <t>Moves</t>
        </is>
      </c>
      <c r="C8061" s="77" t="inlineStr">
        <is>
          <t>Power Gem power</t>
        </is>
      </c>
      <c r="D8061" s="77" t="n">
        <v>80</v>
      </c>
      <c r="E8061" s="77" t="n">
        <v>90</v>
      </c>
      <c r="F8061" s="77" t="inlineStr">
        <is>
          <t>Differs from upstream baseline</t>
        </is>
      </c>
      <c r="G8061" s="77" t="inlineStr">
        <is>
          <t>src/data/moves_info.h</t>
        </is>
      </c>
    </row>
    <row r="8062">
      <c r="A8062" s="32" t="inlineStr">
        <is>
          <t>2026-10-05</t>
        </is>
      </c>
      <c r="B8062" s="32" t="inlineStr">
        <is>
          <t>Moves</t>
        </is>
      </c>
      <c r="C8062" s="32" t="inlineStr">
        <is>
          <t>Power Swap pp</t>
        </is>
      </c>
      <c r="D8062" s="32" t="n">
        <v>10</v>
      </c>
      <c r="E8062" s="32" t="n">
        <v>3</v>
      </c>
      <c r="F8062" s="32" t="inlineStr">
        <is>
          <t>Differs from upstream baseline</t>
        </is>
      </c>
      <c r="G8062" s="32" t="inlineStr">
        <is>
          <t>src/data/moves_info.h</t>
        </is>
      </c>
    </row>
    <row r="8063">
      <c r="A8063" s="77" t="inlineStr">
        <is>
          <t>2026-10-05</t>
        </is>
      </c>
      <c r="B8063" s="77" t="inlineStr">
        <is>
          <t>Moves</t>
        </is>
      </c>
      <c r="C8063" s="77" t="inlineStr">
        <is>
          <t>Power-Up Punch power</t>
        </is>
      </c>
      <c r="D8063" s="77" t="n">
        <v>40</v>
      </c>
      <c r="E8063" s="77" t="n">
        <v>50</v>
      </c>
      <c r="F8063" s="77" t="inlineStr">
        <is>
          <t>Differs from upstream baseline</t>
        </is>
      </c>
      <c r="G8063" s="77" t="inlineStr">
        <is>
          <t>src/data/moves_info.h</t>
        </is>
      </c>
    </row>
    <row r="8064">
      <c r="A8064" s="32" t="inlineStr">
        <is>
          <t>2026-10-05</t>
        </is>
      </c>
      <c r="B8064" s="32" t="inlineStr">
        <is>
          <t>Moves</t>
        </is>
      </c>
      <c r="C8064" s="32" t="inlineStr">
        <is>
          <t>Power Whip accuracy</t>
        </is>
      </c>
      <c r="D8064" s="32" t="n">
        <v>85</v>
      </c>
      <c r="E8064" s="32" t="n">
        <v>90</v>
      </c>
      <c r="F8064" s="32" t="inlineStr">
        <is>
          <t>Differs from upstream baseline</t>
        </is>
      </c>
      <c r="G8064" s="32" t="inlineStr">
        <is>
          <t>src/data/moves_info.h</t>
        </is>
      </c>
    </row>
    <row r="8065">
      <c r="A8065" s="77" t="inlineStr">
        <is>
          <t>2026-10-05</t>
        </is>
      </c>
      <c r="B8065" s="77" t="inlineStr">
        <is>
          <t>Moves</t>
        </is>
      </c>
      <c r="C8065" s="77" t="inlineStr">
        <is>
          <t>Precipice Blades power</t>
        </is>
      </c>
      <c r="D8065" s="77" t="n">
        <v>120</v>
      </c>
      <c r="E8065" s="77" t="n">
        <v>130</v>
      </c>
      <c r="F8065" s="77" t="inlineStr">
        <is>
          <t>Differs from upstream baseline</t>
        </is>
      </c>
      <c r="G8065" s="77" t="inlineStr">
        <is>
          <t>src/data/moves_info.h</t>
        </is>
      </c>
    </row>
    <row r="8066">
      <c r="A8066" s="32" t="inlineStr">
        <is>
          <t>2026-10-05</t>
        </is>
      </c>
      <c r="B8066" s="32" t="inlineStr">
        <is>
          <t>Moves</t>
        </is>
      </c>
      <c r="C8066" s="32" t="inlineStr">
        <is>
          <t>Present accuracy</t>
        </is>
      </c>
      <c r="D8066" s="32" t="n">
        <v>90</v>
      </c>
      <c r="E8066" s="32" t="n">
        <v>100</v>
      </c>
      <c r="F8066" s="32" t="inlineStr">
        <is>
          <t>Differs from upstream baseline</t>
        </is>
      </c>
      <c r="G8066" s="32" t="inlineStr">
        <is>
          <t>src/data/moves_info.h</t>
        </is>
      </c>
    </row>
    <row r="8067">
      <c r="A8067" s="77" t="inlineStr">
        <is>
          <t>2026-10-05</t>
        </is>
      </c>
      <c r="B8067" s="77" t="inlineStr">
        <is>
          <t>Moves</t>
        </is>
      </c>
      <c r="C8067" s="77" t="inlineStr">
        <is>
          <t>Psycho Boost accuracy</t>
        </is>
      </c>
      <c r="D8067" s="77" t="n">
        <v>90</v>
      </c>
      <c r="E8067" s="77" t="n">
        <v>100</v>
      </c>
      <c r="F8067" s="77" t="inlineStr">
        <is>
          <t>Differs from upstream baseline</t>
        </is>
      </c>
      <c r="G8067" s="77" t="inlineStr">
        <is>
          <t>src/data/moves_info.h</t>
        </is>
      </c>
    </row>
    <row r="8068">
      <c r="A8068" s="32" t="inlineStr">
        <is>
          <t>2026-10-05</t>
        </is>
      </c>
      <c r="B8068" s="32" t="inlineStr">
        <is>
          <t>Moves</t>
        </is>
      </c>
      <c r="C8068" s="32" t="inlineStr">
        <is>
          <t>Psycho Cut power</t>
        </is>
      </c>
      <c r="D8068" s="32" t="n">
        <v>70</v>
      </c>
      <c r="E8068" s="32" t="n">
        <v>90</v>
      </c>
      <c r="F8068" s="32" t="inlineStr">
        <is>
          <t>Differs from upstream baseline</t>
        </is>
      </c>
      <c r="G8068" s="32" t="inlineStr">
        <is>
          <t>src/data/moves_info.h</t>
        </is>
      </c>
    </row>
    <row r="8069">
      <c r="A8069" s="77" t="inlineStr">
        <is>
          <t>2026-10-05</t>
        </is>
      </c>
      <c r="B8069" s="77" t="inlineStr">
        <is>
          <t>Moves</t>
        </is>
      </c>
      <c r="C8069" s="77" t="inlineStr">
        <is>
          <t>Psyshock power</t>
        </is>
      </c>
      <c r="D8069" s="77" t="n">
        <v>80</v>
      </c>
      <c r="E8069" s="77" t="n">
        <v>85</v>
      </c>
      <c r="F8069" s="77" t="inlineStr">
        <is>
          <t>Differs from upstream baseline</t>
        </is>
      </c>
      <c r="G8069" s="77" t="inlineStr">
        <is>
          <t>src/data/moves_info.h</t>
        </is>
      </c>
    </row>
    <row r="8070">
      <c r="A8070" s="32" t="inlineStr">
        <is>
          <t>2026-10-05</t>
        </is>
      </c>
      <c r="B8070" s="32" t="inlineStr">
        <is>
          <t>Moves</t>
        </is>
      </c>
      <c r="C8070" s="32" t="inlineStr">
        <is>
          <t>Punishment power</t>
        </is>
      </c>
      <c r="D8070" s="32" t="n">
        <v>60</v>
      </c>
      <c r="E8070" s="32" t="n">
        <v>1</v>
      </c>
      <c r="F8070" s="32" t="inlineStr">
        <is>
          <t>Differs from upstream baseline</t>
        </is>
      </c>
      <c r="G8070" s="32" t="inlineStr">
        <is>
          <t>src/data/moves_info.h</t>
        </is>
      </c>
    </row>
    <row r="8071">
      <c r="A8071" s="77" t="inlineStr">
        <is>
          <t>2026-10-05</t>
        </is>
      </c>
      <c r="B8071" s="77" t="inlineStr">
        <is>
          <t>Moves</t>
        </is>
      </c>
      <c r="C8071" s="77" t="inlineStr">
        <is>
          <t>Pursuit power</t>
        </is>
      </c>
      <c r="D8071" s="77" t="n">
        <v>40</v>
      </c>
      <c r="E8071" s="77" t="n">
        <v>70</v>
      </c>
      <c r="F8071" s="77" t="inlineStr">
        <is>
          <t>Differs from upstream baseline</t>
        </is>
      </c>
      <c r="G8071" s="77" t="inlineStr">
        <is>
          <t>src/data/moves_info.h</t>
        </is>
      </c>
    </row>
    <row r="8072">
      <c r="A8072" s="32" t="inlineStr">
        <is>
          <t>2026-10-05</t>
        </is>
      </c>
      <c r="B8072" s="32" t="inlineStr">
        <is>
          <t>Moves</t>
        </is>
      </c>
      <c r="C8072" s="32" t="inlineStr">
        <is>
          <t>Pursuit pp</t>
        </is>
      </c>
      <c r="D8072" s="32" t="n">
        <v>20</v>
      </c>
      <c r="E8072" s="32" t="n">
        <v>15</v>
      </c>
      <c r="F8072" s="32" t="inlineStr">
        <is>
          <t>Differs from upstream baseline</t>
        </is>
      </c>
      <c r="G8072" s="32" t="inlineStr">
        <is>
          <t>src/data/moves_info.h</t>
        </is>
      </c>
    </row>
    <row r="8073">
      <c r="A8073" s="77" t="inlineStr">
        <is>
          <t>2026-10-05</t>
        </is>
      </c>
      <c r="B8073" s="77" t="inlineStr">
        <is>
          <t>Moves</t>
        </is>
      </c>
      <c r="C8073" s="77" t="inlineStr">
        <is>
          <t>Quiver Dance pp</t>
        </is>
      </c>
      <c r="D8073" s="77" t="n">
        <v>20</v>
      </c>
      <c r="E8073" s="77" t="n">
        <v>3</v>
      </c>
      <c r="F8073" s="77" t="inlineStr">
        <is>
          <t>Differs from upstream baseline</t>
        </is>
      </c>
      <c r="G8073" s="77" t="inlineStr">
        <is>
          <t>src/data/moves_info.h</t>
        </is>
      </c>
    </row>
    <row r="8074">
      <c r="A8074" s="32" t="inlineStr">
        <is>
          <t>2026-10-05</t>
        </is>
      </c>
      <c r="B8074" s="32" t="inlineStr">
        <is>
          <t>Moves</t>
        </is>
      </c>
      <c r="C8074" s="32" t="inlineStr">
        <is>
          <t>Rage power</t>
        </is>
      </c>
      <c r="D8074" s="32" t="n">
        <v>20</v>
      </c>
      <c r="E8074" s="32" t="n">
        <v>70</v>
      </c>
      <c r="F8074" s="32" t="inlineStr">
        <is>
          <t>Differs from upstream baseline</t>
        </is>
      </c>
      <c r="G8074" s="32" t="inlineStr">
        <is>
          <t>src/data/moves_info.h</t>
        </is>
      </c>
    </row>
    <row r="8075">
      <c r="A8075" s="77" t="inlineStr">
        <is>
          <t>2026-10-05</t>
        </is>
      </c>
      <c r="B8075" s="77" t="inlineStr">
        <is>
          <t>Moves</t>
        </is>
      </c>
      <c r="C8075" s="77" t="inlineStr">
        <is>
          <t>Rage type</t>
        </is>
      </c>
      <c r="D8075" s="77" t="inlineStr">
        <is>
          <t>TYPE_NORMAL</t>
        </is>
      </c>
      <c r="E8075" s="77" t="inlineStr">
        <is>
          <t>TYPE_FIGHTING</t>
        </is>
      </c>
      <c r="F8075" s="77" t="inlineStr">
        <is>
          <t>Differs from upstream baseline</t>
        </is>
      </c>
      <c r="G8075" s="77" t="inlineStr">
        <is>
          <t>src/data/moves_info.h</t>
        </is>
      </c>
    </row>
    <row r="8076">
      <c r="A8076" s="32" t="inlineStr">
        <is>
          <t>2026-10-05</t>
        </is>
      </c>
      <c r="B8076" s="32" t="inlineStr">
        <is>
          <t>Moves</t>
        </is>
      </c>
      <c r="C8076" s="32" t="inlineStr">
        <is>
          <t>Rain Dance pp</t>
        </is>
      </c>
      <c r="D8076" s="32" t="n">
        <v>5</v>
      </c>
      <c r="E8076" s="32" t="n">
        <v>1</v>
      </c>
      <c r="F8076" s="32" t="inlineStr">
        <is>
          <t>Differs from upstream baseline</t>
        </is>
      </c>
      <c r="G8076" s="32" t="inlineStr">
        <is>
          <t>src/data/moves_info.h</t>
        </is>
      </c>
    </row>
    <row r="8077">
      <c r="A8077" s="77" t="inlineStr">
        <is>
          <t>2026-10-05</t>
        </is>
      </c>
      <c r="B8077" s="77" t="inlineStr">
        <is>
          <t>Moves</t>
        </is>
      </c>
      <c r="C8077" s="77" t="inlineStr">
        <is>
          <t>Rapid Spin power</t>
        </is>
      </c>
      <c r="D8077" s="77" t="n">
        <v>50</v>
      </c>
      <c r="E8077" s="77" t="n">
        <v>60</v>
      </c>
      <c r="F8077" s="77" t="inlineStr">
        <is>
          <t>Differs from upstream baseline</t>
        </is>
      </c>
      <c r="G8077" s="77" t="inlineStr">
        <is>
          <t>src/data/moves_info.h</t>
        </is>
      </c>
    </row>
    <row r="8078">
      <c r="A8078" s="32" t="inlineStr">
        <is>
          <t>2026-10-05</t>
        </is>
      </c>
      <c r="B8078" s="32" t="inlineStr">
        <is>
          <t>Moves</t>
        </is>
      </c>
      <c r="C8078" s="32" t="inlineStr">
        <is>
          <t>Rapid Spin pp</t>
        </is>
      </c>
      <c r="D8078" s="32" t="n">
        <v>40</v>
      </c>
      <c r="E8078" s="32" t="n">
        <v>20</v>
      </c>
      <c r="F8078" s="32" t="inlineStr">
        <is>
          <t>Differs from upstream baseline</t>
        </is>
      </c>
      <c r="G8078" s="32" t="inlineStr">
        <is>
          <t>src/data/moves_info.h</t>
        </is>
      </c>
    </row>
    <row r="8079">
      <c r="A8079" s="77" t="inlineStr">
        <is>
          <t>2026-10-05</t>
        </is>
      </c>
      <c r="B8079" s="77" t="inlineStr">
        <is>
          <t>Moves</t>
        </is>
      </c>
      <c r="C8079" s="77" t="inlineStr">
        <is>
          <t>Razor Leaf power</t>
        </is>
      </c>
      <c r="D8079" s="77" t="n">
        <v>55</v>
      </c>
      <c r="E8079" s="77" t="n">
        <v>60</v>
      </c>
      <c r="F8079" s="77" t="inlineStr">
        <is>
          <t>Differs from upstream baseline</t>
        </is>
      </c>
      <c r="G8079" s="77" t="inlineStr">
        <is>
          <t>src/data/moves_info.h</t>
        </is>
      </c>
    </row>
    <row r="8080">
      <c r="A8080" s="32" t="inlineStr">
        <is>
          <t>2026-10-05</t>
        </is>
      </c>
      <c r="B8080" s="32" t="inlineStr">
        <is>
          <t>Moves</t>
        </is>
      </c>
      <c r="C8080" s="32" t="inlineStr">
        <is>
          <t>Razor Leaf accuracy</t>
        </is>
      </c>
      <c r="D8080" s="32" t="n">
        <v>95</v>
      </c>
      <c r="E8080" s="32" t="n">
        <v>100</v>
      </c>
      <c r="F8080" s="32" t="inlineStr">
        <is>
          <t>Differs from upstream baseline</t>
        </is>
      </c>
      <c r="G8080" s="32" t="inlineStr">
        <is>
          <t>src/data/moves_info.h</t>
        </is>
      </c>
    </row>
    <row r="8081">
      <c r="A8081" s="77" t="inlineStr">
        <is>
          <t>2026-10-05</t>
        </is>
      </c>
      <c r="B8081" s="77" t="inlineStr">
        <is>
          <t>Moves</t>
        </is>
      </c>
      <c r="C8081" s="77" t="inlineStr">
        <is>
          <t>Razor Shell power</t>
        </is>
      </c>
      <c r="D8081" s="77" t="n">
        <v>75</v>
      </c>
      <c r="E8081" s="77" t="n">
        <v>85</v>
      </c>
      <c r="F8081" s="77" t="inlineStr">
        <is>
          <t>Differs from upstream baseline</t>
        </is>
      </c>
      <c r="G8081" s="77" t="inlineStr">
        <is>
          <t>src/data/moves_info.h</t>
        </is>
      </c>
    </row>
    <row r="8082">
      <c r="A8082" s="32" t="inlineStr">
        <is>
          <t>2026-10-05</t>
        </is>
      </c>
      <c r="B8082" s="32" t="inlineStr">
        <is>
          <t>Moves</t>
        </is>
      </c>
      <c r="C8082" s="32" t="inlineStr">
        <is>
          <t>Razor Shell accuracy</t>
        </is>
      </c>
      <c r="D8082" s="32" t="n">
        <v>95</v>
      </c>
      <c r="E8082" s="32" t="n">
        <v>100</v>
      </c>
      <c r="F8082" s="32" t="inlineStr">
        <is>
          <t>Differs from upstream baseline</t>
        </is>
      </c>
      <c r="G8082" s="32" t="inlineStr">
        <is>
          <t>src/data/moves_info.h</t>
        </is>
      </c>
    </row>
    <row r="8083">
      <c r="A8083" s="77" t="inlineStr">
        <is>
          <t>2026-10-05</t>
        </is>
      </c>
      <c r="B8083" s="77" t="inlineStr">
        <is>
          <t>Moves</t>
        </is>
      </c>
      <c r="C8083" s="77" t="inlineStr">
        <is>
          <t>Recover pp</t>
        </is>
      </c>
      <c r="D8083" s="77" t="n">
        <v>5</v>
      </c>
      <c r="E8083" s="77" t="n">
        <v>10</v>
      </c>
      <c r="F8083" s="77" t="inlineStr">
        <is>
          <t>Differs from upstream baseline</t>
        </is>
      </c>
      <c r="G8083" s="77" t="inlineStr">
        <is>
          <t>src/data/moves_info.h</t>
        </is>
      </c>
    </row>
    <row r="8084">
      <c r="A8084" s="32" t="inlineStr">
        <is>
          <t>2026-10-05</t>
        </is>
      </c>
      <c r="B8084" s="32" t="inlineStr">
        <is>
          <t>Moves</t>
        </is>
      </c>
      <c r="C8084" s="32" t="inlineStr">
        <is>
          <t>Recycle accuracy</t>
        </is>
      </c>
      <c r="D8084" s="32" t="n">
        <v>100</v>
      </c>
      <c r="E8084" s="32" t="n">
        <v>0</v>
      </c>
      <c r="F8084" s="32" t="inlineStr">
        <is>
          <t>Differs from upstream baseline</t>
        </is>
      </c>
      <c r="G8084" s="32" t="inlineStr">
        <is>
          <t>src/data/moves_info.h</t>
        </is>
      </c>
    </row>
    <row r="8085">
      <c r="A8085" s="77" t="inlineStr">
        <is>
          <t>2026-10-05</t>
        </is>
      </c>
      <c r="B8085" s="77" t="inlineStr">
        <is>
          <t>Moves</t>
        </is>
      </c>
      <c r="C8085" s="77" t="inlineStr">
        <is>
          <t>Recycle pp</t>
        </is>
      </c>
      <c r="D8085" s="77" t="n">
        <v>10</v>
      </c>
      <c r="E8085" s="77" t="n">
        <v>15</v>
      </c>
      <c r="F8085" s="77" t="inlineStr">
        <is>
          <t>Differs from upstream baseline</t>
        </is>
      </c>
      <c r="G8085" s="77" t="inlineStr">
        <is>
          <t>src/data/moves_info.h</t>
        </is>
      </c>
    </row>
    <row r="8086">
      <c r="A8086" s="32" t="inlineStr">
        <is>
          <t>2026-10-05</t>
        </is>
      </c>
      <c r="B8086" s="32" t="inlineStr">
        <is>
          <t>Moves</t>
        </is>
      </c>
      <c r="C8086" s="32" t="inlineStr">
        <is>
          <t>Reflect pp</t>
        </is>
      </c>
      <c r="D8086" s="32" t="n">
        <v>20</v>
      </c>
      <c r="E8086" s="32" t="n">
        <v>2</v>
      </c>
      <c r="F8086" s="32" t="inlineStr">
        <is>
          <t>Differs from upstream baseline</t>
        </is>
      </c>
      <c r="G8086" s="32" t="inlineStr">
        <is>
          <t>src/data/moves_info.h</t>
        </is>
      </c>
    </row>
    <row r="8087">
      <c r="A8087" s="77" t="inlineStr">
        <is>
          <t>2026-10-05</t>
        </is>
      </c>
      <c r="B8087" s="77" t="inlineStr">
        <is>
          <t>Moves</t>
        </is>
      </c>
      <c r="C8087" s="77" t="inlineStr">
        <is>
          <t>Refresh accuracy</t>
        </is>
      </c>
      <c r="D8087" s="77" t="n">
        <v>100</v>
      </c>
      <c r="E8087" s="77" t="n">
        <v>0</v>
      </c>
      <c r="F8087" s="77" t="inlineStr">
        <is>
          <t>Differs from upstream baseline</t>
        </is>
      </c>
      <c r="G8087" s="77" t="inlineStr">
        <is>
          <t>src/data/moves_info.h</t>
        </is>
      </c>
    </row>
    <row r="8088">
      <c r="A8088" s="32" t="inlineStr">
        <is>
          <t>2026-10-05</t>
        </is>
      </c>
      <c r="B8088" s="32" t="inlineStr">
        <is>
          <t>Moves</t>
        </is>
      </c>
      <c r="C8088" s="32" t="inlineStr">
        <is>
          <t>Refresh pp</t>
        </is>
      </c>
      <c r="D8088" s="32" t="n">
        <v>20</v>
      </c>
      <c r="E8088" s="32" t="n">
        <v>10</v>
      </c>
      <c r="F8088" s="32" t="inlineStr">
        <is>
          <t>Differs from upstream baseline</t>
        </is>
      </c>
      <c r="G8088" s="32" t="inlineStr">
        <is>
          <t>src/data/moves_info.h</t>
        </is>
      </c>
    </row>
    <row r="8089">
      <c r="A8089" s="77" t="inlineStr">
        <is>
          <t>2026-10-05</t>
        </is>
      </c>
      <c r="B8089" s="77" t="inlineStr">
        <is>
          <t>Moves</t>
        </is>
      </c>
      <c r="C8089" s="77" t="inlineStr">
        <is>
          <t>Relic Song power</t>
        </is>
      </c>
      <c r="D8089" s="77" t="n">
        <v>75</v>
      </c>
      <c r="E8089" s="77" t="n">
        <v>85</v>
      </c>
      <c r="F8089" s="77" t="inlineStr">
        <is>
          <t>Differs from upstream baseline</t>
        </is>
      </c>
      <c r="G8089" s="77" t="inlineStr">
        <is>
          <t>src/data/moves_info.h</t>
        </is>
      </c>
    </row>
    <row r="8090">
      <c r="A8090" s="32" t="inlineStr">
        <is>
          <t>2026-10-05</t>
        </is>
      </c>
      <c r="B8090" s="32" t="inlineStr">
        <is>
          <t>Moves</t>
        </is>
      </c>
      <c r="C8090" s="32" t="inlineStr">
        <is>
          <t>Rest pp</t>
        </is>
      </c>
      <c r="D8090" s="32" t="n">
        <v>5</v>
      </c>
      <c r="E8090" s="32" t="n">
        <v>3</v>
      </c>
      <c r="F8090" s="32" t="inlineStr">
        <is>
          <t>Differs from upstream baseline</t>
        </is>
      </c>
      <c r="G8090" s="32" t="inlineStr">
        <is>
          <t>src/data/moves_info.h</t>
        </is>
      </c>
    </row>
    <row r="8091">
      <c r="A8091" s="77" t="inlineStr">
        <is>
          <t>2026-10-05</t>
        </is>
      </c>
      <c r="B8091" s="77" t="inlineStr">
        <is>
          <t>Moves</t>
        </is>
      </c>
      <c r="C8091" s="77" t="inlineStr">
        <is>
          <t>Retaliate power</t>
        </is>
      </c>
      <c r="D8091" s="77" t="n">
        <v>70</v>
      </c>
      <c r="E8091" s="77" t="n">
        <v>80</v>
      </c>
      <c r="F8091" s="77" t="inlineStr">
        <is>
          <t>Differs from upstream baseline</t>
        </is>
      </c>
      <c r="G8091" s="77" t="inlineStr">
        <is>
          <t>src/data/moves_info.h</t>
        </is>
      </c>
    </row>
    <row r="8092">
      <c r="A8092" s="32" t="inlineStr">
        <is>
          <t>2026-10-05</t>
        </is>
      </c>
      <c r="B8092" s="32" t="inlineStr">
        <is>
          <t>Moves</t>
        </is>
      </c>
      <c r="C8092" s="32" t="inlineStr">
        <is>
          <t>Retaliate pp</t>
        </is>
      </c>
      <c r="D8092" s="32" t="n">
        <v>5</v>
      </c>
      <c r="E8092" s="32" t="n">
        <v>10</v>
      </c>
      <c r="F8092" s="32" t="inlineStr">
        <is>
          <t>Differs from upstream baseline</t>
        </is>
      </c>
      <c r="G8092" s="32" t="inlineStr">
        <is>
          <t>src/data/moves_info.h</t>
        </is>
      </c>
    </row>
    <row r="8093">
      <c r="A8093" s="77" t="inlineStr">
        <is>
          <t>2026-10-05</t>
        </is>
      </c>
      <c r="B8093" s="77" t="inlineStr">
        <is>
          <t>Moves</t>
        </is>
      </c>
      <c r="C8093" s="77" t="inlineStr">
        <is>
          <t>Return power</t>
        </is>
      </c>
      <c r="D8093" s="77" t="n">
        <v>1</v>
      </c>
      <c r="E8093" s="77" t="n">
        <v>121</v>
      </c>
      <c r="F8093" s="77" t="inlineStr">
        <is>
          <t>Differs from upstream baseline</t>
        </is>
      </c>
      <c r="G8093" s="77" t="inlineStr">
        <is>
          <t>src/data/moves_info.h</t>
        </is>
      </c>
    </row>
    <row r="8094">
      <c r="A8094" s="32" t="inlineStr">
        <is>
          <t>2026-10-05</t>
        </is>
      </c>
      <c r="B8094" s="32" t="inlineStr">
        <is>
          <t>Moves</t>
        </is>
      </c>
      <c r="C8094" s="32" t="inlineStr">
        <is>
          <t>Roar accuracy</t>
        </is>
      </c>
      <c r="D8094" s="32" t="n">
        <v>0</v>
      </c>
      <c r="E8094" s="32" t="n">
        <v>100</v>
      </c>
      <c r="F8094" s="32" t="inlineStr">
        <is>
          <t>Differs from upstream baseline</t>
        </is>
      </c>
      <c r="G8094" s="32" t="inlineStr">
        <is>
          <t>src/data/moves_info.h</t>
        </is>
      </c>
    </row>
    <row r="8095">
      <c r="A8095" s="77" t="inlineStr">
        <is>
          <t>2026-10-05</t>
        </is>
      </c>
      <c r="B8095" s="77" t="inlineStr">
        <is>
          <t>Moves</t>
        </is>
      </c>
      <c r="C8095" s="77" t="inlineStr">
        <is>
          <t>Roar of Time accuracy</t>
        </is>
      </c>
      <c r="D8095" s="77" t="n">
        <v>90</v>
      </c>
      <c r="E8095" s="77" t="n">
        <v>100</v>
      </c>
      <c r="F8095" s="77" t="inlineStr">
        <is>
          <t>Differs from upstream baseline</t>
        </is>
      </c>
      <c r="G8095" s="77" t="inlineStr">
        <is>
          <t>src/data/moves_info.h</t>
        </is>
      </c>
    </row>
    <row r="8096">
      <c r="A8096" s="32" t="inlineStr">
        <is>
          <t>2026-10-05</t>
        </is>
      </c>
      <c r="B8096" s="32" t="inlineStr">
        <is>
          <t>Moves</t>
        </is>
      </c>
      <c r="C8096" s="32" t="inlineStr">
        <is>
          <t>Rock Blast accuracy</t>
        </is>
      </c>
      <c r="D8096" s="32" t="n">
        <v>90</v>
      </c>
      <c r="E8096" s="32" t="n">
        <v>100</v>
      </c>
      <c r="F8096" s="32" t="inlineStr">
        <is>
          <t>Differs from upstream baseline</t>
        </is>
      </c>
      <c r="G8096" s="32" t="inlineStr">
        <is>
          <t>src/data/moves_info.h</t>
        </is>
      </c>
    </row>
    <row r="8097">
      <c r="A8097" s="77" t="inlineStr">
        <is>
          <t>2026-10-05</t>
        </is>
      </c>
      <c r="B8097" s="77" t="inlineStr">
        <is>
          <t>Moves</t>
        </is>
      </c>
      <c r="C8097" s="77" t="inlineStr">
        <is>
          <t>Rock Blast pp</t>
        </is>
      </c>
      <c r="D8097" s="77" t="n">
        <v>10</v>
      </c>
      <c r="E8097" s="77" t="n">
        <v>8</v>
      </c>
      <c r="F8097" s="77" t="inlineStr">
        <is>
          <t>Differs from upstream baseline</t>
        </is>
      </c>
      <c r="G8097" s="77" t="inlineStr">
        <is>
          <t>src/data/moves_info.h</t>
        </is>
      </c>
    </row>
    <row r="8098">
      <c r="A8098" s="32" t="inlineStr">
        <is>
          <t>2026-10-05</t>
        </is>
      </c>
      <c r="B8098" s="32" t="inlineStr">
        <is>
          <t>Moves</t>
        </is>
      </c>
      <c r="C8098" s="32" t="inlineStr">
        <is>
          <t>Rock Climb accuracy</t>
        </is>
      </c>
      <c r="D8098" s="32" t="n">
        <v>85</v>
      </c>
      <c r="E8098" s="32" t="n">
        <v>100</v>
      </c>
      <c r="F8098" s="32" t="inlineStr">
        <is>
          <t>Differs from upstream baseline</t>
        </is>
      </c>
      <c r="G8098" s="32" t="inlineStr">
        <is>
          <t>src/data/moves_info.h</t>
        </is>
      </c>
    </row>
    <row r="8099">
      <c r="A8099" s="77" t="inlineStr">
        <is>
          <t>2026-10-05</t>
        </is>
      </c>
      <c r="B8099" s="77" t="inlineStr">
        <is>
          <t>Moves</t>
        </is>
      </c>
      <c r="C8099" s="77" t="inlineStr">
        <is>
          <t>Rock Climb type</t>
        </is>
      </c>
      <c r="D8099" s="77" t="inlineStr">
        <is>
          <t>TYPE_NORMAL</t>
        </is>
      </c>
      <c r="E8099" s="77" t="inlineStr">
        <is>
          <t>TYPE_ROCK</t>
        </is>
      </c>
      <c r="F8099" s="77" t="inlineStr">
        <is>
          <t>Differs from upstream baseline</t>
        </is>
      </c>
      <c r="G8099" s="77" t="inlineStr">
        <is>
          <t>src/data/moves_info.h</t>
        </is>
      </c>
    </row>
    <row r="8100">
      <c r="A8100" s="32" t="inlineStr">
        <is>
          <t>2026-10-05</t>
        </is>
      </c>
      <c r="B8100" s="32" t="inlineStr">
        <is>
          <t>Moves</t>
        </is>
      </c>
      <c r="C8100" s="32" t="inlineStr">
        <is>
          <t>Rock Polish pp</t>
        </is>
      </c>
      <c r="D8100" s="32" t="n">
        <v>20</v>
      </c>
      <c r="E8100" s="32" t="n">
        <v>1</v>
      </c>
      <c r="F8100" s="32" t="inlineStr">
        <is>
          <t>Differs from upstream baseline</t>
        </is>
      </c>
      <c r="G8100" s="32" t="inlineStr">
        <is>
          <t>src/data/moves_info.h</t>
        </is>
      </c>
    </row>
    <row r="8101">
      <c r="A8101" s="77" t="inlineStr">
        <is>
          <t>2026-10-05</t>
        </is>
      </c>
      <c r="B8101" s="77" t="inlineStr">
        <is>
          <t>Moves</t>
        </is>
      </c>
      <c r="C8101" s="77" t="inlineStr">
        <is>
          <t>Rock Slide accuracy</t>
        </is>
      </c>
      <c r="D8101" s="77" t="n">
        <v>90</v>
      </c>
      <c r="E8101" s="77" t="n">
        <v>100</v>
      </c>
      <c r="F8101" s="77" t="inlineStr">
        <is>
          <t>Differs from upstream baseline</t>
        </is>
      </c>
      <c r="G8101" s="77" t="inlineStr">
        <is>
          <t>src/data/moves_info.h</t>
        </is>
      </c>
    </row>
    <row r="8102">
      <c r="A8102" s="32" t="inlineStr">
        <is>
          <t>2026-10-05</t>
        </is>
      </c>
      <c r="B8102" s="32" t="inlineStr">
        <is>
          <t>Moves</t>
        </is>
      </c>
      <c r="C8102" s="32" t="inlineStr">
        <is>
          <t>Rock Smash power</t>
        </is>
      </c>
      <c r="D8102" s="32" t="n">
        <v>40</v>
      </c>
      <c r="E8102" s="32" t="n">
        <v>60</v>
      </c>
      <c r="F8102" s="32" t="inlineStr">
        <is>
          <t>Differs from upstream baseline</t>
        </is>
      </c>
      <c r="G8102" s="32" t="inlineStr">
        <is>
          <t>src/data/moves_info.h</t>
        </is>
      </c>
    </row>
    <row r="8103">
      <c r="A8103" s="77" t="inlineStr">
        <is>
          <t>2026-10-05</t>
        </is>
      </c>
      <c r="B8103" s="77" t="inlineStr">
        <is>
          <t>Moves</t>
        </is>
      </c>
      <c r="C8103" s="77" t="inlineStr">
        <is>
          <t>Rock Throw accuracy</t>
        </is>
      </c>
      <c r="D8103" s="77" t="n">
        <v>90</v>
      </c>
      <c r="E8103" s="77" t="n">
        <v>100</v>
      </c>
      <c r="F8103" s="77" t="inlineStr">
        <is>
          <t>Differs from upstream baseline</t>
        </is>
      </c>
      <c r="G8103" s="77" t="inlineStr">
        <is>
          <t>src/data/moves_info.h</t>
        </is>
      </c>
    </row>
    <row r="8104">
      <c r="A8104" s="32" t="inlineStr">
        <is>
          <t>2026-10-05</t>
        </is>
      </c>
      <c r="B8104" s="32" t="inlineStr">
        <is>
          <t>Moves</t>
        </is>
      </c>
      <c r="C8104" s="32" t="inlineStr">
        <is>
          <t>Rock Tomb power</t>
        </is>
      </c>
      <c r="D8104" s="32" t="n">
        <v>60</v>
      </c>
      <c r="E8104" s="32" t="n">
        <v>70</v>
      </c>
      <c r="F8104" s="32" t="inlineStr">
        <is>
          <t>Differs from upstream baseline</t>
        </is>
      </c>
      <c r="G8104" s="32" t="inlineStr">
        <is>
          <t>src/data/moves_info.h</t>
        </is>
      </c>
    </row>
    <row r="8105">
      <c r="A8105" s="77" t="inlineStr">
        <is>
          <t>2026-10-05</t>
        </is>
      </c>
      <c r="B8105" s="77" t="inlineStr">
        <is>
          <t>Moves</t>
        </is>
      </c>
      <c r="C8105" s="77" t="inlineStr">
        <is>
          <t>Rock Tomb accuracy</t>
        </is>
      </c>
      <c r="D8105" s="77" t="n">
        <v>95</v>
      </c>
      <c r="E8105" s="77" t="n">
        <v>100</v>
      </c>
      <c r="F8105" s="77" t="inlineStr">
        <is>
          <t>Differs from upstream baseline</t>
        </is>
      </c>
      <c r="G8105" s="77" t="inlineStr">
        <is>
          <t>src/data/moves_info.h</t>
        </is>
      </c>
    </row>
    <row r="8106">
      <c r="A8106" s="32" t="inlineStr">
        <is>
          <t>2026-10-05</t>
        </is>
      </c>
      <c r="B8106" s="32" t="inlineStr">
        <is>
          <t>Moves</t>
        </is>
      </c>
      <c r="C8106" s="32" t="inlineStr">
        <is>
          <t>Rock Tomb pp</t>
        </is>
      </c>
      <c r="D8106" s="32" t="n">
        <v>15</v>
      </c>
      <c r="E8106" s="32" t="n">
        <v>10</v>
      </c>
      <c r="F8106" s="32" t="inlineStr">
        <is>
          <t>Differs from upstream baseline</t>
        </is>
      </c>
      <c r="G8106" s="32" t="inlineStr">
        <is>
          <t>src/data/moves_info.h</t>
        </is>
      </c>
    </row>
    <row r="8107">
      <c r="A8107" s="77" t="inlineStr">
        <is>
          <t>2026-10-05</t>
        </is>
      </c>
      <c r="B8107" s="77" t="inlineStr">
        <is>
          <t>Moves</t>
        </is>
      </c>
      <c r="C8107" s="77" t="inlineStr">
        <is>
          <t>Rock Wrecker power</t>
        </is>
      </c>
      <c r="D8107" s="77" t="n">
        <v>150</v>
      </c>
      <c r="E8107" s="77" t="n">
        <v>40</v>
      </c>
      <c r="F8107" s="77" t="inlineStr">
        <is>
          <t>Differs from upstream baseline</t>
        </is>
      </c>
      <c r="G8107" s="77" t="inlineStr">
        <is>
          <t>src/data/moves_info.h</t>
        </is>
      </c>
    </row>
    <row r="8108">
      <c r="A8108" s="32" t="inlineStr">
        <is>
          <t>2026-10-05</t>
        </is>
      </c>
      <c r="B8108" s="32" t="inlineStr">
        <is>
          <t>Moves</t>
        </is>
      </c>
      <c r="C8108" s="32" t="inlineStr">
        <is>
          <t>Rock Wrecker accuracy</t>
        </is>
      </c>
      <c r="D8108" s="32" t="n">
        <v>90</v>
      </c>
      <c r="E8108" s="32" t="n">
        <v>100</v>
      </c>
      <c r="F8108" s="32" t="inlineStr">
        <is>
          <t>Differs from upstream baseline</t>
        </is>
      </c>
      <c r="G8108" s="32" t="inlineStr">
        <is>
          <t>src/data/moves_info.h</t>
        </is>
      </c>
    </row>
    <row r="8109">
      <c r="A8109" s="77" t="inlineStr">
        <is>
          <t>2026-10-05</t>
        </is>
      </c>
      <c r="B8109" s="77" t="inlineStr">
        <is>
          <t>Moves</t>
        </is>
      </c>
      <c r="C8109" s="77" t="inlineStr">
        <is>
          <t>Rock Wrecker pp</t>
        </is>
      </c>
      <c r="D8109" s="77" t="n">
        <v>5</v>
      </c>
      <c r="E8109" s="77" t="n">
        <v>8</v>
      </c>
      <c r="F8109" s="77" t="inlineStr">
        <is>
          <t>Differs from upstream baseline</t>
        </is>
      </c>
      <c r="G8109" s="77" t="inlineStr">
        <is>
          <t>src/data/moves_info.h</t>
        </is>
      </c>
    </row>
    <row r="8110">
      <c r="A8110" s="32" t="inlineStr">
        <is>
          <t>2026-10-05</t>
        </is>
      </c>
      <c r="B8110" s="32" t="inlineStr">
        <is>
          <t>Moves</t>
        </is>
      </c>
      <c r="C8110" s="32" t="inlineStr">
        <is>
          <t>Rolling Kick accuracy</t>
        </is>
      </c>
      <c r="D8110" s="32" t="n">
        <v>85</v>
      </c>
      <c r="E8110" s="32" t="n">
        <v>100</v>
      </c>
      <c r="F8110" s="32" t="inlineStr">
        <is>
          <t>Differs from upstream baseline</t>
        </is>
      </c>
      <c r="G8110" s="32" t="inlineStr">
        <is>
          <t>src/data/moves_info.h</t>
        </is>
      </c>
    </row>
    <row r="8111">
      <c r="A8111" s="77" t="inlineStr">
        <is>
          <t>2026-10-05</t>
        </is>
      </c>
      <c r="B8111" s="77" t="inlineStr">
        <is>
          <t>Moves</t>
        </is>
      </c>
      <c r="C8111" s="77" t="inlineStr">
        <is>
          <t>Rollout power</t>
        </is>
      </c>
      <c r="D8111" s="77" t="n">
        <v>30</v>
      </c>
      <c r="E8111" s="77" t="n">
        <v>40</v>
      </c>
      <c r="F8111" s="77" t="inlineStr">
        <is>
          <t>Differs from upstream baseline</t>
        </is>
      </c>
      <c r="G8111" s="77" t="inlineStr">
        <is>
          <t>src/data/moves_info.h</t>
        </is>
      </c>
    </row>
    <row r="8112">
      <c r="A8112" s="32" t="inlineStr">
        <is>
          <t>2026-10-05</t>
        </is>
      </c>
      <c r="B8112" s="32" t="inlineStr">
        <is>
          <t>Moves</t>
        </is>
      </c>
      <c r="C8112" s="32" t="inlineStr">
        <is>
          <t>Rollout accuracy</t>
        </is>
      </c>
      <c r="D8112" s="32" t="n">
        <v>90</v>
      </c>
      <c r="E8112" s="32" t="n">
        <v>100</v>
      </c>
      <c r="F8112" s="32" t="inlineStr">
        <is>
          <t>Differs from upstream baseline</t>
        </is>
      </c>
      <c r="G8112" s="32" t="inlineStr">
        <is>
          <t>src/data/moves_info.h</t>
        </is>
      </c>
    </row>
    <row r="8113">
      <c r="A8113" s="77" t="inlineStr">
        <is>
          <t>2026-10-05</t>
        </is>
      </c>
      <c r="B8113" s="77" t="inlineStr">
        <is>
          <t>Moves</t>
        </is>
      </c>
      <c r="C8113" s="77" t="inlineStr">
        <is>
          <t>Rollout pp</t>
        </is>
      </c>
      <c r="D8113" s="77" t="n">
        <v>20</v>
      </c>
      <c r="E8113" s="77" t="n">
        <v>5</v>
      </c>
      <c r="F8113" s="77" t="inlineStr">
        <is>
          <t>Differs from upstream baseline</t>
        </is>
      </c>
      <c r="G8113" s="77" t="inlineStr">
        <is>
          <t>src/data/moves_info.h</t>
        </is>
      </c>
    </row>
    <row r="8114">
      <c r="A8114" s="32" t="inlineStr">
        <is>
          <t>2026-10-05</t>
        </is>
      </c>
      <c r="B8114" s="32" t="inlineStr">
        <is>
          <t>Moves</t>
        </is>
      </c>
      <c r="C8114" s="32" t="inlineStr">
        <is>
          <t>Roost pp</t>
        </is>
      </c>
      <c r="D8114" s="32" t="n">
        <v>5</v>
      </c>
      <c r="E8114" s="32" t="n">
        <v>8</v>
      </c>
      <c r="F8114" s="32" t="inlineStr">
        <is>
          <t>Differs from upstream baseline</t>
        </is>
      </c>
      <c r="G8114" s="32" t="inlineStr">
        <is>
          <t>src/data/moves_info.h</t>
        </is>
      </c>
    </row>
    <row r="8115">
      <c r="A8115" s="77" t="inlineStr">
        <is>
          <t>2026-10-05</t>
        </is>
      </c>
      <c r="B8115" s="77" t="inlineStr">
        <is>
          <t>Moves</t>
        </is>
      </c>
      <c r="C8115" s="77" t="inlineStr">
        <is>
          <t>Round power</t>
        </is>
      </c>
      <c r="D8115" s="77" t="n">
        <v>60</v>
      </c>
      <c r="E8115" s="77" t="n">
        <v>70</v>
      </c>
      <c r="F8115" s="77" t="inlineStr">
        <is>
          <t>Differs from upstream baseline</t>
        </is>
      </c>
      <c r="G8115" s="77" t="inlineStr">
        <is>
          <t>src/data/moves_info.h</t>
        </is>
      </c>
    </row>
    <row r="8116">
      <c r="A8116" s="32" t="inlineStr">
        <is>
          <t>2026-10-05</t>
        </is>
      </c>
      <c r="B8116" s="32" t="inlineStr">
        <is>
          <t>Moves</t>
        </is>
      </c>
      <c r="C8116" s="32" t="inlineStr">
        <is>
          <t>Sacred Fire power</t>
        </is>
      </c>
      <c r="D8116" s="32" t="n">
        <v>100</v>
      </c>
      <c r="E8116" s="32" t="n">
        <v>120</v>
      </c>
      <c r="F8116" s="32" t="inlineStr">
        <is>
          <t>Differs from upstream baseline</t>
        </is>
      </c>
      <c r="G8116" s="32" t="inlineStr">
        <is>
          <t>src/data/moves_info.h</t>
        </is>
      </c>
    </row>
    <row r="8117">
      <c r="A8117" s="77" t="inlineStr">
        <is>
          <t>2026-10-05</t>
        </is>
      </c>
      <c r="B8117" s="77" t="inlineStr">
        <is>
          <t>Moves</t>
        </is>
      </c>
      <c r="C8117" s="77" t="inlineStr">
        <is>
          <t>Sacred Fire accuracy</t>
        </is>
      </c>
      <c r="D8117" s="77" t="n">
        <v>95</v>
      </c>
      <c r="E8117" s="77" t="n">
        <v>100</v>
      </c>
      <c r="F8117" s="77" t="inlineStr">
        <is>
          <t>Differs from upstream baseline</t>
        </is>
      </c>
      <c r="G8117" s="77" t="inlineStr">
        <is>
          <t>src/data/moves_info.h</t>
        </is>
      </c>
    </row>
    <row r="8118">
      <c r="A8118" s="32" t="inlineStr">
        <is>
          <t>2026-10-05</t>
        </is>
      </c>
      <c r="B8118" s="32" t="inlineStr">
        <is>
          <t>Moves</t>
        </is>
      </c>
      <c r="C8118" s="32" t="inlineStr">
        <is>
          <t>Sacred Sword power</t>
        </is>
      </c>
      <c r="D8118" s="32" t="n">
        <v>90</v>
      </c>
      <c r="E8118" s="32" t="n">
        <v>95</v>
      </c>
      <c r="F8118" s="32" t="inlineStr">
        <is>
          <t>Differs from upstream baseline</t>
        </is>
      </c>
      <c r="G8118" s="32" t="inlineStr">
        <is>
          <t>src/data/moves_info.h</t>
        </is>
      </c>
    </row>
    <row r="8119">
      <c r="A8119" s="77" t="inlineStr">
        <is>
          <t>2026-10-05</t>
        </is>
      </c>
      <c r="B8119" s="77" t="inlineStr">
        <is>
          <t>Moves</t>
        </is>
      </c>
      <c r="C8119" s="77" t="inlineStr">
        <is>
          <t>Safeguard pp</t>
        </is>
      </c>
      <c r="D8119" s="77" t="n">
        <v>25</v>
      </c>
      <c r="E8119" s="77" t="n">
        <v>5</v>
      </c>
      <c r="F8119" s="77" t="inlineStr">
        <is>
          <t>Differs from upstream baseline</t>
        </is>
      </c>
      <c r="G8119" s="77" t="inlineStr">
        <is>
          <t>src/data/moves_info.h</t>
        </is>
      </c>
    </row>
    <row r="8120">
      <c r="A8120" s="32" t="inlineStr">
        <is>
          <t>2026-10-05</t>
        </is>
      </c>
      <c r="B8120" s="32" t="inlineStr">
        <is>
          <t>Moves</t>
        </is>
      </c>
      <c r="C8120" s="32" t="inlineStr">
        <is>
          <t>Sandstorm pp</t>
        </is>
      </c>
      <c r="D8120" s="32" t="n">
        <v>10</v>
      </c>
      <c r="E8120" s="32" t="n">
        <v>1</v>
      </c>
      <c r="F8120" s="32" t="inlineStr">
        <is>
          <t>Differs from upstream baseline</t>
        </is>
      </c>
      <c r="G8120" s="32" t="inlineStr">
        <is>
          <t>src/data/moves_info.h</t>
        </is>
      </c>
    </row>
    <row r="8121">
      <c r="A8121" s="77" t="inlineStr">
        <is>
          <t>2026-10-05</t>
        </is>
      </c>
      <c r="B8121" s="77" t="inlineStr">
        <is>
          <t>Moves</t>
        </is>
      </c>
      <c r="C8121" s="77" t="inlineStr">
        <is>
          <t>Sand Attack pp</t>
        </is>
      </c>
      <c r="D8121" s="77" t="n">
        <v>15</v>
      </c>
      <c r="E8121" s="77" t="n">
        <v>5</v>
      </c>
      <c r="F8121" s="77" t="inlineStr">
        <is>
          <t>Differs from upstream baseline</t>
        </is>
      </c>
      <c r="G8121" s="77" t="inlineStr">
        <is>
          <t>src/data/moves_info.h</t>
        </is>
      </c>
    </row>
    <row r="8122">
      <c r="A8122" s="32" t="inlineStr">
        <is>
          <t>2026-10-05</t>
        </is>
      </c>
      <c r="B8122" s="32" t="inlineStr">
        <is>
          <t>Moves</t>
        </is>
      </c>
      <c r="C8122" s="32" t="inlineStr">
        <is>
          <t>Sand Tomb power</t>
        </is>
      </c>
      <c r="D8122" s="32" t="n">
        <v>35</v>
      </c>
      <c r="E8122" s="32" t="n">
        <v>90</v>
      </c>
      <c r="F8122" s="32" t="inlineStr">
        <is>
          <t>Differs from upstream baseline</t>
        </is>
      </c>
      <c r="G8122" s="32" t="inlineStr">
        <is>
          <t>src/data/moves_info.h</t>
        </is>
      </c>
    </row>
    <row r="8123">
      <c r="A8123" s="77" t="inlineStr">
        <is>
          <t>2026-10-05</t>
        </is>
      </c>
      <c r="B8123" s="77" t="inlineStr">
        <is>
          <t>Moves</t>
        </is>
      </c>
      <c r="C8123" s="77" t="inlineStr">
        <is>
          <t>Sand Tomb accuracy</t>
        </is>
      </c>
      <c r="D8123" s="77" t="n">
        <v>85</v>
      </c>
      <c r="E8123" s="77" t="n">
        <v>100</v>
      </c>
      <c r="F8123" s="77" t="inlineStr">
        <is>
          <t>Differs from upstream baseline</t>
        </is>
      </c>
      <c r="G8123" s="77" t="inlineStr">
        <is>
          <t>src/data/moves_info.h</t>
        </is>
      </c>
    </row>
    <row r="8124">
      <c r="A8124" s="32" t="inlineStr">
        <is>
          <t>2026-10-05</t>
        </is>
      </c>
      <c r="B8124" s="32" t="inlineStr">
        <is>
          <t>Moves</t>
        </is>
      </c>
      <c r="C8124" s="32" t="inlineStr">
        <is>
          <t>Screech accuracy</t>
        </is>
      </c>
      <c r="D8124" s="32" t="n">
        <v>85</v>
      </c>
      <c r="E8124" s="32" t="n">
        <v>100</v>
      </c>
      <c r="F8124" s="32" t="inlineStr">
        <is>
          <t>Differs from upstream baseline</t>
        </is>
      </c>
      <c r="G8124" s="32" t="inlineStr">
        <is>
          <t>src/data/moves_info.h</t>
        </is>
      </c>
    </row>
    <row r="8125">
      <c r="A8125" s="77" t="inlineStr">
        <is>
          <t>2026-10-05</t>
        </is>
      </c>
      <c r="B8125" s="77" t="inlineStr">
        <is>
          <t>Moves</t>
        </is>
      </c>
      <c r="C8125" s="77" t="inlineStr">
        <is>
          <t>Screech pp</t>
        </is>
      </c>
      <c r="D8125" s="77" t="n">
        <v>40</v>
      </c>
      <c r="E8125" s="77" t="n">
        <v>5</v>
      </c>
      <c r="F8125" s="77" t="inlineStr">
        <is>
          <t>Differs from upstream baseline</t>
        </is>
      </c>
      <c r="G8125" s="77" t="inlineStr">
        <is>
          <t>src/data/moves_info.h</t>
        </is>
      </c>
    </row>
    <row r="8126">
      <c r="A8126" s="32" t="inlineStr">
        <is>
          <t>2026-10-05</t>
        </is>
      </c>
      <c r="B8126" s="32" t="inlineStr">
        <is>
          <t>Moves</t>
        </is>
      </c>
      <c r="C8126" s="32" t="inlineStr">
        <is>
          <t>Secret Power power</t>
        </is>
      </c>
      <c r="D8126" s="32" t="n">
        <v>70</v>
      </c>
      <c r="E8126" s="32" t="n">
        <v>85</v>
      </c>
      <c r="F8126" s="32" t="inlineStr">
        <is>
          <t>Differs from upstream baseline</t>
        </is>
      </c>
      <c r="G8126" s="32" t="inlineStr">
        <is>
          <t>src/data/moves_info.h</t>
        </is>
      </c>
    </row>
    <row r="8127">
      <c r="A8127" s="77" t="inlineStr">
        <is>
          <t>2026-10-05</t>
        </is>
      </c>
      <c r="B8127" s="77" t="inlineStr">
        <is>
          <t>Moves</t>
        </is>
      </c>
      <c r="C8127" s="77" t="inlineStr">
        <is>
          <t>Secret Sword power</t>
        </is>
      </c>
      <c r="D8127" s="77" t="n">
        <v>85</v>
      </c>
      <c r="E8127" s="77" t="n">
        <v>90</v>
      </c>
      <c r="F8127" s="77" t="inlineStr">
        <is>
          <t>Differs from upstream baseline</t>
        </is>
      </c>
      <c r="G8127" s="77" t="inlineStr">
        <is>
          <t>src/data/moves_info.h</t>
        </is>
      </c>
    </row>
    <row r="8128">
      <c r="A8128" s="32" t="inlineStr">
        <is>
          <t>2026-10-05</t>
        </is>
      </c>
      <c r="B8128" s="32" t="inlineStr">
        <is>
          <t>Moves</t>
        </is>
      </c>
      <c r="C8128" s="32" t="inlineStr">
        <is>
          <t>Seed Flare accuracy</t>
        </is>
      </c>
      <c r="D8128" s="32" t="n">
        <v>85</v>
      </c>
      <c r="E8128" s="32" t="n">
        <v>100</v>
      </c>
      <c r="F8128" s="32" t="inlineStr">
        <is>
          <t>Differs from upstream baseline</t>
        </is>
      </c>
      <c r="G8128" s="32" t="inlineStr">
        <is>
          <t>src/data/moves_info.h</t>
        </is>
      </c>
    </row>
    <row r="8129">
      <c r="A8129" s="77" t="inlineStr">
        <is>
          <t>2026-10-05</t>
        </is>
      </c>
      <c r="B8129" s="77" t="inlineStr">
        <is>
          <t>Moves</t>
        </is>
      </c>
      <c r="C8129" s="77" t="inlineStr">
        <is>
          <t>Shadow Ball power</t>
        </is>
      </c>
      <c r="D8129" s="77" t="n">
        <v>80</v>
      </c>
      <c r="E8129" s="77" t="n">
        <v>90</v>
      </c>
      <c r="F8129" s="77" t="inlineStr">
        <is>
          <t>Differs from upstream baseline</t>
        </is>
      </c>
      <c r="G8129" s="77" t="inlineStr">
        <is>
          <t>src/data/moves_info.h</t>
        </is>
      </c>
    </row>
    <row r="8130">
      <c r="A8130" s="32" t="inlineStr">
        <is>
          <t>2026-10-05</t>
        </is>
      </c>
      <c r="B8130" s="32" t="inlineStr">
        <is>
          <t>Moves</t>
        </is>
      </c>
      <c r="C8130" s="32" t="inlineStr">
        <is>
          <t>Shadow Claw power</t>
        </is>
      </c>
      <c r="D8130" s="32" t="n">
        <v>70</v>
      </c>
      <c r="E8130" s="32" t="n">
        <v>25</v>
      </c>
      <c r="F8130" s="32" t="inlineStr">
        <is>
          <t>Differs from upstream baseline</t>
        </is>
      </c>
      <c r="G8130" s="32" t="inlineStr">
        <is>
          <t>src/data/moves_info.h</t>
        </is>
      </c>
    </row>
    <row r="8131">
      <c r="A8131" s="77" t="inlineStr">
        <is>
          <t>2026-10-05</t>
        </is>
      </c>
      <c r="B8131" s="77" t="inlineStr">
        <is>
          <t>Moves</t>
        </is>
      </c>
      <c r="C8131" s="77" t="inlineStr">
        <is>
          <t>Shadow Punch power</t>
        </is>
      </c>
      <c r="D8131" s="77" t="n">
        <v>60</v>
      </c>
      <c r="E8131" s="77" t="n">
        <v>95</v>
      </c>
      <c r="F8131" s="77" t="inlineStr">
        <is>
          <t>Differs from upstream baseline</t>
        </is>
      </c>
      <c r="G8131" s="77" t="inlineStr">
        <is>
          <t>src/data/moves_info.h</t>
        </is>
      </c>
    </row>
    <row r="8132">
      <c r="A8132" s="32" t="inlineStr">
        <is>
          <t>2026-10-05</t>
        </is>
      </c>
      <c r="B8132" s="32" t="inlineStr">
        <is>
          <t>Moves</t>
        </is>
      </c>
      <c r="C8132" s="32" t="inlineStr">
        <is>
          <t>Shadow Sneak pp</t>
        </is>
      </c>
      <c r="D8132" s="32" t="n">
        <v>30</v>
      </c>
      <c r="E8132" s="32" t="n">
        <v>10</v>
      </c>
      <c r="F8132" s="32" t="inlineStr">
        <is>
          <t>Differs from upstream baseline</t>
        </is>
      </c>
      <c r="G8132" s="32" t="inlineStr">
        <is>
          <t>src/data/moves_info.h</t>
        </is>
      </c>
    </row>
    <row r="8133">
      <c r="A8133" s="77" t="inlineStr">
        <is>
          <t>2026-10-05</t>
        </is>
      </c>
      <c r="B8133" s="77" t="inlineStr">
        <is>
          <t>Moves</t>
        </is>
      </c>
      <c r="C8133" s="77" t="inlineStr">
        <is>
          <t>Sharpen pp</t>
        </is>
      </c>
      <c r="D8133" s="77" t="n">
        <v>30</v>
      </c>
      <c r="E8133" s="77" t="n">
        <v>3</v>
      </c>
      <c r="F8133" s="77" t="inlineStr">
        <is>
          <t>Differs from upstream baseline</t>
        </is>
      </c>
      <c r="G8133" s="77" t="inlineStr">
        <is>
          <t>src/data/moves_info.h</t>
        </is>
      </c>
    </row>
    <row r="8134">
      <c r="A8134" s="32" t="inlineStr">
        <is>
          <t>2026-10-05</t>
        </is>
      </c>
      <c r="B8134" s="32" t="inlineStr">
        <is>
          <t>Moves</t>
        </is>
      </c>
      <c r="C8134" s="32" t="inlineStr">
        <is>
          <t>Sheer Cold power</t>
        </is>
      </c>
      <c r="D8134" s="32" t="n">
        <v>1</v>
      </c>
      <c r="E8134" s="32" t="n">
        <v>70</v>
      </c>
      <c r="F8134" s="32" t="inlineStr">
        <is>
          <t>Differs from upstream baseline</t>
        </is>
      </c>
      <c r="G8134" s="32" t="inlineStr">
        <is>
          <t>src/data/moves_info.h</t>
        </is>
      </c>
    </row>
    <row r="8135">
      <c r="A8135" s="77" t="inlineStr">
        <is>
          <t>2026-10-05</t>
        </is>
      </c>
      <c r="B8135" s="77" t="inlineStr">
        <is>
          <t>Moves</t>
        </is>
      </c>
      <c r="C8135" s="77" t="inlineStr">
        <is>
          <t>Sheer Cold accuracy</t>
        </is>
      </c>
      <c r="D8135" s="77" t="n">
        <v>30</v>
      </c>
      <c r="E8135" s="77" t="n">
        <v>50</v>
      </c>
      <c r="F8135" s="77" t="inlineStr">
        <is>
          <t>Differs from upstream baseline</t>
        </is>
      </c>
      <c r="G8135" s="77" t="inlineStr">
        <is>
          <t>src/data/moves_info.h</t>
        </is>
      </c>
    </row>
    <row r="8136">
      <c r="A8136" s="32" t="inlineStr">
        <is>
          <t>2026-10-05</t>
        </is>
      </c>
      <c r="B8136" s="32" t="inlineStr">
        <is>
          <t>Moves</t>
        </is>
      </c>
      <c r="C8136" s="32" t="inlineStr">
        <is>
          <t>Shell Smash pp</t>
        </is>
      </c>
      <c r="D8136" s="32" t="n">
        <v>15</v>
      </c>
      <c r="E8136" s="32" t="n">
        <v>3</v>
      </c>
      <c r="F8136" s="32" t="inlineStr">
        <is>
          <t>Differs from upstream baseline</t>
        </is>
      </c>
      <c r="G8136" s="32" t="inlineStr">
        <is>
          <t>src/data/moves_info.h</t>
        </is>
      </c>
    </row>
    <row r="8137">
      <c r="A8137" s="77" t="inlineStr">
        <is>
          <t>2026-10-05</t>
        </is>
      </c>
      <c r="B8137" s="77" t="inlineStr">
        <is>
          <t>Moves</t>
        </is>
      </c>
      <c r="C8137" s="77" t="inlineStr">
        <is>
          <t>Shift Gear pp</t>
        </is>
      </c>
      <c r="D8137" s="77" t="n">
        <v>10</v>
      </c>
      <c r="E8137" s="77" t="n">
        <v>5</v>
      </c>
      <c r="F8137" s="77" t="inlineStr">
        <is>
          <t>Differs from upstream baseline</t>
        </is>
      </c>
      <c r="G8137" s="77" t="inlineStr">
        <is>
          <t>src/data/moves_info.h</t>
        </is>
      </c>
    </row>
    <row r="8138">
      <c r="A8138" s="32" t="inlineStr">
        <is>
          <t>2026-10-05</t>
        </is>
      </c>
      <c r="B8138" s="32" t="inlineStr">
        <is>
          <t>Moves</t>
        </is>
      </c>
      <c r="C8138" s="32" t="inlineStr">
        <is>
          <t>Shock Wave pp</t>
        </is>
      </c>
      <c r="D8138" s="32" t="n">
        <v>20</v>
      </c>
      <c r="E8138" s="32" t="n">
        <v>15</v>
      </c>
      <c r="F8138" s="32" t="inlineStr">
        <is>
          <t>Differs from upstream baseline</t>
        </is>
      </c>
      <c r="G8138" s="32" t="inlineStr">
        <is>
          <t>src/data/moves_info.h</t>
        </is>
      </c>
    </row>
    <row r="8139">
      <c r="A8139" s="77" t="inlineStr">
        <is>
          <t>2026-10-05</t>
        </is>
      </c>
      <c r="B8139" s="77" t="inlineStr">
        <is>
          <t>Moves</t>
        </is>
      </c>
      <c r="C8139" s="77" t="inlineStr">
        <is>
          <t>Signal Beam power</t>
        </is>
      </c>
      <c r="D8139" s="77" t="n">
        <v>75</v>
      </c>
      <c r="E8139" s="77" t="n">
        <v>95</v>
      </c>
      <c r="F8139" s="77" t="inlineStr">
        <is>
          <t>Differs from upstream baseline</t>
        </is>
      </c>
      <c r="G8139" s="77" t="inlineStr">
        <is>
          <t>src/data/moves_info.h</t>
        </is>
      </c>
    </row>
    <row r="8140">
      <c r="A8140" s="32" t="inlineStr">
        <is>
          <t>2026-10-05</t>
        </is>
      </c>
      <c r="B8140" s="32" t="inlineStr">
        <is>
          <t>Moves</t>
        </is>
      </c>
      <c r="C8140" s="32" t="inlineStr">
        <is>
          <t>Silver Wind power</t>
        </is>
      </c>
      <c r="D8140" s="32" t="n">
        <v>60</v>
      </c>
      <c r="E8140" s="32" t="n">
        <v>80</v>
      </c>
      <c r="F8140" s="32" t="inlineStr">
        <is>
          <t>Differs from upstream baseline</t>
        </is>
      </c>
      <c r="G8140" s="32" t="inlineStr">
        <is>
          <t>src/data/moves_info.h</t>
        </is>
      </c>
    </row>
    <row r="8141">
      <c r="A8141" s="77" t="inlineStr">
        <is>
          <t>2026-10-05</t>
        </is>
      </c>
      <c r="B8141" s="77" t="inlineStr">
        <is>
          <t>Moves</t>
        </is>
      </c>
      <c r="C8141" s="77" t="inlineStr">
        <is>
          <t>Silver Wind accuracy</t>
        </is>
      </c>
      <c r="D8141" s="77" t="n">
        <v>100</v>
      </c>
      <c r="E8141" s="77" t="n">
        <v>0</v>
      </c>
      <c r="F8141" s="77" t="inlineStr">
        <is>
          <t>Differs from upstream baseline</t>
        </is>
      </c>
      <c r="G8141" s="77" t="inlineStr">
        <is>
          <t>src/data/moves_info.h</t>
        </is>
      </c>
    </row>
    <row r="8142">
      <c r="A8142" s="32" t="inlineStr">
        <is>
          <t>2026-10-05</t>
        </is>
      </c>
      <c r="B8142" s="32" t="inlineStr">
        <is>
          <t>Moves</t>
        </is>
      </c>
      <c r="C8142" s="32" t="inlineStr">
        <is>
          <t>Sing accuracy</t>
        </is>
      </c>
      <c r="D8142" s="32" t="n">
        <v>55</v>
      </c>
      <c r="E8142" s="32" t="n">
        <v>70</v>
      </c>
      <c r="F8142" s="32" t="inlineStr">
        <is>
          <t>Differs from upstream baseline</t>
        </is>
      </c>
      <c r="G8142" s="32" t="inlineStr">
        <is>
          <t>src/data/moves_info.h</t>
        </is>
      </c>
    </row>
    <row r="8143">
      <c r="A8143" s="77" t="inlineStr">
        <is>
          <t>2026-10-05</t>
        </is>
      </c>
      <c r="B8143" s="77" t="inlineStr">
        <is>
          <t>Moves</t>
        </is>
      </c>
      <c r="C8143" s="77" t="inlineStr">
        <is>
          <t>Sing pp</t>
        </is>
      </c>
      <c r="D8143" s="77" t="n">
        <v>15</v>
      </c>
      <c r="E8143" s="77" t="n">
        <v>8</v>
      </c>
      <c r="F8143" s="77" t="inlineStr">
        <is>
          <t>Differs from upstream baseline</t>
        </is>
      </c>
      <c r="G8143" s="77" t="inlineStr">
        <is>
          <t>src/data/moves_info.h</t>
        </is>
      </c>
    </row>
    <row r="8144">
      <c r="A8144" s="32" t="inlineStr">
        <is>
          <t>2026-10-05</t>
        </is>
      </c>
      <c r="B8144" s="32" t="inlineStr">
        <is>
          <t>Moves</t>
        </is>
      </c>
      <c r="C8144" s="32" t="inlineStr">
        <is>
          <t>Skill Swap pp</t>
        </is>
      </c>
      <c r="D8144" s="32" t="n">
        <v>10</v>
      </c>
      <c r="E8144" s="32" t="n">
        <v>2</v>
      </c>
      <c r="F8144" s="32" t="inlineStr">
        <is>
          <t>Differs from upstream baseline</t>
        </is>
      </c>
      <c r="G8144" s="32" t="inlineStr">
        <is>
          <t>src/data/moves_info.h</t>
        </is>
      </c>
    </row>
    <row r="8145">
      <c r="A8145" s="77" t="inlineStr">
        <is>
          <t>2026-10-05</t>
        </is>
      </c>
      <c r="B8145" s="77" t="inlineStr">
        <is>
          <t>Moves</t>
        </is>
      </c>
      <c r="C8145" s="77" t="inlineStr">
        <is>
          <t>Sky Attack power</t>
        </is>
      </c>
      <c r="D8145" s="77" t="n">
        <v>140</v>
      </c>
      <c r="E8145" s="77" t="n">
        <v>120</v>
      </c>
      <c r="F8145" s="77" t="inlineStr">
        <is>
          <t>Differs from upstream baseline</t>
        </is>
      </c>
      <c r="G8145" s="77" t="inlineStr">
        <is>
          <t>src/data/moves_info.h</t>
        </is>
      </c>
    </row>
    <row r="8146">
      <c r="A8146" s="32" t="inlineStr">
        <is>
          <t>2026-10-05</t>
        </is>
      </c>
      <c r="B8146" s="32" t="inlineStr">
        <is>
          <t>Moves</t>
        </is>
      </c>
      <c r="C8146" s="32" t="inlineStr">
        <is>
          <t>Sky Attack accuracy</t>
        </is>
      </c>
      <c r="D8146" s="32" t="n">
        <v>90</v>
      </c>
      <c r="E8146" s="32" t="n">
        <v>100</v>
      </c>
      <c r="F8146" s="32" t="inlineStr">
        <is>
          <t>Differs from upstream baseline</t>
        </is>
      </c>
      <c r="G8146" s="32" t="inlineStr">
        <is>
          <t>src/data/moves_info.h</t>
        </is>
      </c>
    </row>
    <row r="8147">
      <c r="A8147" s="77" t="inlineStr">
        <is>
          <t>2026-10-05</t>
        </is>
      </c>
      <c r="B8147" s="77" t="inlineStr">
        <is>
          <t>Moves</t>
        </is>
      </c>
      <c r="C8147" s="77" t="inlineStr">
        <is>
          <t>Sky Drop power</t>
        </is>
      </c>
      <c r="D8147" s="77" t="n">
        <v>60</v>
      </c>
      <c r="E8147" s="77" t="n">
        <v>70</v>
      </c>
      <c r="F8147" s="77" t="inlineStr">
        <is>
          <t>Differs from upstream baseline</t>
        </is>
      </c>
      <c r="G8147" s="77" t="inlineStr">
        <is>
          <t>src/data/moves_info.h</t>
        </is>
      </c>
    </row>
    <row r="8148">
      <c r="A8148" s="32" t="inlineStr">
        <is>
          <t>2026-10-05</t>
        </is>
      </c>
      <c r="B8148" s="32" t="inlineStr">
        <is>
          <t>Moves</t>
        </is>
      </c>
      <c r="C8148" s="32" t="inlineStr">
        <is>
          <t>Sky Uppercut power</t>
        </is>
      </c>
      <c r="D8148" s="32" t="n">
        <v>85</v>
      </c>
      <c r="E8148" s="32" t="n">
        <v>95</v>
      </c>
      <c r="F8148" s="32" t="inlineStr">
        <is>
          <t>Differs from upstream baseline</t>
        </is>
      </c>
      <c r="G8148" s="32" t="inlineStr">
        <is>
          <t>src/data/moves_info.h</t>
        </is>
      </c>
    </row>
    <row r="8149">
      <c r="A8149" s="77" t="inlineStr">
        <is>
          <t>2026-10-05</t>
        </is>
      </c>
      <c r="B8149" s="77" t="inlineStr">
        <is>
          <t>Moves</t>
        </is>
      </c>
      <c r="C8149" s="77" t="inlineStr">
        <is>
          <t>Sky Uppercut accuracy</t>
        </is>
      </c>
      <c r="D8149" s="77" t="n">
        <v>90</v>
      </c>
      <c r="E8149" s="77" t="n">
        <v>100</v>
      </c>
      <c r="F8149" s="77" t="inlineStr">
        <is>
          <t>Differs from upstream baseline</t>
        </is>
      </c>
      <c r="G8149" s="77" t="inlineStr">
        <is>
          <t>src/data/moves_info.h</t>
        </is>
      </c>
    </row>
    <row r="8150">
      <c r="A8150" s="32" t="inlineStr">
        <is>
          <t>2026-10-05</t>
        </is>
      </c>
      <c r="B8150" s="32" t="inlineStr">
        <is>
          <t>Moves</t>
        </is>
      </c>
      <c r="C8150" s="32" t="inlineStr">
        <is>
          <t>Slack Off accuracy</t>
        </is>
      </c>
      <c r="D8150" s="32" t="n">
        <v>100</v>
      </c>
      <c r="E8150" s="32" t="n">
        <v>0</v>
      </c>
      <c r="F8150" s="32" t="inlineStr">
        <is>
          <t>Differs from upstream baseline</t>
        </is>
      </c>
      <c r="G8150" s="32" t="inlineStr">
        <is>
          <t>src/data/moves_info.h</t>
        </is>
      </c>
    </row>
    <row r="8151">
      <c r="A8151" s="77" t="inlineStr">
        <is>
          <t>2026-10-05</t>
        </is>
      </c>
      <c r="B8151" s="77" t="inlineStr">
        <is>
          <t>Moves</t>
        </is>
      </c>
      <c r="C8151" s="77" t="inlineStr">
        <is>
          <t>Slack Off pp</t>
        </is>
      </c>
      <c r="D8151" s="77" t="n">
        <v>5</v>
      </c>
      <c r="E8151" s="77" t="n">
        <v>10</v>
      </c>
      <c r="F8151" s="77" t="inlineStr">
        <is>
          <t>Differs from upstream baseline</t>
        </is>
      </c>
      <c r="G8151" s="77" t="inlineStr">
        <is>
          <t>src/data/moves_info.h</t>
        </is>
      </c>
    </row>
    <row r="8152">
      <c r="A8152" s="32" t="inlineStr">
        <is>
          <t>2026-10-05</t>
        </is>
      </c>
      <c r="B8152" s="32" t="inlineStr">
        <is>
          <t>Moves</t>
        </is>
      </c>
      <c r="C8152" s="32" t="inlineStr">
        <is>
          <t>Slam power</t>
        </is>
      </c>
      <c r="D8152" s="32" t="n">
        <v>80</v>
      </c>
      <c r="E8152" s="32" t="n">
        <v>120</v>
      </c>
      <c r="F8152" s="32" t="inlineStr">
        <is>
          <t>Differs from upstream baseline</t>
        </is>
      </c>
      <c r="G8152" s="32" t="inlineStr">
        <is>
          <t>src/data/moves_info.h</t>
        </is>
      </c>
    </row>
    <row r="8153">
      <c r="A8153" s="77" t="inlineStr">
        <is>
          <t>2026-10-05</t>
        </is>
      </c>
      <c r="B8153" s="77" t="inlineStr">
        <is>
          <t>Moves</t>
        </is>
      </c>
      <c r="C8153" s="77" t="inlineStr">
        <is>
          <t>Slam accuracy</t>
        </is>
      </c>
      <c r="D8153" s="77" t="n">
        <v>75</v>
      </c>
      <c r="E8153" s="77" t="n">
        <v>100</v>
      </c>
      <c r="F8153" s="77" t="inlineStr">
        <is>
          <t>Differs from upstream baseline</t>
        </is>
      </c>
      <c r="G8153" s="77" t="inlineStr">
        <is>
          <t>src/data/moves_info.h</t>
        </is>
      </c>
    </row>
    <row r="8154">
      <c r="A8154" s="32" t="inlineStr">
        <is>
          <t>2026-10-05</t>
        </is>
      </c>
      <c r="B8154" s="32" t="inlineStr">
        <is>
          <t>Moves</t>
        </is>
      </c>
      <c r="C8154" s="32" t="inlineStr">
        <is>
          <t>Slam pp</t>
        </is>
      </c>
      <c r="D8154" s="32" t="n">
        <v>20</v>
      </c>
      <c r="E8154" s="32" t="n">
        <v>8</v>
      </c>
      <c r="F8154" s="32" t="inlineStr">
        <is>
          <t>Differs from upstream baseline</t>
        </is>
      </c>
      <c r="G8154" s="32" t="inlineStr">
        <is>
          <t>src/data/moves_info.h</t>
        </is>
      </c>
    </row>
    <row r="8155">
      <c r="A8155" s="77" t="inlineStr">
        <is>
          <t>2026-10-05</t>
        </is>
      </c>
      <c r="B8155" s="77" t="inlineStr">
        <is>
          <t>Moves</t>
        </is>
      </c>
      <c r="C8155" s="77" t="inlineStr">
        <is>
          <t>Sleep Powder accuracy</t>
        </is>
      </c>
      <c r="D8155" s="77" t="n">
        <v>75</v>
      </c>
      <c r="E8155" s="77" t="n">
        <v>90</v>
      </c>
      <c r="F8155" s="77" t="inlineStr">
        <is>
          <t>Differs from upstream baseline</t>
        </is>
      </c>
      <c r="G8155" s="77" t="inlineStr">
        <is>
          <t>src/data/moves_info.h</t>
        </is>
      </c>
    </row>
    <row r="8156">
      <c r="A8156" s="32" t="inlineStr">
        <is>
          <t>2026-10-05</t>
        </is>
      </c>
      <c r="B8156" s="32" t="inlineStr">
        <is>
          <t>Moves</t>
        </is>
      </c>
      <c r="C8156" s="32" t="inlineStr">
        <is>
          <t>Sleep Talk pp</t>
        </is>
      </c>
      <c r="D8156" s="32" t="n">
        <v>10</v>
      </c>
      <c r="E8156" s="32" t="n">
        <v>20</v>
      </c>
      <c r="F8156" s="32" t="inlineStr">
        <is>
          <t>Differs from upstream baseline</t>
        </is>
      </c>
      <c r="G8156" s="32" t="inlineStr">
        <is>
          <t>src/data/moves_info.h</t>
        </is>
      </c>
    </row>
    <row r="8157">
      <c r="A8157" s="77" t="inlineStr">
        <is>
          <t>2026-10-05</t>
        </is>
      </c>
      <c r="B8157" s="77" t="inlineStr">
        <is>
          <t>Moves</t>
        </is>
      </c>
      <c r="C8157" s="77" t="inlineStr">
        <is>
          <t>Sludge power</t>
        </is>
      </c>
      <c r="D8157" s="77" t="n">
        <v>65</v>
      </c>
      <c r="E8157" s="77" t="n">
        <v>70</v>
      </c>
      <c r="F8157" s="77" t="inlineStr">
        <is>
          <t>Differs from upstream baseline</t>
        </is>
      </c>
      <c r="G8157" s="77" t="inlineStr">
        <is>
          <t>src/data/moves_info.h</t>
        </is>
      </c>
    </row>
    <row r="8158">
      <c r="A8158" s="32" t="inlineStr">
        <is>
          <t>2026-10-05</t>
        </is>
      </c>
      <c r="B8158" s="32" t="inlineStr">
        <is>
          <t>Moves</t>
        </is>
      </c>
      <c r="C8158" s="32" t="inlineStr">
        <is>
          <t>Sludge Bomb power</t>
        </is>
      </c>
      <c r="D8158" s="32" t="n">
        <v>90</v>
      </c>
      <c r="E8158" s="32" t="n">
        <v>95</v>
      </c>
      <c r="F8158" s="32" t="inlineStr">
        <is>
          <t>Differs from upstream baseline</t>
        </is>
      </c>
      <c r="G8158" s="32" t="inlineStr">
        <is>
          <t>src/data/moves_info.h</t>
        </is>
      </c>
    </row>
    <row r="8159">
      <c r="A8159" s="77" t="inlineStr">
        <is>
          <t>2026-10-05</t>
        </is>
      </c>
      <c r="B8159" s="77" t="inlineStr">
        <is>
          <t>Moves</t>
        </is>
      </c>
      <c r="C8159" s="77" t="inlineStr">
        <is>
          <t>Smack Down power</t>
        </is>
      </c>
      <c r="D8159" s="77" t="n">
        <v>50</v>
      </c>
      <c r="E8159" s="77" t="n">
        <v>60</v>
      </c>
      <c r="F8159" s="77" t="inlineStr">
        <is>
          <t>Differs from upstream baseline</t>
        </is>
      </c>
      <c r="G8159" s="77" t="inlineStr">
        <is>
          <t>src/data/moves_info.h</t>
        </is>
      </c>
    </row>
    <row r="8160">
      <c r="A8160" s="32" t="inlineStr">
        <is>
          <t>2026-10-05</t>
        </is>
      </c>
      <c r="B8160" s="32" t="inlineStr">
        <is>
          <t>Moves</t>
        </is>
      </c>
      <c r="C8160" s="32" t="inlineStr">
        <is>
          <t>Smelling Salts power</t>
        </is>
      </c>
      <c r="D8160" s="32" t="n">
        <v>70</v>
      </c>
      <c r="E8160" s="32" t="n">
        <v>90</v>
      </c>
      <c r="F8160" s="32" t="inlineStr">
        <is>
          <t>Differs from upstream baseline</t>
        </is>
      </c>
      <c r="G8160" s="32" t="inlineStr">
        <is>
          <t>src/data/moves_info.h</t>
        </is>
      </c>
    </row>
    <row r="8161">
      <c r="A8161" s="77" t="inlineStr">
        <is>
          <t>2026-10-05</t>
        </is>
      </c>
      <c r="B8161" s="77" t="inlineStr">
        <is>
          <t>Moves</t>
        </is>
      </c>
      <c r="C8161" s="77" t="inlineStr">
        <is>
          <t>Smog power</t>
        </is>
      </c>
      <c r="D8161" s="77" t="n">
        <v>30</v>
      </c>
      <c r="E8161" s="77" t="n">
        <v>60</v>
      </c>
      <c r="F8161" s="77" t="inlineStr">
        <is>
          <t>Differs from upstream baseline</t>
        </is>
      </c>
      <c r="G8161" s="77" t="inlineStr">
        <is>
          <t>src/data/moves_info.h</t>
        </is>
      </c>
    </row>
    <row r="8162">
      <c r="A8162" s="32" t="inlineStr">
        <is>
          <t>2026-10-05</t>
        </is>
      </c>
      <c r="B8162" s="32" t="inlineStr">
        <is>
          <t>Moves</t>
        </is>
      </c>
      <c r="C8162" s="32" t="inlineStr">
        <is>
          <t>Smog accuracy</t>
        </is>
      </c>
      <c r="D8162" s="32" t="n">
        <v>70</v>
      </c>
      <c r="E8162" s="32" t="n">
        <v>100</v>
      </c>
      <c r="F8162" s="32" t="inlineStr">
        <is>
          <t>Differs from upstream baseline</t>
        </is>
      </c>
      <c r="G8162" s="32" t="inlineStr">
        <is>
          <t>src/data/moves_info.h</t>
        </is>
      </c>
    </row>
    <row r="8163">
      <c r="A8163" s="77" t="inlineStr">
        <is>
          <t>2026-10-05</t>
        </is>
      </c>
      <c r="B8163" s="77" t="inlineStr">
        <is>
          <t>Moves</t>
        </is>
      </c>
      <c r="C8163" s="77" t="inlineStr">
        <is>
          <t>Smokescreen pp</t>
        </is>
      </c>
      <c r="D8163" s="77" t="n">
        <v>20</v>
      </c>
      <c r="E8163" s="77" t="n">
        <v>5</v>
      </c>
      <c r="F8163" s="77" t="inlineStr">
        <is>
          <t>Differs from upstream baseline</t>
        </is>
      </c>
      <c r="G8163" s="77" t="inlineStr">
        <is>
          <t>src/data/moves_info.h</t>
        </is>
      </c>
    </row>
    <row r="8164">
      <c r="A8164" s="32" t="inlineStr">
        <is>
          <t>2026-10-05</t>
        </is>
      </c>
      <c r="B8164" s="32" t="inlineStr">
        <is>
          <t>Moves</t>
        </is>
      </c>
      <c r="C8164" s="32" t="inlineStr">
        <is>
          <t>Snarl power</t>
        </is>
      </c>
      <c r="D8164" s="32" t="n">
        <v>55</v>
      </c>
      <c r="E8164" s="32" t="n">
        <v>65</v>
      </c>
      <c r="F8164" s="32" t="inlineStr">
        <is>
          <t>Differs from upstream baseline</t>
        </is>
      </c>
      <c r="G8164" s="32" t="inlineStr">
        <is>
          <t>src/data/moves_info.h</t>
        </is>
      </c>
    </row>
    <row r="8165">
      <c r="A8165" s="77" t="inlineStr">
        <is>
          <t>2026-10-05</t>
        </is>
      </c>
      <c r="B8165" s="77" t="inlineStr">
        <is>
          <t>Moves</t>
        </is>
      </c>
      <c r="C8165" s="77" t="inlineStr">
        <is>
          <t>Snarl accuracy</t>
        </is>
      </c>
      <c r="D8165" s="77" t="n">
        <v>95</v>
      </c>
      <c r="E8165" s="77" t="n">
        <v>100</v>
      </c>
      <c r="F8165" s="77" t="inlineStr">
        <is>
          <t>Differs from upstream baseline</t>
        </is>
      </c>
      <c r="G8165" s="77" t="inlineStr">
        <is>
          <t>src/data/moves_info.h</t>
        </is>
      </c>
    </row>
    <row r="8166">
      <c r="A8166" s="32" t="inlineStr">
        <is>
          <t>2026-10-05</t>
        </is>
      </c>
      <c r="B8166" s="32" t="inlineStr">
        <is>
          <t>Moves</t>
        </is>
      </c>
      <c r="C8166" s="32" t="inlineStr">
        <is>
          <t>Snore power</t>
        </is>
      </c>
      <c r="D8166" s="32" t="n">
        <v>50</v>
      </c>
      <c r="E8166" s="32" t="n">
        <v>80</v>
      </c>
      <c r="F8166" s="32" t="inlineStr">
        <is>
          <t>Differs from upstream baseline</t>
        </is>
      </c>
      <c r="G8166" s="32" t="inlineStr">
        <is>
          <t>src/data/moves_info.h</t>
        </is>
      </c>
    </row>
    <row r="8167">
      <c r="A8167" s="77" t="inlineStr">
        <is>
          <t>2026-10-05</t>
        </is>
      </c>
      <c r="B8167" s="77" t="inlineStr">
        <is>
          <t>Moves</t>
        </is>
      </c>
      <c r="C8167" s="77" t="inlineStr">
        <is>
          <t>Soft-Boiled accuracy</t>
        </is>
      </c>
      <c r="D8167" s="77" t="n">
        <v>100</v>
      </c>
      <c r="E8167" s="77" t="n">
        <v>0</v>
      </c>
      <c r="F8167" s="77" t="inlineStr">
        <is>
          <t>Differs from upstream baseline</t>
        </is>
      </c>
      <c r="G8167" s="77" t="inlineStr">
        <is>
          <t>src/data/moves_info.h</t>
        </is>
      </c>
    </row>
    <row r="8168">
      <c r="A8168" s="32" t="inlineStr">
        <is>
          <t>2026-10-05</t>
        </is>
      </c>
      <c r="B8168" s="32" t="inlineStr">
        <is>
          <t>Moves</t>
        </is>
      </c>
      <c r="C8168" s="32" t="inlineStr">
        <is>
          <t>Soft-Boiled pp</t>
        </is>
      </c>
      <c r="D8168" s="32" t="n">
        <v>5</v>
      </c>
      <c r="E8168" s="32" t="n">
        <v>25</v>
      </c>
      <c r="F8168" s="32" t="inlineStr">
        <is>
          <t>Differs from upstream baseline</t>
        </is>
      </c>
      <c r="G8168" s="32" t="inlineStr">
        <is>
          <t>src/data/moves_info.h</t>
        </is>
      </c>
    </row>
    <row r="8169">
      <c r="A8169" s="77" t="inlineStr">
        <is>
          <t>2026-10-05</t>
        </is>
      </c>
      <c r="B8169" s="77" t="inlineStr">
        <is>
          <t>Moves</t>
        </is>
      </c>
      <c r="C8169" s="77" t="inlineStr">
        <is>
          <t>Solar Beam pp</t>
        </is>
      </c>
      <c r="D8169" s="77" t="n">
        <v>10</v>
      </c>
      <c r="E8169" s="77" t="n">
        <v>15</v>
      </c>
      <c r="F8169" s="77" t="inlineStr">
        <is>
          <t>Differs from upstream baseline</t>
        </is>
      </c>
      <c r="G8169" s="77" t="inlineStr">
        <is>
          <t>src/data/moves_info.h</t>
        </is>
      </c>
    </row>
    <row r="8170">
      <c r="A8170" s="32" t="inlineStr">
        <is>
          <t>2026-10-05</t>
        </is>
      </c>
      <c r="B8170" s="32" t="inlineStr">
        <is>
          <t>Moves</t>
        </is>
      </c>
      <c r="C8170" s="32" t="inlineStr">
        <is>
          <t>Sonic Boom accuracy</t>
        </is>
      </c>
      <c r="D8170" s="32" t="n">
        <v>90</v>
      </c>
      <c r="E8170" s="32" t="n">
        <v>100</v>
      </c>
      <c r="F8170" s="32" t="inlineStr">
        <is>
          <t>Differs from upstream baseline</t>
        </is>
      </c>
      <c r="G8170" s="32" t="inlineStr">
        <is>
          <t>src/data/moves_info.h</t>
        </is>
      </c>
    </row>
    <row r="8171">
      <c r="A8171" s="77" t="inlineStr">
        <is>
          <t>2026-10-05</t>
        </is>
      </c>
      <c r="B8171" s="77" t="inlineStr">
        <is>
          <t>Moves</t>
        </is>
      </c>
      <c r="C8171" s="77" t="inlineStr">
        <is>
          <t>Spacial Rend power</t>
        </is>
      </c>
      <c r="D8171" s="77" t="n">
        <v>100</v>
      </c>
      <c r="E8171" s="77" t="n">
        <v>120</v>
      </c>
      <c r="F8171" s="77" t="inlineStr">
        <is>
          <t>Differs from upstream baseline</t>
        </is>
      </c>
      <c r="G8171" s="77" t="inlineStr">
        <is>
          <t>src/data/moves_info.h</t>
        </is>
      </c>
    </row>
    <row r="8172">
      <c r="A8172" s="32" t="inlineStr">
        <is>
          <t>2026-10-05</t>
        </is>
      </c>
      <c r="B8172" s="32" t="inlineStr">
        <is>
          <t>Moves</t>
        </is>
      </c>
      <c r="C8172" s="32" t="inlineStr">
        <is>
          <t>Spacial Rend accuracy</t>
        </is>
      </c>
      <c r="D8172" s="32" t="n">
        <v>95</v>
      </c>
      <c r="E8172" s="32" t="n">
        <v>100</v>
      </c>
      <c r="F8172" s="32" t="inlineStr">
        <is>
          <t>Differs from upstream baseline</t>
        </is>
      </c>
      <c r="G8172" s="32" t="inlineStr">
        <is>
          <t>src/data/moves_info.h</t>
        </is>
      </c>
    </row>
    <row r="8173">
      <c r="A8173" s="77" t="inlineStr">
        <is>
          <t>2026-10-05</t>
        </is>
      </c>
      <c r="B8173" s="77" t="inlineStr">
        <is>
          <t>Moves</t>
        </is>
      </c>
      <c r="C8173" s="77" t="inlineStr">
        <is>
          <t>Spark power</t>
        </is>
      </c>
      <c r="D8173" s="77" t="n">
        <v>65</v>
      </c>
      <c r="E8173" s="77" t="n">
        <v>70</v>
      </c>
      <c r="F8173" s="77" t="inlineStr">
        <is>
          <t>Differs from upstream baseline</t>
        </is>
      </c>
      <c r="G8173" s="77" t="inlineStr">
        <is>
          <t>src/data/moves_info.h</t>
        </is>
      </c>
    </row>
    <row r="8174">
      <c r="A8174" s="32" t="inlineStr">
        <is>
          <t>2026-10-05</t>
        </is>
      </c>
      <c r="B8174" s="32" t="inlineStr">
        <is>
          <t>Moves</t>
        </is>
      </c>
      <c r="C8174" s="32" t="inlineStr">
        <is>
          <t>Spike Cannon power</t>
        </is>
      </c>
      <c r="D8174" s="32" t="n">
        <v>20</v>
      </c>
      <c r="E8174" s="32" t="n">
        <v>35</v>
      </c>
      <c r="F8174" s="32" t="inlineStr">
        <is>
          <t>Differs from upstream baseline</t>
        </is>
      </c>
      <c r="G8174" s="32" t="inlineStr">
        <is>
          <t>src/data/moves_info.h</t>
        </is>
      </c>
    </row>
    <row r="8175">
      <c r="A8175" s="77" t="inlineStr">
        <is>
          <t>2026-10-05</t>
        </is>
      </c>
      <c r="B8175" s="77" t="inlineStr">
        <is>
          <t>Moves</t>
        </is>
      </c>
      <c r="C8175" s="77" t="inlineStr">
        <is>
          <t>Steamroller power</t>
        </is>
      </c>
      <c r="D8175" s="77" t="n">
        <v>65</v>
      </c>
      <c r="E8175" s="77" t="n">
        <v>75</v>
      </c>
      <c r="F8175" s="77" t="inlineStr">
        <is>
          <t>Differs from upstream baseline</t>
        </is>
      </c>
      <c r="G8175" s="77" t="inlineStr">
        <is>
          <t>src/data/moves_info.h</t>
        </is>
      </c>
    </row>
    <row r="8176">
      <c r="A8176" s="32" t="inlineStr">
        <is>
          <t>2026-10-05</t>
        </is>
      </c>
      <c r="B8176" s="32" t="inlineStr">
        <is>
          <t>Moves</t>
        </is>
      </c>
      <c r="C8176" s="32" t="inlineStr">
        <is>
          <t>Steam Eruption power</t>
        </is>
      </c>
      <c r="D8176" s="32" t="n">
        <v>110</v>
      </c>
      <c r="E8176" s="32" t="n">
        <v>120</v>
      </c>
      <c r="F8176" s="32" t="inlineStr">
        <is>
          <t>Differs from upstream baseline</t>
        </is>
      </c>
      <c r="G8176" s="32" t="inlineStr">
        <is>
          <t>src/data/moves_info.h</t>
        </is>
      </c>
    </row>
    <row r="8177">
      <c r="A8177" s="77" t="inlineStr">
        <is>
          <t>2026-10-05</t>
        </is>
      </c>
      <c r="B8177" s="77" t="inlineStr">
        <is>
          <t>Moves</t>
        </is>
      </c>
      <c r="C8177" s="77" t="inlineStr">
        <is>
          <t>Steel Wing power</t>
        </is>
      </c>
      <c r="D8177" s="77" t="n">
        <v>70</v>
      </c>
      <c r="E8177" s="77" t="n">
        <v>80</v>
      </c>
      <c r="F8177" s="77" t="inlineStr">
        <is>
          <t>Differs from upstream baseline</t>
        </is>
      </c>
      <c r="G8177" s="77" t="inlineStr">
        <is>
          <t>src/data/moves_info.h</t>
        </is>
      </c>
    </row>
    <row r="8178">
      <c r="A8178" s="32" t="inlineStr">
        <is>
          <t>2026-10-05</t>
        </is>
      </c>
      <c r="B8178" s="32" t="inlineStr">
        <is>
          <t>Moves</t>
        </is>
      </c>
      <c r="C8178" s="32" t="inlineStr">
        <is>
          <t>Steel Wing accuracy</t>
        </is>
      </c>
      <c r="D8178" s="32" t="n">
        <v>90</v>
      </c>
      <c r="E8178" s="32" t="n">
        <v>100</v>
      </c>
      <c r="F8178" s="32" t="inlineStr">
        <is>
          <t>Differs from upstream baseline</t>
        </is>
      </c>
      <c r="G8178" s="32" t="inlineStr">
        <is>
          <t>src/data/moves_info.h</t>
        </is>
      </c>
    </row>
    <row r="8179">
      <c r="A8179" s="77" t="inlineStr">
        <is>
          <t>2026-10-05</t>
        </is>
      </c>
      <c r="B8179" s="77" t="inlineStr">
        <is>
          <t>Moves</t>
        </is>
      </c>
      <c r="C8179" s="77" t="inlineStr">
        <is>
          <t>Stockpile pp</t>
        </is>
      </c>
      <c r="D8179" s="77" t="n">
        <v>20</v>
      </c>
      <c r="E8179" s="77" t="n">
        <v>10</v>
      </c>
      <c r="F8179" s="77" t="inlineStr">
        <is>
          <t>Differs from upstream baseline</t>
        </is>
      </c>
      <c r="G8179" s="77" t="inlineStr">
        <is>
          <t>src/data/moves_info.h</t>
        </is>
      </c>
    </row>
    <row r="8180">
      <c r="A8180" s="32" t="inlineStr">
        <is>
          <t>2026-10-05</t>
        </is>
      </c>
      <c r="B8180" s="32" t="inlineStr">
        <is>
          <t>Moves</t>
        </is>
      </c>
      <c r="C8180" s="32" t="inlineStr">
        <is>
          <t>Stomp power</t>
        </is>
      </c>
      <c r="D8180" s="32" t="n">
        <v>65</v>
      </c>
      <c r="E8180" s="32" t="n">
        <v>90</v>
      </c>
      <c r="F8180" s="32" t="inlineStr">
        <is>
          <t>Differs from upstream baseline</t>
        </is>
      </c>
      <c r="G8180" s="32" t="inlineStr">
        <is>
          <t>src/data/moves_info.h</t>
        </is>
      </c>
    </row>
    <row r="8181">
      <c r="A8181" s="77" t="inlineStr">
        <is>
          <t>2026-10-05</t>
        </is>
      </c>
      <c r="B8181" s="77" t="inlineStr">
        <is>
          <t>Moves</t>
        </is>
      </c>
      <c r="C8181" s="77" t="inlineStr">
        <is>
          <t>Stomp type</t>
        </is>
      </c>
      <c r="D8181" s="77" t="inlineStr">
        <is>
          <t>TYPE_NORMAL</t>
        </is>
      </c>
      <c r="E8181" s="77" t="inlineStr">
        <is>
          <t>TYPE_GROUND</t>
        </is>
      </c>
      <c r="F8181" s="77" t="inlineStr">
        <is>
          <t>Differs from upstream baseline</t>
        </is>
      </c>
      <c r="G8181" s="77" t="inlineStr">
        <is>
          <t>src/data/moves_info.h</t>
        </is>
      </c>
    </row>
    <row r="8182">
      <c r="A8182" s="32" t="inlineStr">
        <is>
          <t>2026-10-05</t>
        </is>
      </c>
      <c r="B8182" s="32" t="inlineStr">
        <is>
          <t>Moves</t>
        </is>
      </c>
      <c r="C8182" s="32" t="inlineStr">
        <is>
          <t>Stone Edge power</t>
        </is>
      </c>
      <c r="D8182" s="32" t="n">
        <v>100</v>
      </c>
      <c r="E8182" s="32" t="n">
        <v>120</v>
      </c>
      <c r="F8182" s="32" t="inlineStr">
        <is>
          <t>Differs from upstream baseline</t>
        </is>
      </c>
      <c r="G8182" s="32" t="inlineStr">
        <is>
          <t>src/data/moves_info.h</t>
        </is>
      </c>
    </row>
    <row r="8183">
      <c r="A8183" s="77" t="inlineStr">
        <is>
          <t>2026-10-05</t>
        </is>
      </c>
      <c r="B8183" s="77" t="inlineStr">
        <is>
          <t>Moves</t>
        </is>
      </c>
      <c r="C8183" s="77" t="inlineStr">
        <is>
          <t>Storm Throw power</t>
        </is>
      </c>
      <c r="D8183" s="77" t="n">
        <v>60</v>
      </c>
      <c r="E8183" s="77" t="n">
        <v>70</v>
      </c>
      <c r="F8183" s="77" t="inlineStr">
        <is>
          <t>Differs from upstream baseline</t>
        </is>
      </c>
      <c r="G8183" s="77" t="inlineStr">
        <is>
          <t>src/data/moves_info.h</t>
        </is>
      </c>
    </row>
    <row r="8184">
      <c r="A8184" s="32" t="inlineStr">
        <is>
          <t>2026-10-05</t>
        </is>
      </c>
      <c r="B8184" s="32" t="inlineStr">
        <is>
          <t>Moves</t>
        </is>
      </c>
      <c r="C8184" s="32" t="inlineStr">
        <is>
          <t>String Shot accuracy</t>
        </is>
      </c>
      <c r="D8184" s="32" t="n">
        <v>95</v>
      </c>
      <c r="E8184" s="32" t="n">
        <v>100</v>
      </c>
      <c r="F8184" s="32" t="inlineStr">
        <is>
          <t>Differs from upstream baseline</t>
        </is>
      </c>
      <c r="G8184" s="32" t="inlineStr">
        <is>
          <t>src/data/moves_info.h</t>
        </is>
      </c>
    </row>
    <row r="8185">
      <c r="A8185" s="77" t="inlineStr">
        <is>
          <t>2026-10-05</t>
        </is>
      </c>
      <c r="B8185" s="77" t="inlineStr">
        <is>
          <t>Moves</t>
        </is>
      </c>
      <c r="C8185" s="77" t="inlineStr">
        <is>
          <t>Struggle Bug power</t>
        </is>
      </c>
      <c r="D8185" s="77" t="n">
        <v>50</v>
      </c>
      <c r="E8185" s="77" t="n">
        <v>60</v>
      </c>
      <c r="F8185" s="77" t="inlineStr">
        <is>
          <t>Differs from upstream baseline</t>
        </is>
      </c>
      <c r="G8185" s="77" t="inlineStr">
        <is>
          <t>src/data/moves_info.h</t>
        </is>
      </c>
    </row>
    <row r="8186">
      <c r="A8186" s="32" t="inlineStr">
        <is>
          <t>2026-10-05</t>
        </is>
      </c>
      <c r="B8186" s="32" t="inlineStr">
        <is>
          <t>Moves</t>
        </is>
      </c>
      <c r="C8186" s="32" t="inlineStr">
        <is>
          <t>Stun Spore accuracy</t>
        </is>
      </c>
      <c r="D8186" s="32" t="n">
        <v>75</v>
      </c>
      <c r="E8186" s="32" t="n">
        <v>90</v>
      </c>
      <c r="F8186" s="32" t="inlineStr">
        <is>
          <t>Differs from upstream baseline</t>
        </is>
      </c>
      <c r="G8186" s="32" t="inlineStr">
        <is>
          <t>src/data/moves_info.h</t>
        </is>
      </c>
    </row>
    <row r="8187">
      <c r="A8187" s="77" t="inlineStr">
        <is>
          <t>2026-10-05</t>
        </is>
      </c>
      <c r="B8187" s="77" t="inlineStr">
        <is>
          <t>Moves</t>
        </is>
      </c>
      <c r="C8187" s="77" t="inlineStr">
        <is>
          <t>Submission power</t>
        </is>
      </c>
      <c r="D8187" s="77" t="n">
        <v>80</v>
      </c>
      <c r="E8187" s="77" t="n">
        <v>90</v>
      </c>
      <c r="F8187" s="77" t="inlineStr">
        <is>
          <t>Differs from upstream baseline</t>
        </is>
      </c>
      <c r="G8187" s="77" t="inlineStr">
        <is>
          <t>src/data/moves_info.h</t>
        </is>
      </c>
    </row>
    <row r="8188">
      <c r="A8188" s="32" t="inlineStr">
        <is>
          <t>2026-10-05</t>
        </is>
      </c>
      <c r="B8188" s="32" t="inlineStr">
        <is>
          <t>Moves</t>
        </is>
      </c>
      <c r="C8188" s="32" t="inlineStr">
        <is>
          <t>Submission accuracy</t>
        </is>
      </c>
      <c r="D8188" s="32" t="n">
        <v>80</v>
      </c>
      <c r="E8188" s="32" t="n">
        <v>100</v>
      </c>
      <c r="F8188" s="32" t="inlineStr">
        <is>
          <t>Differs from upstream baseline</t>
        </is>
      </c>
      <c r="G8188" s="32" t="inlineStr">
        <is>
          <t>src/data/moves_info.h</t>
        </is>
      </c>
    </row>
    <row r="8189">
      <c r="A8189" s="77" t="inlineStr">
        <is>
          <t>2026-10-05</t>
        </is>
      </c>
      <c r="B8189" s="77" t="inlineStr">
        <is>
          <t>Moves</t>
        </is>
      </c>
      <c r="C8189" s="77" t="inlineStr">
        <is>
          <t>Submission pp</t>
        </is>
      </c>
      <c r="D8189" s="77" t="n">
        <v>20</v>
      </c>
      <c r="E8189" s="77" t="n">
        <v>8</v>
      </c>
      <c r="F8189" s="77" t="inlineStr">
        <is>
          <t>Differs from upstream baseline</t>
        </is>
      </c>
      <c r="G8189" s="77" t="inlineStr">
        <is>
          <t>src/data/moves_info.h</t>
        </is>
      </c>
    </row>
    <row r="8190">
      <c r="A8190" s="32" t="inlineStr">
        <is>
          <t>2026-10-05</t>
        </is>
      </c>
      <c r="B8190" s="32" t="inlineStr">
        <is>
          <t>Moves</t>
        </is>
      </c>
      <c r="C8190" s="32" t="inlineStr">
        <is>
          <t>Substitute pp</t>
        </is>
      </c>
      <c r="D8190" s="32" t="n">
        <v>10</v>
      </c>
      <c r="E8190" s="32" t="n">
        <v>2</v>
      </c>
      <c r="F8190" s="32" t="inlineStr">
        <is>
          <t>Differs from upstream baseline</t>
        </is>
      </c>
      <c r="G8190" s="32" t="inlineStr">
        <is>
          <t>src/data/moves_info.h</t>
        </is>
      </c>
    </row>
    <row r="8191">
      <c r="A8191" s="77" t="inlineStr">
        <is>
          <t>2026-10-05</t>
        </is>
      </c>
      <c r="B8191" s="77" t="inlineStr">
        <is>
          <t>Moves</t>
        </is>
      </c>
      <c r="C8191" s="77" t="inlineStr">
        <is>
          <t>Sucker Punch power</t>
        </is>
      </c>
      <c r="D8191" s="77" t="n">
        <v>70</v>
      </c>
      <c r="E8191" s="77" t="n">
        <v>80</v>
      </c>
      <c r="F8191" s="77" t="inlineStr">
        <is>
          <t>Differs from upstream baseline</t>
        </is>
      </c>
      <c r="G8191" s="77" t="inlineStr">
        <is>
          <t>src/data/moves_info.h</t>
        </is>
      </c>
    </row>
    <row r="8192">
      <c r="A8192" s="32" t="inlineStr">
        <is>
          <t>2026-10-05</t>
        </is>
      </c>
      <c r="B8192" s="32" t="inlineStr">
        <is>
          <t>Moves</t>
        </is>
      </c>
      <c r="C8192" s="32" t="inlineStr">
        <is>
          <t>Sunny Day pp</t>
        </is>
      </c>
      <c r="D8192" s="32" t="n">
        <v>5</v>
      </c>
      <c r="E8192" s="32" t="n">
        <v>1</v>
      </c>
      <c r="F8192" s="32" t="inlineStr">
        <is>
          <t>Differs from upstream baseline</t>
        </is>
      </c>
      <c r="G8192" s="32" t="inlineStr">
        <is>
          <t>src/data/moves_info.h</t>
        </is>
      </c>
    </row>
    <row r="8193">
      <c r="A8193" s="77" t="inlineStr">
        <is>
          <t>2026-10-05</t>
        </is>
      </c>
      <c r="B8193" s="77" t="inlineStr">
        <is>
          <t>Moves</t>
        </is>
      </c>
      <c r="C8193" s="77" t="inlineStr">
        <is>
          <t>Superpower power</t>
        </is>
      </c>
      <c r="D8193" s="77" t="n">
        <v>120</v>
      </c>
      <c r="E8193" s="77" t="n">
        <v>140</v>
      </c>
      <c r="F8193" s="77" t="inlineStr">
        <is>
          <t>Differs from upstream baseline</t>
        </is>
      </c>
      <c r="G8193" s="77" t="inlineStr">
        <is>
          <t>src/data/moves_info.h</t>
        </is>
      </c>
    </row>
    <row r="8194">
      <c r="A8194" s="32" t="inlineStr">
        <is>
          <t>2026-10-05</t>
        </is>
      </c>
      <c r="B8194" s="32" t="inlineStr">
        <is>
          <t>Moves</t>
        </is>
      </c>
      <c r="C8194" s="32" t="inlineStr">
        <is>
          <t>Supersonic accuracy</t>
        </is>
      </c>
      <c r="D8194" s="32" t="n">
        <v>55</v>
      </c>
      <c r="E8194" s="32" t="n">
        <v>70</v>
      </c>
      <c r="F8194" s="32" t="inlineStr">
        <is>
          <t>Differs from upstream baseline</t>
        </is>
      </c>
      <c r="G8194" s="32" t="inlineStr">
        <is>
          <t>src/data/moves_info.h</t>
        </is>
      </c>
    </row>
    <row r="8195">
      <c r="A8195" s="77" t="inlineStr">
        <is>
          <t>2026-10-05</t>
        </is>
      </c>
      <c r="B8195" s="77" t="inlineStr">
        <is>
          <t>Moves</t>
        </is>
      </c>
      <c r="C8195" s="77" t="inlineStr">
        <is>
          <t>Super Fang accuracy</t>
        </is>
      </c>
      <c r="D8195" s="77" t="n">
        <v>90</v>
      </c>
      <c r="E8195" s="77" t="n">
        <v>100</v>
      </c>
      <c r="F8195" s="77" t="inlineStr">
        <is>
          <t>Differs from upstream baseline</t>
        </is>
      </c>
      <c r="G8195" s="77" t="inlineStr">
        <is>
          <t>src/data/moves_info.h</t>
        </is>
      </c>
    </row>
    <row r="8196">
      <c r="A8196" s="32" t="inlineStr">
        <is>
          <t>2026-10-05</t>
        </is>
      </c>
      <c r="B8196" s="32" t="inlineStr">
        <is>
          <t>Moves</t>
        </is>
      </c>
      <c r="C8196" s="32" t="inlineStr">
        <is>
          <t>Super Fang type</t>
        </is>
      </c>
      <c r="D8196" s="32" t="inlineStr">
        <is>
          <t>TYPE_NORMAL</t>
        </is>
      </c>
      <c r="E8196" s="32" t="inlineStr">
        <is>
          <t>TYPE_DARK</t>
        </is>
      </c>
      <c r="F8196" s="32" t="inlineStr">
        <is>
          <t>Differs from upstream baseline</t>
        </is>
      </c>
      <c r="G8196" s="32" t="inlineStr">
        <is>
          <t>src/data/moves_info.h</t>
        </is>
      </c>
    </row>
    <row r="8197">
      <c r="A8197" s="77" t="inlineStr">
        <is>
          <t>2026-10-05</t>
        </is>
      </c>
      <c r="B8197" s="77" t="inlineStr">
        <is>
          <t>Moves</t>
        </is>
      </c>
      <c r="C8197" s="77" t="inlineStr">
        <is>
          <t>Surf power</t>
        </is>
      </c>
      <c r="D8197" s="77" t="n">
        <v>90</v>
      </c>
      <c r="E8197" s="77" t="n">
        <v>95</v>
      </c>
      <c r="F8197" s="77" t="inlineStr">
        <is>
          <t>Differs from upstream baseline</t>
        </is>
      </c>
      <c r="G8197" s="77" t="inlineStr">
        <is>
          <t>src/data/moves_info.h</t>
        </is>
      </c>
    </row>
    <row r="8198">
      <c r="A8198" s="32" t="inlineStr">
        <is>
          <t>2026-10-05</t>
        </is>
      </c>
      <c r="B8198" s="32" t="inlineStr">
        <is>
          <t>Moves</t>
        </is>
      </c>
      <c r="C8198" s="32" t="inlineStr">
        <is>
          <t>Swagger accuracy</t>
        </is>
      </c>
      <c r="D8198" s="32" t="n">
        <v>85</v>
      </c>
      <c r="E8198" s="32" t="n">
        <v>100</v>
      </c>
      <c r="F8198" s="32" t="inlineStr">
        <is>
          <t>Differs from upstream baseline</t>
        </is>
      </c>
      <c r="G8198" s="32" t="inlineStr">
        <is>
          <t>src/data/moves_info.h</t>
        </is>
      </c>
    </row>
    <row r="8199">
      <c r="A8199" s="77" t="inlineStr">
        <is>
          <t>2026-10-05</t>
        </is>
      </c>
      <c r="B8199" s="77" t="inlineStr">
        <is>
          <t>Moves</t>
        </is>
      </c>
      <c r="C8199" s="77" t="inlineStr">
        <is>
          <t>Swallow power</t>
        </is>
      </c>
      <c r="D8199" s="77" t="n">
        <v>0</v>
      </c>
      <c r="E8199" s="77" t="n">
        <v>90</v>
      </c>
      <c r="F8199" s="77" t="inlineStr">
        <is>
          <t>Differs from upstream baseline</t>
        </is>
      </c>
      <c r="G8199" s="77" t="inlineStr">
        <is>
          <t>src/data/moves_info.h</t>
        </is>
      </c>
    </row>
    <row r="8200">
      <c r="A8200" s="32" t="inlineStr">
        <is>
          <t>2026-10-05</t>
        </is>
      </c>
      <c r="B8200" s="32" t="inlineStr">
        <is>
          <t>Moves</t>
        </is>
      </c>
      <c r="C8200" s="32" t="inlineStr">
        <is>
          <t>Swallow accuracy</t>
        </is>
      </c>
      <c r="D8200" s="32" t="n">
        <v>0</v>
      </c>
      <c r="E8200" s="32" t="n">
        <v>100</v>
      </c>
      <c r="F8200" s="32" t="inlineStr">
        <is>
          <t>Differs from upstream baseline</t>
        </is>
      </c>
      <c r="G8200" s="32" t="inlineStr">
        <is>
          <t>src/data/moves_info.h</t>
        </is>
      </c>
    </row>
    <row r="8201">
      <c r="A8201" s="77" t="inlineStr">
        <is>
          <t>2026-10-05</t>
        </is>
      </c>
      <c r="B8201" s="77" t="inlineStr">
        <is>
          <t>Moves</t>
        </is>
      </c>
      <c r="C8201" s="77" t="inlineStr">
        <is>
          <t>Swallow type</t>
        </is>
      </c>
      <c r="D8201" s="77" t="inlineStr">
        <is>
          <t>TYPE_NORMAL</t>
        </is>
      </c>
      <c r="E8201" s="77" t="inlineStr">
        <is>
          <t>TYPE_POISON</t>
        </is>
      </c>
      <c r="F8201" s="77" t="inlineStr">
        <is>
          <t>Differs from upstream baseline</t>
        </is>
      </c>
      <c r="G8201" s="77" t="inlineStr">
        <is>
          <t>src/data/moves_info.h</t>
        </is>
      </c>
    </row>
    <row r="8202">
      <c r="A8202" s="32" t="inlineStr">
        <is>
          <t>2026-10-05</t>
        </is>
      </c>
      <c r="B8202" s="32" t="inlineStr">
        <is>
          <t>Moves</t>
        </is>
      </c>
      <c r="C8202" s="32" t="inlineStr">
        <is>
          <t>Sweet Kiss accuracy</t>
        </is>
      </c>
      <c r="D8202" s="32" t="n">
        <v>75</v>
      </c>
      <c r="E8202" s="32" t="n">
        <v>100</v>
      </c>
      <c r="F8202" s="32" t="inlineStr">
        <is>
          <t>Differs from upstream baseline</t>
        </is>
      </c>
      <c r="G8202" s="32" t="inlineStr">
        <is>
          <t>src/data/moves_info.h</t>
        </is>
      </c>
    </row>
    <row r="8203">
      <c r="A8203" s="77" t="inlineStr">
        <is>
          <t>2026-10-05</t>
        </is>
      </c>
      <c r="B8203" s="77" t="inlineStr">
        <is>
          <t>Moves</t>
        </is>
      </c>
      <c r="C8203" s="77" t="inlineStr">
        <is>
          <t>Sweet Scent pp</t>
        </is>
      </c>
      <c r="D8203" s="77" t="n">
        <v>20</v>
      </c>
      <c r="E8203" s="77" t="n">
        <v>2</v>
      </c>
      <c r="F8203" s="77" t="inlineStr">
        <is>
          <t>Differs from upstream baseline</t>
        </is>
      </c>
      <c r="G8203" s="77" t="inlineStr">
        <is>
          <t>src/data/moves_info.h</t>
        </is>
      </c>
    </row>
    <row r="8204">
      <c r="A8204" s="32" t="inlineStr">
        <is>
          <t>2026-10-05</t>
        </is>
      </c>
      <c r="B8204" s="32" t="inlineStr">
        <is>
          <t>Moves</t>
        </is>
      </c>
      <c r="C8204" s="32" t="inlineStr">
        <is>
          <t>Swords Dance pp</t>
        </is>
      </c>
      <c r="D8204" s="32" t="n">
        <v>20</v>
      </c>
      <c r="E8204" s="32" t="n">
        <v>30</v>
      </c>
      <c r="F8204" s="32" t="inlineStr">
        <is>
          <t>Differs from upstream baseline</t>
        </is>
      </c>
      <c r="G8204" s="32" t="inlineStr">
        <is>
          <t>src/data/moves_info.h</t>
        </is>
      </c>
    </row>
    <row r="8205">
      <c r="A8205" s="77" t="inlineStr">
        <is>
          <t>2026-10-05</t>
        </is>
      </c>
      <c r="B8205" s="77" t="inlineStr">
        <is>
          <t>Moves</t>
        </is>
      </c>
      <c r="C8205" s="77" t="inlineStr">
        <is>
          <t>Tackle power</t>
        </is>
      </c>
      <c r="D8205" s="77" t="n">
        <v>40</v>
      </c>
      <c r="E8205" s="77" t="n">
        <v>35</v>
      </c>
      <c r="F8205" s="77" t="inlineStr">
        <is>
          <t>Differs from upstream baseline</t>
        </is>
      </c>
      <c r="G8205" s="77" t="inlineStr">
        <is>
          <t>src/data/moves_info.h</t>
        </is>
      </c>
    </row>
    <row r="8206">
      <c r="A8206" s="32" t="inlineStr">
        <is>
          <t>2026-10-05</t>
        </is>
      </c>
      <c r="B8206" s="32" t="inlineStr">
        <is>
          <t>Moves</t>
        </is>
      </c>
      <c r="C8206" s="32" t="inlineStr">
        <is>
          <t>Tailwind pp</t>
        </is>
      </c>
      <c r="D8206" s="32" t="n">
        <v>15</v>
      </c>
      <c r="E8206" s="32" t="n">
        <v>30</v>
      </c>
      <c r="F8206" s="32" t="inlineStr">
        <is>
          <t>Differs from upstream baseline</t>
        </is>
      </c>
      <c r="G8206" s="32" t="inlineStr">
        <is>
          <t>src/data/moves_info.h</t>
        </is>
      </c>
    </row>
    <row r="8207">
      <c r="A8207" s="77" t="inlineStr">
        <is>
          <t>2026-10-05</t>
        </is>
      </c>
      <c r="B8207" s="77" t="inlineStr">
        <is>
          <t>Moves</t>
        </is>
      </c>
      <c r="C8207" s="77" t="inlineStr">
        <is>
          <t>Tail Slap power</t>
        </is>
      </c>
      <c r="D8207" s="77" t="n">
        <v>25</v>
      </c>
      <c r="E8207" s="77" t="n">
        <v>30</v>
      </c>
      <c r="F8207" s="77" t="inlineStr">
        <is>
          <t>Differs from upstream baseline</t>
        </is>
      </c>
      <c r="G8207" s="77" t="inlineStr">
        <is>
          <t>src/data/moves_info.h</t>
        </is>
      </c>
    </row>
    <row r="8208">
      <c r="A8208" s="32" t="inlineStr">
        <is>
          <t>2026-10-05</t>
        </is>
      </c>
      <c r="B8208" s="32" t="inlineStr">
        <is>
          <t>Moves</t>
        </is>
      </c>
      <c r="C8208" s="32" t="inlineStr">
        <is>
          <t>Tail Slap accuracy</t>
        </is>
      </c>
      <c r="D8208" s="32" t="n">
        <v>85</v>
      </c>
      <c r="E8208" s="32" t="n">
        <v>95</v>
      </c>
      <c r="F8208" s="32" t="inlineStr">
        <is>
          <t>Differs from upstream baseline</t>
        </is>
      </c>
      <c r="G8208" s="32" t="inlineStr">
        <is>
          <t>src/data/moves_info.h</t>
        </is>
      </c>
    </row>
    <row r="8209">
      <c r="A8209" s="77" t="inlineStr">
        <is>
          <t>2026-10-05</t>
        </is>
      </c>
      <c r="B8209" s="77" t="inlineStr">
        <is>
          <t>Moves</t>
        </is>
      </c>
      <c r="C8209" s="77" t="inlineStr">
        <is>
          <t>Tail Whip pp</t>
        </is>
      </c>
      <c r="D8209" s="77" t="n">
        <v>30</v>
      </c>
      <c r="E8209" s="77" t="n">
        <v>1</v>
      </c>
      <c r="F8209" s="77" t="inlineStr">
        <is>
          <t>Differs from upstream baseline</t>
        </is>
      </c>
      <c r="G8209" s="77" t="inlineStr">
        <is>
          <t>src/data/moves_info.h</t>
        </is>
      </c>
    </row>
    <row r="8210">
      <c r="A8210" s="32" t="inlineStr">
        <is>
          <t>2026-10-05</t>
        </is>
      </c>
      <c r="B8210" s="32" t="inlineStr">
        <is>
          <t>Moves</t>
        </is>
      </c>
      <c r="C8210" s="32" t="inlineStr">
        <is>
          <t>Take Down accuracy</t>
        </is>
      </c>
      <c r="D8210" s="32" t="n">
        <v>85</v>
      </c>
      <c r="E8210" s="32" t="n">
        <v>100</v>
      </c>
      <c r="F8210" s="32" t="inlineStr">
        <is>
          <t>Differs from upstream baseline</t>
        </is>
      </c>
      <c r="G8210" s="32" t="inlineStr">
        <is>
          <t>src/data/moves_info.h</t>
        </is>
      </c>
    </row>
    <row r="8211">
      <c r="A8211" s="77" t="inlineStr">
        <is>
          <t>2026-10-05</t>
        </is>
      </c>
      <c r="B8211" s="77" t="inlineStr">
        <is>
          <t>Moves</t>
        </is>
      </c>
      <c r="C8211" s="77" t="inlineStr">
        <is>
          <t>Taunt pp</t>
        </is>
      </c>
      <c r="D8211" s="77" t="n">
        <v>20</v>
      </c>
      <c r="E8211" s="77" t="n">
        <v>15</v>
      </c>
      <c r="F8211" s="77" t="inlineStr">
        <is>
          <t>Differs from upstream baseline</t>
        </is>
      </c>
      <c r="G8211" s="77" t="inlineStr">
        <is>
          <t>src/data/moves_info.h</t>
        </is>
      </c>
    </row>
    <row r="8212">
      <c r="A8212" s="32" t="inlineStr">
        <is>
          <t>2026-10-05</t>
        </is>
      </c>
      <c r="B8212" s="32" t="inlineStr">
        <is>
          <t>Moves</t>
        </is>
      </c>
      <c r="C8212" s="32" t="inlineStr">
        <is>
          <t>Thief power</t>
        </is>
      </c>
      <c r="D8212" s="32" t="n">
        <v>60</v>
      </c>
      <c r="E8212" s="32" t="n">
        <v>40</v>
      </c>
      <c r="F8212" s="32" t="inlineStr">
        <is>
          <t>Differs from upstream baseline</t>
        </is>
      </c>
      <c r="G8212" s="32" t="inlineStr">
        <is>
          <t>src/data/moves_info.h</t>
        </is>
      </c>
    </row>
    <row r="8213">
      <c r="A8213" s="77" t="inlineStr">
        <is>
          <t>2026-10-05</t>
        </is>
      </c>
      <c r="B8213" s="77" t="inlineStr">
        <is>
          <t>Moves</t>
        </is>
      </c>
      <c r="C8213" s="77" t="inlineStr">
        <is>
          <t>Thief pp</t>
        </is>
      </c>
      <c r="D8213" s="77" t="n">
        <v>25</v>
      </c>
      <c r="E8213" s="77" t="n">
        <v>10</v>
      </c>
      <c r="F8213" s="77" t="inlineStr">
        <is>
          <t>Differs from upstream baseline</t>
        </is>
      </c>
      <c r="G8213" s="77" t="inlineStr">
        <is>
          <t>src/data/moves_info.h</t>
        </is>
      </c>
    </row>
    <row r="8214">
      <c r="A8214" s="32" t="inlineStr">
        <is>
          <t>2026-10-05</t>
        </is>
      </c>
      <c r="B8214" s="32" t="inlineStr">
        <is>
          <t>Moves</t>
        </is>
      </c>
      <c r="C8214" s="32" t="inlineStr">
        <is>
          <t>Thousand Arrows power</t>
        </is>
      </c>
      <c r="D8214" s="32" t="n">
        <v>90</v>
      </c>
      <c r="E8214" s="32" t="n">
        <v>95</v>
      </c>
      <c r="F8214" s="32" t="inlineStr">
        <is>
          <t>Differs from upstream baseline</t>
        </is>
      </c>
      <c r="G8214" s="32" t="inlineStr">
        <is>
          <t>src/data/moves_info.h</t>
        </is>
      </c>
    </row>
    <row r="8215">
      <c r="A8215" s="77" t="inlineStr">
        <is>
          <t>2026-10-05</t>
        </is>
      </c>
      <c r="B8215" s="77" t="inlineStr">
        <is>
          <t>Moves</t>
        </is>
      </c>
      <c r="C8215" s="77" t="inlineStr">
        <is>
          <t>Thousand Waves power</t>
        </is>
      </c>
      <c r="D8215" s="77" t="n">
        <v>90</v>
      </c>
      <c r="E8215" s="77" t="n">
        <v>95</v>
      </c>
      <c r="F8215" s="77" t="inlineStr">
        <is>
          <t>Differs from upstream baseline</t>
        </is>
      </c>
      <c r="G8215" s="77" t="inlineStr">
        <is>
          <t>src/data/moves_info.h</t>
        </is>
      </c>
    </row>
    <row r="8216">
      <c r="A8216" s="32" t="inlineStr">
        <is>
          <t>2026-10-05</t>
        </is>
      </c>
      <c r="B8216" s="32" t="inlineStr">
        <is>
          <t>Moves</t>
        </is>
      </c>
      <c r="C8216" s="32" t="inlineStr">
        <is>
          <t>Thrash pp</t>
        </is>
      </c>
      <c r="D8216" s="32" t="n">
        <v>10</v>
      </c>
      <c r="E8216" s="32" t="n">
        <v>20</v>
      </c>
      <c r="F8216" s="32" t="inlineStr">
        <is>
          <t>Differs from upstream baseline</t>
        </is>
      </c>
      <c r="G8216" s="32" t="inlineStr">
        <is>
          <t>src/data/moves_info.h</t>
        </is>
      </c>
    </row>
    <row r="8217">
      <c r="A8217" s="77" t="inlineStr">
        <is>
          <t>2026-10-05</t>
        </is>
      </c>
      <c r="B8217" s="77" t="inlineStr">
        <is>
          <t>Moves</t>
        </is>
      </c>
      <c r="C8217" s="77" t="inlineStr">
        <is>
          <t>Thunder power</t>
        </is>
      </c>
      <c r="D8217" s="77" t="n">
        <v>110</v>
      </c>
      <c r="E8217" s="77" t="n">
        <v>120</v>
      </c>
      <c r="F8217" s="77" t="inlineStr">
        <is>
          <t>Differs from upstream baseline</t>
        </is>
      </c>
      <c r="G8217" s="77" t="inlineStr">
        <is>
          <t>src/data/moves_info.h</t>
        </is>
      </c>
    </row>
    <row r="8218">
      <c r="A8218" s="32" t="inlineStr">
        <is>
          <t>2026-10-05</t>
        </is>
      </c>
      <c r="B8218" s="32" t="inlineStr">
        <is>
          <t>Moves</t>
        </is>
      </c>
      <c r="C8218" s="32" t="inlineStr">
        <is>
          <t>Thunderbolt power</t>
        </is>
      </c>
      <c r="D8218" s="32" t="n">
        <v>90</v>
      </c>
      <c r="E8218" s="32" t="n">
        <v>95</v>
      </c>
      <c r="F8218" s="32" t="inlineStr">
        <is>
          <t>Differs from upstream baseline</t>
        </is>
      </c>
      <c r="G8218" s="32" t="inlineStr">
        <is>
          <t>src/data/moves_info.h</t>
        </is>
      </c>
    </row>
    <row r="8219">
      <c r="A8219" s="77" t="inlineStr">
        <is>
          <t>2026-10-05</t>
        </is>
      </c>
      <c r="B8219" s="77" t="inlineStr">
        <is>
          <t>Moves</t>
        </is>
      </c>
      <c r="C8219" s="77" t="inlineStr">
        <is>
          <t>Thunder Fang power</t>
        </is>
      </c>
      <c r="D8219" s="77" t="n">
        <v>65</v>
      </c>
      <c r="E8219" s="77" t="n">
        <v>90</v>
      </c>
      <c r="F8219" s="77" t="inlineStr">
        <is>
          <t>Differs from upstream baseline</t>
        </is>
      </c>
      <c r="G8219" s="77" t="inlineStr">
        <is>
          <t>src/data/moves_info.h</t>
        </is>
      </c>
    </row>
    <row r="8220">
      <c r="A8220" s="32" t="inlineStr">
        <is>
          <t>2026-10-05</t>
        </is>
      </c>
      <c r="B8220" s="32" t="inlineStr">
        <is>
          <t>Moves</t>
        </is>
      </c>
      <c r="C8220" s="32" t="inlineStr">
        <is>
          <t>Thunder Fang accuracy</t>
        </is>
      </c>
      <c r="D8220" s="32" t="n">
        <v>95</v>
      </c>
      <c r="E8220" s="32" t="n">
        <v>100</v>
      </c>
      <c r="F8220" s="32" t="inlineStr">
        <is>
          <t>Differs from upstream baseline</t>
        </is>
      </c>
      <c r="G8220" s="32" t="inlineStr">
        <is>
          <t>src/data/moves_info.h</t>
        </is>
      </c>
    </row>
    <row r="8221">
      <c r="A8221" s="77" t="inlineStr">
        <is>
          <t>2026-10-05</t>
        </is>
      </c>
      <c r="B8221" s="77" t="inlineStr">
        <is>
          <t>Moves</t>
        </is>
      </c>
      <c r="C8221" s="77" t="inlineStr">
        <is>
          <t>Thunder Punch power</t>
        </is>
      </c>
      <c r="D8221" s="77" t="n">
        <v>75</v>
      </c>
      <c r="E8221" s="77" t="n">
        <v>95</v>
      </c>
      <c r="F8221" s="77" t="inlineStr">
        <is>
          <t>Differs from upstream baseline</t>
        </is>
      </c>
      <c r="G8221" s="77" t="inlineStr">
        <is>
          <t>src/data/moves_info.h</t>
        </is>
      </c>
    </row>
    <row r="8222">
      <c r="A8222" s="32" t="inlineStr">
        <is>
          <t>2026-10-05</t>
        </is>
      </c>
      <c r="B8222" s="32" t="inlineStr">
        <is>
          <t>Moves</t>
        </is>
      </c>
      <c r="C8222" s="32" t="inlineStr">
        <is>
          <t>Thunder Wave accuracy</t>
        </is>
      </c>
      <c r="D8222" s="32" t="n">
        <v>90</v>
      </c>
      <c r="E8222" s="32" t="n">
        <v>100</v>
      </c>
      <c r="F8222" s="32" t="inlineStr">
        <is>
          <t>Differs from upstream baseline</t>
        </is>
      </c>
      <c r="G8222" s="32" t="inlineStr">
        <is>
          <t>src/data/moves_info.h</t>
        </is>
      </c>
    </row>
    <row r="8223">
      <c r="A8223" s="77" t="inlineStr">
        <is>
          <t>2026-10-05</t>
        </is>
      </c>
      <c r="B8223" s="77" t="inlineStr">
        <is>
          <t>Moves</t>
        </is>
      </c>
      <c r="C8223" s="77" t="inlineStr">
        <is>
          <t>Tickle pp</t>
        </is>
      </c>
      <c r="D8223" s="77" t="n">
        <v>20</v>
      </c>
      <c r="E8223" s="77" t="n">
        <v>6</v>
      </c>
      <c r="F8223" s="77" t="inlineStr">
        <is>
          <t>Differs from upstream baseline</t>
        </is>
      </c>
      <c r="G8223" s="77" t="inlineStr">
        <is>
          <t>src/data/moves_info.h</t>
        </is>
      </c>
    </row>
    <row r="8224">
      <c r="A8224" s="32" t="inlineStr">
        <is>
          <t>2026-10-05</t>
        </is>
      </c>
      <c r="B8224" s="32" t="inlineStr">
        <is>
          <t>Moves</t>
        </is>
      </c>
      <c r="C8224" s="32" t="inlineStr">
        <is>
          <t>Toxic accuracy</t>
        </is>
      </c>
      <c r="D8224" s="32" t="n">
        <v>90</v>
      </c>
      <c r="E8224" s="32" t="n">
        <v>100</v>
      </c>
      <c r="F8224" s="32" t="inlineStr">
        <is>
          <t>Differs from upstream baseline</t>
        </is>
      </c>
      <c r="G8224" s="32" t="inlineStr">
        <is>
          <t>src/data/moves_info.h</t>
        </is>
      </c>
    </row>
    <row r="8225">
      <c r="A8225" s="77" t="inlineStr">
        <is>
          <t>2026-10-05</t>
        </is>
      </c>
      <c r="B8225" s="77" t="inlineStr">
        <is>
          <t>Moves</t>
        </is>
      </c>
      <c r="C8225" s="77" t="inlineStr">
        <is>
          <t>Trick Room pp</t>
        </is>
      </c>
      <c r="D8225" s="77" t="n">
        <v>5</v>
      </c>
      <c r="E8225" s="77" t="n">
        <v>1</v>
      </c>
      <c r="F8225" s="77" t="inlineStr">
        <is>
          <t>Differs from upstream baseline</t>
        </is>
      </c>
      <c r="G8225" s="77" t="inlineStr">
        <is>
          <t>src/data/moves_info.h</t>
        </is>
      </c>
    </row>
    <row r="8226">
      <c r="A8226" s="32" t="inlineStr">
        <is>
          <t>2026-10-05</t>
        </is>
      </c>
      <c r="B8226" s="32" t="inlineStr">
        <is>
          <t>Moves</t>
        </is>
      </c>
      <c r="C8226" s="32" t="inlineStr">
        <is>
          <t>Triple Axel power</t>
        </is>
      </c>
      <c r="D8226" s="32" t="n">
        <v>20</v>
      </c>
      <c r="E8226" s="32" t="n">
        <v>40</v>
      </c>
      <c r="F8226" s="32" t="inlineStr">
        <is>
          <t>Differs from upstream baseline</t>
        </is>
      </c>
      <c r="G8226" s="32" t="inlineStr">
        <is>
          <t>src/data/moves_info.h</t>
        </is>
      </c>
    </row>
    <row r="8227">
      <c r="A8227" s="77" t="inlineStr">
        <is>
          <t>2026-10-05</t>
        </is>
      </c>
      <c r="B8227" s="77" t="inlineStr">
        <is>
          <t>Moves</t>
        </is>
      </c>
      <c r="C8227" s="77" t="inlineStr">
        <is>
          <t>Triple Axel accuracy</t>
        </is>
      </c>
      <c r="D8227" s="77" t="n">
        <v>90</v>
      </c>
      <c r="E8227" s="77" t="n">
        <v>100</v>
      </c>
      <c r="F8227" s="77" t="inlineStr">
        <is>
          <t>Differs from upstream baseline</t>
        </is>
      </c>
      <c r="G8227" s="77" t="inlineStr">
        <is>
          <t>src/data/moves_info.h</t>
        </is>
      </c>
    </row>
    <row r="8228">
      <c r="A8228" s="32" t="inlineStr">
        <is>
          <t>2026-10-05</t>
        </is>
      </c>
      <c r="B8228" s="32" t="inlineStr">
        <is>
          <t>Moves</t>
        </is>
      </c>
      <c r="C8228" s="32" t="inlineStr">
        <is>
          <t>Triple Axel pp</t>
        </is>
      </c>
      <c r="D8228" s="32" t="n">
        <v>10</v>
      </c>
      <c r="E8228" s="32" t="n">
        <v>15</v>
      </c>
      <c r="F8228" s="32" t="inlineStr">
        <is>
          <t>Differs from upstream baseline</t>
        </is>
      </c>
      <c r="G8228" s="32" t="inlineStr">
        <is>
          <t>src/data/moves_info.h</t>
        </is>
      </c>
    </row>
    <row r="8229">
      <c r="A8229" s="77" t="inlineStr">
        <is>
          <t>2026-10-05</t>
        </is>
      </c>
      <c r="B8229" s="77" t="inlineStr">
        <is>
          <t>Moves</t>
        </is>
      </c>
      <c r="C8229" s="77" t="inlineStr">
        <is>
          <t>Triple Kick power</t>
        </is>
      </c>
      <c r="D8229" s="77" t="n">
        <v>10</v>
      </c>
      <c r="E8229" s="77" t="n">
        <v>30</v>
      </c>
      <c r="F8229" s="77" t="inlineStr">
        <is>
          <t>Differs from upstream baseline</t>
        </is>
      </c>
      <c r="G8229" s="77" t="inlineStr">
        <is>
          <t>src/data/moves_info.h</t>
        </is>
      </c>
    </row>
    <row r="8230">
      <c r="A8230" s="32" t="inlineStr">
        <is>
          <t>2026-10-05</t>
        </is>
      </c>
      <c r="B8230" s="32" t="inlineStr">
        <is>
          <t>Moves</t>
        </is>
      </c>
      <c r="C8230" s="32" t="inlineStr">
        <is>
          <t>Triple Kick accuracy</t>
        </is>
      </c>
      <c r="D8230" s="32" t="n">
        <v>90</v>
      </c>
      <c r="E8230" s="32" t="n">
        <v>100</v>
      </c>
      <c r="F8230" s="32" t="inlineStr">
        <is>
          <t>Differs from upstream baseline</t>
        </is>
      </c>
      <c r="G8230" s="32" t="inlineStr">
        <is>
          <t>src/data/moves_info.h</t>
        </is>
      </c>
    </row>
    <row r="8231">
      <c r="A8231" s="77" t="inlineStr">
        <is>
          <t>2026-10-05</t>
        </is>
      </c>
      <c r="B8231" s="77" t="inlineStr">
        <is>
          <t>Moves</t>
        </is>
      </c>
      <c r="C8231" s="77" t="inlineStr">
        <is>
          <t>Tri Attack power</t>
        </is>
      </c>
      <c r="D8231" s="77" t="n">
        <v>80</v>
      </c>
      <c r="E8231" s="77" t="n">
        <v>95</v>
      </c>
      <c r="F8231" s="77" t="inlineStr">
        <is>
          <t>Differs from upstream baseline</t>
        </is>
      </c>
      <c r="G8231" s="77" t="inlineStr">
        <is>
          <t>src/data/moves_info.h</t>
        </is>
      </c>
    </row>
    <row r="8232">
      <c r="A8232" s="32" t="inlineStr">
        <is>
          <t>2026-10-05</t>
        </is>
      </c>
      <c r="B8232" s="32" t="inlineStr">
        <is>
          <t>Moves</t>
        </is>
      </c>
      <c r="C8232" s="32" t="inlineStr">
        <is>
          <t>Trump Card pp</t>
        </is>
      </c>
      <c r="D8232" s="32" t="n">
        <v>5</v>
      </c>
      <c r="E8232" s="32" t="n">
        <v>1</v>
      </c>
      <c r="F8232" s="32" t="inlineStr">
        <is>
          <t>Differs from upstream baseline</t>
        </is>
      </c>
      <c r="G8232" s="32" t="inlineStr">
        <is>
          <t>src/data/moves_info.h</t>
        </is>
      </c>
    </row>
    <row r="8233">
      <c r="A8233" s="77" t="inlineStr">
        <is>
          <t>2026-10-05</t>
        </is>
      </c>
      <c r="B8233" s="77" t="inlineStr">
        <is>
          <t>Moves</t>
        </is>
      </c>
      <c r="C8233" s="77" t="inlineStr">
        <is>
          <t>Twineedle power</t>
        </is>
      </c>
      <c r="D8233" s="77" t="n">
        <v>25</v>
      </c>
      <c r="E8233" s="77" t="n">
        <v>50</v>
      </c>
      <c r="F8233" s="77" t="inlineStr">
        <is>
          <t>Differs from upstream baseline</t>
        </is>
      </c>
      <c r="G8233" s="77" t="inlineStr">
        <is>
          <t>src/data/moves_info.h</t>
        </is>
      </c>
    </row>
    <row r="8234">
      <c r="A8234" s="32" t="inlineStr">
        <is>
          <t>2026-10-05</t>
        </is>
      </c>
      <c r="B8234" s="32" t="inlineStr">
        <is>
          <t>Moves</t>
        </is>
      </c>
      <c r="C8234" s="32" t="inlineStr">
        <is>
          <t>Twister power</t>
        </is>
      </c>
      <c r="D8234" s="32" t="n">
        <v>40</v>
      </c>
      <c r="E8234" s="32" t="n">
        <v>90</v>
      </c>
      <c r="F8234" s="32" t="inlineStr">
        <is>
          <t>Differs from upstream baseline</t>
        </is>
      </c>
      <c r="G8234" s="32" t="inlineStr">
        <is>
          <t>src/data/moves_info.h</t>
        </is>
      </c>
    </row>
    <row r="8235">
      <c r="A8235" s="77" t="inlineStr">
        <is>
          <t>2026-10-05</t>
        </is>
      </c>
      <c r="B8235" s="77" t="inlineStr">
        <is>
          <t>Moves</t>
        </is>
      </c>
      <c r="C8235" s="77" t="inlineStr">
        <is>
          <t>Twister pp</t>
        </is>
      </c>
      <c r="D8235" s="77" t="n">
        <v>20</v>
      </c>
      <c r="E8235" s="77" t="n">
        <v>15</v>
      </c>
      <c r="F8235" s="77" t="inlineStr">
        <is>
          <t>Differs from upstream baseline</t>
        </is>
      </c>
      <c r="G8235" s="77" t="inlineStr">
        <is>
          <t>src/data/moves_info.h</t>
        </is>
      </c>
    </row>
    <row r="8236">
      <c r="A8236" s="32" t="inlineStr">
        <is>
          <t>2026-10-05</t>
        </is>
      </c>
      <c r="B8236" s="32" t="inlineStr">
        <is>
          <t>Moves</t>
        </is>
      </c>
      <c r="C8236" s="32" t="inlineStr">
        <is>
          <t>Uproar power</t>
        </is>
      </c>
      <c r="D8236" s="32" t="n">
        <v>90</v>
      </c>
      <c r="E8236" s="32" t="n">
        <v>50</v>
      </c>
      <c r="F8236" s="32" t="inlineStr">
        <is>
          <t>Differs from upstream baseline</t>
        </is>
      </c>
      <c r="G8236" s="32" t="inlineStr">
        <is>
          <t>src/data/moves_info.h</t>
        </is>
      </c>
    </row>
    <row r="8237">
      <c r="A8237" s="77" t="inlineStr">
        <is>
          <t>2026-10-05</t>
        </is>
      </c>
      <c r="B8237" s="77" t="inlineStr">
        <is>
          <t>Moves</t>
        </is>
      </c>
      <c r="C8237" s="77" t="inlineStr">
        <is>
          <t>U-turn power</t>
        </is>
      </c>
      <c r="D8237" s="77" t="n">
        <v>70</v>
      </c>
      <c r="E8237" s="77" t="n">
        <v>80</v>
      </c>
      <c r="F8237" s="77" t="inlineStr">
        <is>
          <t>Differs from upstream baseline</t>
        </is>
      </c>
      <c r="G8237" s="77" t="inlineStr">
        <is>
          <t>src/data/moves_info.h</t>
        </is>
      </c>
    </row>
    <row r="8238">
      <c r="A8238" s="32" t="inlineStr">
        <is>
          <t>2026-10-05</t>
        </is>
      </c>
      <c r="B8238" s="32" t="inlineStr">
        <is>
          <t>Moves</t>
        </is>
      </c>
      <c r="C8238" s="32" t="inlineStr">
        <is>
          <t>Venoshock power</t>
        </is>
      </c>
      <c r="D8238" s="32" t="n">
        <v>65</v>
      </c>
      <c r="E8238" s="32" t="n">
        <v>75</v>
      </c>
      <c r="F8238" s="32" t="inlineStr">
        <is>
          <t>Differs from upstream baseline</t>
        </is>
      </c>
      <c r="G8238" s="32" t="inlineStr">
        <is>
          <t>src/data/moves_info.h</t>
        </is>
      </c>
    </row>
    <row r="8239">
      <c r="A8239" s="77" t="inlineStr">
        <is>
          <t>2026-10-05</t>
        </is>
      </c>
      <c r="B8239" s="77" t="inlineStr">
        <is>
          <t>Moves</t>
        </is>
      </c>
      <c r="C8239" s="77" t="inlineStr">
        <is>
          <t>Vine Whip power</t>
        </is>
      </c>
      <c r="D8239" s="77" t="n">
        <v>45</v>
      </c>
      <c r="E8239" s="77" t="n">
        <v>35</v>
      </c>
      <c r="F8239" s="77" t="inlineStr">
        <is>
          <t>Differs from upstream baseline</t>
        </is>
      </c>
      <c r="G8239" s="77" t="inlineStr">
        <is>
          <t>src/data/moves_info.h</t>
        </is>
      </c>
    </row>
    <row r="8240">
      <c r="A8240" s="32" t="inlineStr">
        <is>
          <t>2026-10-05</t>
        </is>
      </c>
      <c r="B8240" s="32" t="inlineStr">
        <is>
          <t>Moves</t>
        </is>
      </c>
      <c r="C8240" s="32" t="inlineStr">
        <is>
          <t>Vine Whip pp</t>
        </is>
      </c>
      <c r="D8240" s="32" t="n">
        <v>25</v>
      </c>
      <c r="E8240" s="32" t="n">
        <v>15</v>
      </c>
      <c r="F8240" s="32" t="inlineStr">
        <is>
          <t>Differs from upstream baseline</t>
        </is>
      </c>
      <c r="G8240" s="32" t="inlineStr">
        <is>
          <t>src/data/moves_info.h</t>
        </is>
      </c>
    </row>
    <row r="8241">
      <c r="A8241" s="77" t="inlineStr">
        <is>
          <t>2026-10-05</t>
        </is>
      </c>
      <c r="B8241" s="77" t="inlineStr">
        <is>
          <t>Moves</t>
        </is>
      </c>
      <c r="C8241" s="77" t="inlineStr">
        <is>
          <t>Vise Grip power</t>
        </is>
      </c>
      <c r="D8241" s="77" t="n">
        <v>55</v>
      </c>
      <c r="E8241" s="77" t="n">
        <v>90</v>
      </c>
      <c r="F8241" s="77" t="inlineStr">
        <is>
          <t>Differs from upstream baseline</t>
        </is>
      </c>
      <c r="G8241" s="77" t="inlineStr">
        <is>
          <t>src/data/moves_info.h</t>
        </is>
      </c>
    </row>
    <row r="8242">
      <c r="A8242" s="32" t="inlineStr">
        <is>
          <t>2026-10-05</t>
        </is>
      </c>
      <c r="B8242" s="32" t="inlineStr">
        <is>
          <t>Moves</t>
        </is>
      </c>
      <c r="C8242" s="32" t="inlineStr">
        <is>
          <t>Vital Throw power</t>
        </is>
      </c>
      <c r="D8242" s="32" t="n">
        <v>70</v>
      </c>
      <c r="E8242" s="32" t="n">
        <v>90</v>
      </c>
      <c r="F8242" s="32" t="inlineStr">
        <is>
          <t>Differs from upstream baseline</t>
        </is>
      </c>
      <c r="G8242" s="32" t="inlineStr">
        <is>
          <t>src/data/moves_info.h</t>
        </is>
      </c>
    </row>
    <row r="8243">
      <c r="A8243" s="77" t="inlineStr">
        <is>
          <t>2026-10-05</t>
        </is>
      </c>
      <c r="B8243" s="77" t="inlineStr">
        <is>
          <t>Moves</t>
        </is>
      </c>
      <c r="C8243" s="77" t="inlineStr">
        <is>
          <t>Volt Switch power</t>
        </is>
      </c>
      <c r="D8243" s="77" t="n">
        <v>70</v>
      </c>
      <c r="E8243" s="77" t="n">
        <v>75</v>
      </c>
      <c r="F8243" s="77" t="inlineStr">
        <is>
          <t>Differs from upstream baseline</t>
        </is>
      </c>
      <c r="G8243" s="77" t="inlineStr">
        <is>
          <t>src/data/moves_info.h</t>
        </is>
      </c>
    </row>
    <row r="8244">
      <c r="A8244" s="32" t="inlineStr">
        <is>
          <t>2026-10-05</t>
        </is>
      </c>
      <c r="B8244" s="32" t="inlineStr">
        <is>
          <t>Moves</t>
        </is>
      </c>
      <c r="C8244" s="32" t="inlineStr">
        <is>
          <t>Volt Tackle power</t>
        </is>
      </c>
      <c r="D8244" s="32" t="n">
        <v>120</v>
      </c>
      <c r="E8244" s="32" t="n">
        <v>150</v>
      </c>
      <c r="F8244" s="32" t="inlineStr">
        <is>
          <t>Differs from upstream baseline</t>
        </is>
      </c>
      <c r="G8244" s="32" t="inlineStr">
        <is>
          <t>src/data/moves_info.h</t>
        </is>
      </c>
    </row>
    <row r="8245">
      <c r="A8245" s="77" t="inlineStr">
        <is>
          <t>2026-10-05</t>
        </is>
      </c>
      <c r="B8245" s="77" t="inlineStr">
        <is>
          <t>Moves</t>
        </is>
      </c>
      <c r="C8245" s="77" t="inlineStr">
        <is>
          <t>Volt Tackle pp</t>
        </is>
      </c>
      <c r="D8245" s="77" t="n">
        <v>15</v>
      </c>
      <c r="E8245" s="77" t="n">
        <v>5</v>
      </c>
      <c r="F8245" s="77" t="inlineStr">
        <is>
          <t>Differs from upstream baseline</t>
        </is>
      </c>
      <c r="G8245" s="77" t="inlineStr">
        <is>
          <t>src/data/moves_info.h</t>
        </is>
      </c>
    </row>
    <row r="8246">
      <c r="A8246" s="32" t="inlineStr">
        <is>
          <t>2026-10-05</t>
        </is>
      </c>
      <c r="B8246" s="32" t="inlineStr">
        <is>
          <t>Moves</t>
        </is>
      </c>
      <c r="C8246" s="32" t="inlineStr">
        <is>
          <t>Wake-Up Slap power</t>
        </is>
      </c>
      <c r="D8246" s="32" t="n">
        <v>70</v>
      </c>
      <c r="E8246" s="32" t="n">
        <v>60</v>
      </c>
      <c r="F8246" s="32" t="inlineStr">
        <is>
          <t>Differs from upstream baseline</t>
        </is>
      </c>
      <c r="G8246" s="32" t="inlineStr">
        <is>
          <t>src/data/moves_info.h</t>
        </is>
      </c>
    </row>
    <row r="8247">
      <c r="A8247" s="77" t="inlineStr">
        <is>
          <t>2026-10-05</t>
        </is>
      </c>
      <c r="B8247" s="77" t="inlineStr">
        <is>
          <t>Moves</t>
        </is>
      </c>
      <c r="C8247" s="77" t="inlineStr">
        <is>
          <t>Water Pulse accuracy</t>
        </is>
      </c>
      <c r="D8247" s="77" t="n">
        <v>100</v>
      </c>
      <c r="E8247" s="77" t="n">
        <v>0</v>
      </c>
      <c r="F8247" s="77" t="inlineStr">
        <is>
          <t>Differs from upstream baseline</t>
        </is>
      </c>
      <c r="G8247" s="77" t="inlineStr">
        <is>
          <t>src/data/moves_info.h</t>
        </is>
      </c>
    </row>
    <row r="8248">
      <c r="A8248" s="32" t="inlineStr">
        <is>
          <t>2026-10-05</t>
        </is>
      </c>
      <c r="B8248" s="32" t="inlineStr">
        <is>
          <t>Moves</t>
        </is>
      </c>
      <c r="C8248" s="32" t="inlineStr">
        <is>
          <t>Water Shuriken power</t>
        </is>
      </c>
      <c r="D8248" s="32" t="n">
        <v>15</v>
      </c>
      <c r="E8248" s="32" t="n">
        <v>20</v>
      </c>
      <c r="F8248" s="32" t="inlineStr">
        <is>
          <t>Differs from upstream baseline</t>
        </is>
      </c>
      <c r="G8248" s="32" t="inlineStr">
        <is>
          <t>src/data/moves_info.h</t>
        </is>
      </c>
    </row>
    <row r="8249">
      <c r="A8249" s="77" t="inlineStr">
        <is>
          <t>2026-10-05</t>
        </is>
      </c>
      <c r="B8249" s="77" t="inlineStr">
        <is>
          <t>Moves</t>
        </is>
      </c>
      <c r="C8249" s="77" t="inlineStr">
        <is>
          <t>Whirlpool power</t>
        </is>
      </c>
      <c r="D8249" s="77" t="n">
        <v>35</v>
      </c>
      <c r="E8249" s="77" t="n">
        <v>90</v>
      </c>
      <c r="F8249" s="77" t="inlineStr">
        <is>
          <t>Differs from upstream baseline</t>
        </is>
      </c>
      <c r="G8249" s="77" t="inlineStr">
        <is>
          <t>src/data/moves_info.h</t>
        </is>
      </c>
    </row>
    <row r="8250">
      <c r="A8250" s="32" t="inlineStr">
        <is>
          <t>2026-10-05</t>
        </is>
      </c>
      <c r="B8250" s="32" t="inlineStr">
        <is>
          <t>Moves</t>
        </is>
      </c>
      <c r="C8250" s="32" t="inlineStr">
        <is>
          <t>Whirlpool accuracy</t>
        </is>
      </c>
      <c r="D8250" s="32" t="n">
        <v>85</v>
      </c>
      <c r="E8250" s="32" t="n">
        <v>100</v>
      </c>
      <c r="F8250" s="32" t="inlineStr">
        <is>
          <t>Differs from upstream baseline</t>
        </is>
      </c>
      <c r="G8250" s="32" t="inlineStr">
        <is>
          <t>src/data/moves_info.h</t>
        </is>
      </c>
    </row>
    <row r="8251">
      <c r="A8251" s="77" t="inlineStr">
        <is>
          <t>2026-10-05</t>
        </is>
      </c>
      <c r="B8251" s="77" t="inlineStr">
        <is>
          <t>Moves</t>
        </is>
      </c>
      <c r="C8251" s="77" t="inlineStr">
        <is>
          <t>Whirlwind accuracy</t>
        </is>
      </c>
      <c r="D8251" s="77" t="n">
        <v>0</v>
      </c>
      <c r="E8251" s="77" t="n">
        <v>100</v>
      </c>
      <c r="F8251" s="77" t="inlineStr">
        <is>
          <t>Differs from upstream baseline</t>
        </is>
      </c>
      <c r="G8251" s="77" t="inlineStr">
        <is>
          <t>src/data/moves_info.h</t>
        </is>
      </c>
    </row>
    <row r="8252">
      <c r="A8252" s="32" t="inlineStr">
        <is>
          <t>2026-10-05</t>
        </is>
      </c>
      <c r="B8252" s="32" t="inlineStr">
        <is>
          <t>Moves</t>
        </is>
      </c>
      <c r="C8252" s="32" t="inlineStr">
        <is>
          <t>Wild Charge power</t>
        </is>
      </c>
      <c r="D8252" s="32" t="n">
        <v>90</v>
      </c>
      <c r="E8252" s="32" t="n">
        <v>120</v>
      </c>
      <c r="F8252" s="32" t="inlineStr">
        <is>
          <t>Differs from upstream baseline</t>
        </is>
      </c>
      <c r="G8252" s="32" t="inlineStr">
        <is>
          <t>src/data/moves_info.h</t>
        </is>
      </c>
    </row>
    <row r="8253">
      <c r="A8253" s="77" t="inlineStr">
        <is>
          <t>2026-10-05</t>
        </is>
      </c>
      <c r="B8253" s="77" t="inlineStr">
        <is>
          <t>Moves</t>
        </is>
      </c>
      <c r="C8253" s="77" t="inlineStr">
        <is>
          <t>Wild Charge pp</t>
        </is>
      </c>
      <c r="D8253" s="77" t="n">
        <v>15</v>
      </c>
      <c r="E8253" s="77" t="n">
        <v>20</v>
      </c>
      <c r="F8253" s="77" t="inlineStr">
        <is>
          <t>Differs from upstream baseline</t>
        </is>
      </c>
      <c r="G8253" s="77" t="inlineStr">
        <is>
          <t>src/data/moves_info.h</t>
        </is>
      </c>
    </row>
    <row r="8254">
      <c r="A8254" s="32" t="inlineStr">
        <is>
          <t>2026-10-05</t>
        </is>
      </c>
      <c r="B8254" s="32" t="inlineStr">
        <is>
          <t>Moves</t>
        </is>
      </c>
      <c r="C8254" s="32" t="inlineStr">
        <is>
          <t>Will-O-Wisp accuracy</t>
        </is>
      </c>
      <c r="D8254" s="32" t="n">
        <v>85</v>
      </c>
      <c r="E8254" s="32" t="n">
        <v>90</v>
      </c>
      <c r="F8254" s="32" t="inlineStr">
        <is>
          <t>Differs from upstream baseline</t>
        </is>
      </c>
      <c r="G8254" s="32" t="inlineStr">
        <is>
          <t>src/data/moves_info.h</t>
        </is>
      </c>
    </row>
    <row r="8255">
      <c r="A8255" s="77" t="inlineStr">
        <is>
          <t>2026-10-05</t>
        </is>
      </c>
      <c r="B8255" s="77" t="inlineStr">
        <is>
          <t>Moves</t>
        </is>
      </c>
      <c r="C8255" s="77" t="inlineStr">
        <is>
          <t>Withdraw pp</t>
        </is>
      </c>
      <c r="D8255" s="77" t="n">
        <v>40</v>
      </c>
      <c r="E8255" s="77" t="n">
        <v>5</v>
      </c>
      <c r="F8255" s="77" t="inlineStr">
        <is>
          <t>Differs from upstream baseline</t>
        </is>
      </c>
      <c r="G8255" s="77" t="inlineStr">
        <is>
          <t>src/data/moves_info.h</t>
        </is>
      </c>
    </row>
    <row r="8256">
      <c r="A8256" s="32" t="inlineStr">
        <is>
          <t>2026-10-05</t>
        </is>
      </c>
      <c r="B8256" s="32" t="inlineStr">
        <is>
          <t>Moves</t>
        </is>
      </c>
      <c r="C8256" s="32" t="inlineStr">
        <is>
          <t>Work Up pp</t>
        </is>
      </c>
      <c r="D8256" s="32" t="n">
        <v>30</v>
      </c>
      <c r="E8256" s="32" t="n">
        <v>15</v>
      </c>
      <c r="F8256" s="32" t="inlineStr">
        <is>
          <t>Differs from upstream baseline</t>
        </is>
      </c>
      <c r="G8256" s="32" t="inlineStr">
        <is>
          <t>src/data/moves_info.h</t>
        </is>
      </c>
    </row>
    <row r="8257">
      <c r="A8257" s="77" t="inlineStr">
        <is>
          <t>2026-10-05</t>
        </is>
      </c>
      <c r="B8257" s="77" t="inlineStr">
        <is>
          <t>Moves</t>
        </is>
      </c>
      <c r="C8257" s="77" t="inlineStr">
        <is>
          <t>Wrap accuracy</t>
        </is>
      </c>
      <c r="D8257" s="77" t="n">
        <v>90</v>
      </c>
      <c r="E8257" s="77" t="n">
        <v>100</v>
      </c>
      <c r="F8257" s="77" t="inlineStr">
        <is>
          <t>Differs from upstream baseline</t>
        </is>
      </c>
      <c r="G8257" s="77" t="inlineStr">
        <is>
          <t>src/data/moves_info.h</t>
        </is>
      </c>
    </row>
    <row r="8258">
      <c r="A8258" s="32" t="inlineStr">
        <is>
          <t>2026-10-05</t>
        </is>
      </c>
      <c r="B8258" s="32" t="inlineStr">
        <is>
          <t>Moves</t>
        </is>
      </c>
      <c r="C8258" s="32" t="inlineStr">
        <is>
          <t>Wring Out power</t>
        </is>
      </c>
      <c r="D8258" s="32" t="n">
        <v>120</v>
      </c>
      <c r="E8258" s="32" t="n">
        <v>75</v>
      </c>
      <c r="F8258" s="32" t="inlineStr">
        <is>
          <t>Differs from upstream baseline</t>
        </is>
      </c>
      <c r="G8258" s="32" t="inlineStr">
        <is>
          <t>src/data/moves_info.h</t>
        </is>
      </c>
    </row>
    <row r="8259">
      <c r="A8259" s="77" t="inlineStr">
        <is>
          <t>2026-10-05</t>
        </is>
      </c>
      <c r="B8259" s="77" t="inlineStr">
        <is>
          <t>Moves</t>
        </is>
      </c>
      <c r="C8259" s="77" t="inlineStr">
        <is>
          <t>Yawn accuracy</t>
        </is>
      </c>
      <c r="D8259" s="77" t="n">
        <v>0</v>
      </c>
      <c r="E8259" s="77" t="n">
        <v>70</v>
      </c>
      <c r="F8259" s="77" t="inlineStr">
        <is>
          <t>Differs from upstream baseline</t>
        </is>
      </c>
      <c r="G8259" s="77" t="inlineStr">
        <is>
          <t>src/data/moves_info.h</t>
        </is>
      </c>
    </row>
    <row r="8260">
      <c r="A8260" s="32" t="inlineStr">
        <is>
          <t>2026-10-05</t>
        </is>
      </c>
      <c r="B8260" s="32" t="inlineStr">
        <is>
          <t>Moves</t>
        </is>
      </c>
      <c r="C8260" s="32" t="inlineStr">
        <is>
          <t>Zen Headbutt accuracy</t>
        </is>
      </c>
      <c r="D8260" s="32" t="n">
        <v>90</v>
      </c>
      <c r="E8260" s="32" t="n">
        <v>100</v>
      </c>
      <c r="F8260" s="32" t="inlineStr">
        <is>
          <t>Differs from upstream baseline</t>
        </is>
      </c>
      <c r="G8260" s="32" t="inlineStr">
        <is>
          <t>src/data/moves_info.h</t>
        </is>
      </c>
    </row>
  </sheetData>
  <autoFilter ref="A1:G82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2026-10-05T17:18:16Z</dcterms:created>
  <dcterms:modified xmlns:dcterms="http://purl.org/dc/terms/" xmlns:xsi="http://www.w3.org/2001/XMLSchema-instance" xsi:type="dcterms:W3CDTF">2026-10-05T17:19:11Z</dcterms:modified>
</cp:coreProperties>
</file>