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29580" yWindow="0" windowWidth="26120" windowHeight="18680" activeTab="1"/>
  </bookViews>
  <sheets>
    <sheet name="MSI_Test" sheetId="1" r:id="rId1"/>
    <sheet name="MESI_Test" sheetId="4" r:id="rId2"/>
    <sheet name="DRAGON_Test" sheetId="5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5" l="1"/>
  <c r="S13" i="5"/>
  <c r="Y3" i="5"/>
  <c r="X4" i="5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F9" i="5"/>
  <c r="G9" i="5"/>
  <c r="F10" i="5"/>
  <c r="G10" i="5"/>
  <c r="F11" i="5"/>
  <c r="G11" i="5"/>
  <c r="F12" i="5"/>
  <c r="G12" i="5"/>
  <c r="F13" i="5"/>
  <c r="G1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L8" i="5"/>
  <c r="M8" i="5"/>
  <c r="L9" i="5"/>
  <c r="M9" i="5"/>
  <c r="L10" i="5"/>
  <c r="M10" i="5"/>
  <c r="L11" i="5"/>
  <c r="M11" i="5"/>
  <c r="L12" i="5"/>
  <c r="M12" i="5"/>
  <c r="F8" i="5"/>
  <c r="G8" i="5"/>
  <c r="M3" i="5"/>
  <c r="L4" i="5"/>
  <c r="M4" i="5"/>
  <c r="L5" i="5"/>
  <c r="M5" i="5"/>
  <c r="L6" i="5"/>
  <c r="M6" i="5"/>
  <c r="L7" i="5"/>
  <c r="G3" i="5"/>
  <c r="F4" i="5"/>
  <c r="G4" i="5"/>
  <c r="F5" i="5"/>
  <c r="G5" i="5"/>
  <c r="F6" i="5"/>
  <c r="G6" i="5"/>
  <c r="F7" i="5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S3" i="1"/>
  <c r="R4" i="1"/>
  <c r="M11" i="4"/>
  <c r="L13" i="4"/>
  <c r="M13" i="4"/>
  <c r="L14" i="4"/>
  <c r="M14" i="4"/>
  <c r="L16" i="4"/>
  <c r="M16" i="4"/>
  <c r="L17" i="4"/>
  <c r="M17" i="4"/>
  <c r="Y3" i="4"/>
  <c r="G5" i="4"/>
  <c r="S5" i="4"/>
  <c r="M6" i="4"/>
  <c r="Y6" i="4"/>
  <c r="G7" i="4"/>
  <c r="F8" i="4"/>
  <c r="G8" i="4"/>
  <c r="F9" i="4"/>
  <c r="G9" i="4"/>
  <c r="F10" i="4"/>
  <c r="G10" i="4"/>
  <c r="F11" i="4"/>
  <c r="G11" i="4"/>
  <c r="F12" i="4"/>
  <c r="G12" i="4"/>
  <c r="X7" i="4"/>
  <c r="Y7" i="4"/>
  <c r="X8" i="4"/>
  <c r="Y8" i="4"/>
  <c r="X9" i="4"/>
  <c r="Y9" i="4"/>
  <c r="X10" i="4"/>
  <c r="Y10" i="4"/>
  <c r="X11" i="4"/>
  <c r="Y11" i="4"/>
  <c r="R6" i="4"/>
  <c r="S6" i="4"/>
  <c r="R8" i="4"/>
  <c r="S8" i="4"/>
  <c r="R9" i="4"/>
  <c r="S9" i="4"/>
  <c r="R10" i="4"/>
  <c r="S10" i="4"/>
  <c r="R11" i="4"/>
  <c r="S11" i="4"/>
  <c r="L7" i="4"/>
  <c r="M7" i="4"/>
  <c r="L8" i="4"/>
  <c r="M8" i="4"/>
  <c r="L9" i="4"/>
  <c r="M9" i="4"/>
  <c r="L10" i="4"/>
  <c r="M10" i="4"/>
  <c r="F6" i="4"/>
  <c r="G6" i="4"/>
  <c r="F7" i="4"/>
  <c r="X4" i="4"/>
  <c r="Y4" i="4"/>
  <c r="X5" i="4"/>
  <c r="Y5" i="4"/>
  <c r="X6" i="4"/>
  <c r="M5" i="4"/>
  <c r="L6" i="4"/>
  <c r="S3" i="4"/>
  <c r="R4" i="4"/>
  <c r="S4" i="4"/>
  <c r="R5" i="4"/>
  <c r="M3" i="4"/>
  <c r="L4" i="4"/>
  <c r="M4" i="4"/>
  <c r="L5" i="4"/>
  <c r="G3" i="4"/>
  <c r="F4" i="4"/>
  <c r="G4" i="4"/>
  <c r="F5" i="4"/>
  <c r="Y3" i="1"/>
  <c r="X4" i="1"/>
  <c r="Y4" i="1"/>
  <c r="X5" i="1"/>
  <c r="Y5" i="1"/>
  <c r="M3" i="1"/>
  <c r="L4" i="1"/>
  <c r="M4" i="1"/>
  <c r="L5" i="1"/>
  <c r="M5" i="1"/>
  <c r="G3" i="1"/>
  <c r="F4" i="1"/>
  <c r="G4" i="1"/>
  <c r="F5" i="1"/>
  <c r="S4" i="1"/>
  <c r="R5" i="1"/>
  <c r="S5" i="1"/>
  <c r="F13" i="1"/>
  <c r="G13" i="1"/>
  <c r="F14" i="1"/>
  <c r="G14" i="1"/>
  <c r="X6" i="1"/>
  <c r="X7" i="1"/>
  <c r="Y7" i="1"/>
  <c r="X8" i="1"/>
  <c r="Y8" i="1"/>
  <c r="X9" i="1"/>
  <c r="Y9" i="1"/>
  <c r="R6" i="1"/>
  <c r="S6" i="1"/>
  <c r="R8" i="1"/>
  <c r="S8" i="1"/>
  <c r="R9" i="1"/>
  <c r="S9" i="1"/>
  <c r="L6" i="1"/>
  <c r="M6" i="1"/>
  <c r="L7" i="1"/>
  <c r="M7" i="1"/>
  <c r="L8" i="1"/>
  <c r="L9" i="1"/>
  <c r="M9" i="1"/>
  <c r="L10" i="1"/>
  <c r="M10" i="1"/>
  <c r="L11" i="1"/>
  <c r="M11" i="1"/>
  <c r="L12" i="1"/>
  <c r="M12" i="1"/>
  <c r="L13" i="1"/>
  <c r="L14" i="1"/>
  <c r="M14" i="1"/>
  <c r="R10" i="1"/>
  <c r="S10" i="1"/>
  <c r="R11" i="1"/>
  <c r="S11" i="1"/>
  <c r="R12" i="1"/>
  <c r="S12" i="1"/>
  <c r="R13" i="1"/>
  <c r="S13" i="1"/>
  <c r="R14" i="1"/>
  <c r="S14" i="1"/>
  <c r="X10" i="1"/>
  <c r="Y10" i="1"/>
  <c r="X11" i="1"/>
  <c r="Y11" i="1"/>
  <c r="X12" i="1"/>
  <c r="X13" i="1"/>
  <c r="Y13" i="1"/>
  <c r="X14" i="1"/>
  <c r="Y14" i="1"/>
</calcChain>
</file>

<file path=xl/sharedStrings.xml><?xml version="1.0" encoding="utf-8"?>
<sst xmlns="http://schemas.openxmlformats.org/spreadsheetml/2006/main" count="494" uniqueCount="187">
  <si>
    <t>Proc0</t>
  </si>
  <si>
    <t>Proc1</t>
  </si>
  <si>
    <t>Proc2</t>
  </si>
  <si>
    <t>Proc3</t>
  </si>
  <si>
    <t>Expect Result</t>
  </si>
  <si>
    <t>Start Cycle</t>
  </si>
  <si>
    <t>End Cycle</t>
  </si>
  <si>
    <t>Test</t>
  </si>
  <si>
    <t>0x7f0d3b38</t>
  </si>
  <si>
    <t>CacheMiss, Modified bit, Shared clean</t>
  </si>
  <si>
    <t>NOP</t>
  </si>
  <si>
    <t>0x4</t>
  </si>
  <si>
    <t>CacheMiss,  CacheXfer,       (I to M) for Proc0 and       (S to I) for Proc1</t>
  </si>
  <si>
    <t>CacheHit,        (S to M) for Proc2 and        (S to I) for  Proc3</t>
  </si>
  <si>
    <t>0x1</t>
  </si>
  <si>
    <t>CacheMiss, CacheXfer,     (M to S) for Proc2 and       (I to S) for  Proc3</t>
  </si>
  <si>
    <t>CacheMiss, CacheXfer,       (I to M) for Proc1 and      (M to I) for Proc0</t>
  </si>
  <si>
    <t>CacheHit, PrWr/-,          (M to M)</t>
  </si>
  <si>
    <t>CacheHit, PrRd/-,          (M to M)</t>
  </si>
  <si>
    <t>CacheHit,      (M to M) for          Proc 2</t>
  </si>
  <si>
    <t>CacheMiss, CacheXfer,        (I to S) for Proc0 and       (S to S) for Proc3</t>
  </si>
  <si>
    <t>0x64</t>
  </si>
  <si>
    <t>Proc1 and Proc2 taking same data from memory but Proc2 is slower</t>
  </si>
  <si>
    <t>Q1  STR</t>
  </si>
  <si>
    <t>Q2 LDR</t>
  </si>
  <si>
    <t>Q3 STR</t>
  </si>
  <si>
    <t>Q4 LDR</t>
  </si>
  <si>
    <t>Q1 = 1st in queue on Bus</t>
  </si>
  <si>
    <t>Q5 STR</t>
  </si>
  <si>
    <t>0xc8</t>
  </si>
  <si>
    <t>0x3</t>
  </si>
  <si>
    <t>Q6 LDR</t>
  </si>
  <si>
    <t>Q7 STR</t>
  </si>
  <si>
    <t>Q8 STR</t>
  </si>
  <si>
    <t>Q9 STR</t>
  </si>
  <si>
    <t>Q10 LDR</t>
  </si>
  <si>
    <t>Q11 LDR</t>
  </si>
  <si>
    <t>Q12 LDR</t>
  </si>
  <si>
    <t>Q13 STR</t>
  </si>
  <si>
    <t>Q14STR</t>
  </si>
  <si>
    <t>0x2</t>
  </si>
  <si>
    <r>
      <t>At</t>
    </r>
    <r>
      <rPr>
        <b/>
        <u/>
        <sz val="10"/>
        <rFont val="Calibri"/>
        <family val="2"/>
        <scheme val="minor"/>
      </rPr>
      <t xml:space="preserve"> cycle 401</t>
    </r>
    <r>
      <rPr>
        <sz val="10"/>
        <rFont val="Calibri"/>
        <family val="2"/>
        <scheme val="minor"/>
      </rPr>
      <t>, 2131573552 see BusRdX from Proc0,       (S to I)</t>
    </r>
  </si>
  <si>
    <t>Q1  LDR</t>
  </si>
  <si>
    <t>(E)                   0x7f0d3b28</t>
  </si>
  <si>
    <t>Q4 STR</t>
  </si>
  <si>
    <t>Q5 LDR</t>
  </si>
  <si>
    <t>(S) 0x7f0d3b30</t>
  </si>
  <si>
    <t>(E) -&gt; (S) 0x7f0d3b30</t>
  </si>
  <si>
    <r>
      <t xml:space="preserve">PrRd/BusRd(S), CacheMiss,      at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 when bus free, take 4 cycle to transfer from Proc1</t>
    </r>
  </si>
  <si>
    <t>CacheMiss,      (I to E),             (I to M)</t>
  </si>
  <si>
    <r>
      <t xml:space="preserve">PrWr/BusRd(S)CacheMiss,        (I to S),               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 when bus free, take 4 cycle to transfer from Proc3</t>
    </r>
  </si>
  <si>
    <t>0x5</t>
  </si>
  <si>
    <t>(M) -&gt; (S) 0x7f0d3b40</t>
  </si>
  <si>
    <t>Q7 LDR</t>
  </si>
  <si>
    <t>(M) 0x7f0d3b40</t>
  </si>
  <si>
    <r>
      <t xml:space="preserve">PrWr/BusRdXCacheHit,        (S to M),      Wait bus queue until </t>
    </r>
    <r>
      <rPr>
        <b/>
        <u/>
        <sz val="10"/>
        <rFont val="Calibri"/>
        <family val="2"/>
        <scheme val="minor"/>
      </rPr>
      <t>509 cycle</t>
    </r>
  </si>
  <si>
    <t>0x68</t>
  </si>
  <si>
    <t>(S) -&gt; (I) 0x7f0d3b40</t>
  </si>
  <si>
    <t>(M) -&gt; (I) 0x7f0d3b38</t>
  </si>
  <si>
    <t>(E) 0x7f0d3b20</t>
  </si>
  <si>
    <t>(E) -&gt; (I) 0x7f0d3b20</t>
  </si>
  <si>
    <t>(S) 0x7f0d3b38</t>
  </si>
  <si>
    <t>(M) -&gt; (S) 0x7f0d3b38</t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</si>
  <si>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510 cycle,</t>
    </r>
    <r>
      <rPr>
        <sz val="10"/>
        <rFont val="Calibri"/>
        <family val="2"/>
        <scheme val="minor"/>
      </rPr>
      <t xml:space="preserve"> transfer from Proc2 cache with 4 cycle,     (I to M)</t>
    </r>
  </si>
  <si>
    <r>
      <t xml:space="preserve">At </t>
    </r>
    <r>
      <rPr>
        <b/>
        <u/>
        <sz val="10"/>
        <rFont val="Calibri"/>
        <family val="2"/>
        <scheme val="minor"/>
      </rPr>
      <t>509 cycle</t>
    </r>
    <r>
      <rPr>
        <sz val="10"/>
        <rFont val="Calibri"/>
        <family val="2"/>
        <scheme val="minor"/>
      </rPr>
      <t>, see BusRdX from Proc3, 2131573568,    (S to I)</t>
    </r>
  </si>
  <si>
    <t>CacheMiss,      (I to S),              (E to S),           (M to S)</t>
  </si>
  <si>
    <t>(M to S), CacheHit,         (E to E), CacheMiss,     (I to S),           (M to M)</t>
  </si>
  <si>
    <t>(M) -&gt; (I) 0x7f0d3b40</t>
  </si>
  <si>
    <t>PrRd/-, CacheHit,         (E to E),             no need wait bus</t>
  </si>
  <si>
    <t>PrRd/-, CacheHit,      (M to M),       no need wait bus</t>
  </si>
  <si>
    <r>
      <t xml:space="preserve">PrWr/BusRd(S), CacheMiss, wait bus queue until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transfer from Proc0 cache with 4 cycle</t>
    </r>
  </si>
  <si>
    <r>
      <t xml:space="preserve">At </t>
    </r>
    <r>
      <rPr>
        <b/>
        <u/>
        <sz val="10"/>
        <rFont val="Calibri"/>
        <family val="2"/>
        <scheme val="minor"/>
      </rPr>
      <t>514 cycle</t>
    </r>
    <r>
      <rPr>
        <sz val="10"/>
        <rFont val="Calibri"/>
        <family val="2"/>
        <scheme val="minor"/>
      </rPr>
      <t>, see BusRd from Proc2, 2131573560    (M to S)</t>
    </r>
  </si>
  <si>
    <r>
      <t xml:space="preserve">PrWr/BusRdX, CacheMiss, wait bus queue until </t>
    </r>
    <r>
      <rPr>
        <b/>
        <u/>
        <sz val="10"/>
        <rFont val="Calibri"/>
        <family val="2"/>
        <scheme val="minor"/>
      </rPr>
      <t>518 cycle</t>
    </r>
    <r>
      <rPr>
        <sz val="10"/>
        <rFont val="Calibri"/>
        <family val="2"/>
        <scheme val="minor"/>
      </rPr>
      <t>, transfer from Proc3 cache with 4 cycle,     (I to M)</t>
    </r>
  </si>
  <si>
    <t>0x8</t>
  </si>
  <si>
    <t>CacheMiss,      (I to M),          (M to I)</t>
  </si>
  <si>
    <t>Q14 STR</t>
  </si>
  <si>
    <t>(M)  0x7f0d3b20</t>
  </si>
  <si>
    <t>PrWr/BusRdX, CacheMiss, transfer from Proc1 with 4 cycles</t>
  </si>
  <si>
    <t>(E to I), CacheMiss,      (I to M)</t>
  </si>
  <si>
    <t>Q15 LDR</t>
  </si>
  <si>
    <t>PrRd/-,     CacheHit,         no need bus</t>
  </si>
  <si>
    <t>(E)  0x7f0d3b18</t>
  </si>
  <si>
    <t>Q16 LDR</t>
  </si>
  <si>
    <t>CacheHit,          (S to S), CacheMiss,      (I to E)</t>
  </si>
  <si>
    <t>Q17 STR</t>
  </si>
  <si>
    <t>(M)  0x7f0d3b18</t>
  </si>
  <si>
    <t>PrWr/-, CacheHit,         no need bus</t>
  </si>
  <si>
    <t>CacheHit,          (E to M)</t>
  </si>
  <si>
    <t>Q18 STR</t>
  </si>
  <si>
    <t>CacheHit,        (M to M)</t>
  </si>
  <si>
    <t>CacheMiss,       (I to M),            (M to I)</t>
  </si>
  <si>
    <t>CacheMiss,      (I to E), CacheHit,             (S to I),               (S to M)</t>
  </si>
  <si>
    <t>Final cycle</t>
  </si>
  <si>
    <t>Cache accessed</t>
  </si>
  <si>
    <t>Memory accessed</t>
  </si>
  <si>
    <t>read hit</t>
  </si>
  <si>
    <t>read miss</t>
  </si>
  <si>
    <t>write hit</t>
  </si>
  <si>
    <t>write miss</t>
  </si>
  <si>
    <t>(M) 0x7f0d3b38</t>
  </si>
  <si>
    <t>(S) 0x7f0d3b40</t>
  </si>
  <si>
    <t>(M) 0x7f0d3b30</t>
  </si>
  <si>
    <r>
      <t xml:space="preserve">At </t>
    </r>
    <r>
      <rPr>
        <b/>
        <u/>
        <sz val="10"/>
        <rFont val="Calibri"/>
        <family val="2"/>
        <scheme val="minor"/>
      </rPr>
      <t>cycle 501</t>
    </r>
    <r>
      <rPr>
        <sz val="10"/>
        <rFont val="Calibri"/>
        <family val="2"/>
        <scheme val="minor"/>
      </rPr>
      <t xml:space="preserve">, 2131573560 see BusRd from Proc3,      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 xml:space="preserve">, (M to S) </t>
    </r>
  </si>
  <si>
    <t>(S) -&gt; (I) 0x7f0d3b38</t>
  </si>
  <si>
    <r>
      <t xml:space="preserve">At </t>
    </r>
    <r>
      <rPr>
        <b/>
        <u/>
        <sz val="10"/>
        <rFont val="Calibri"/>
        <family val="2"/>
        <scheme val="minor"/>
      </rPr>
      <t>cycle 505</t>
    </r>
    <r>
      <rPr>
        <b/>
        <sz val="10"/>
        <rFont val="Calibri"/>
        <family val="2"/>
        <scheme val="minor"/>
      </rPr>
      <t>,</t>
    </r>
    <r>
      <rPr>
        <sz val="10"/>
        <rFont val="Calibri"/>
        <family val="2"/>
        <scheme val="minor"/>
      </rPr>
      <t xml:space="preserve"> 2131573560 see BusRdX from Proc2, (S to I)</t>
    </r>
  </si>
  <si>
    <r>
      <t xml:space="preserve">CacheHit,         (S to M) PrWr/BusRdX, wait for bus queue til </t>
    </r>
    <r>
      <rPr>
        <b/>
        <u/>
        <sz val="10"/>
        <rFont val="Calibri"/>
        <family val="2"/>
        <scheme val="minor"/>
      </rPr>
      <t xml:space="preserve">505 cycle </t>
    </r>
  </si>
  <si>
    <r>
      <t xml:space="preserve">PrWr/BusRdX,CacheMiss,     4 cycle to transfer from Proc0 at </t>
    </r>
    <r>
      <rPr>
        <b/>
        <u/>
        <sz val="10"/>
        <rFont val="Calibri"/>
        <family val="2"/>
        <scheme val="minor"/>
      </rPr>
      <t>cycle 506</t>
    </r>
    <r>
      <rPr>
        <sz val="10"/>
        <rFont val="Calibri"/>
        <family val="2"/>
        <scheme val="minor"/>
      </rPr>
      <t xml:space="preserve"> after bus is free, (I to M)</t>
    </r>
  </si>
  <si>
    <r>
      <t>At</t>
    </r>
    <r>
      <rPr>
        <u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cycle 506</t>
    </r>
    <r>
      <rPr>
        <sz val="10"/>
        <rFont val="Calibri"/>
        <family val="2"/>
        <scheme val="minor"/>
      </rPr>
      <t xml:space="preserve">, 2131573552 see BusRdX from Proc1,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>, (M to I)</t>
    </r>
  </si>
  <si>
    <r>
      <t xml:space="preserve">CacheHit,     At </t>
    </r>
    <r>
      <rPr>
        <b/>
        <u/>
        <sz val="10"/>
        <rFont val="Calibri"/>
        <family val="2"/>
        <scheme val="minor"/>
      </rPr>
      <t>cycle 513</t>
    </r>
    <r>
      <rPr>
        <sz val="10"/>
        <rFont val="Calibri"/>
        <family val="2"/>
        <scheme val="minor"/>
      </rPr>
      <t>, 2131573568 see BusRd, do nothing, PrRd/-,           (S to S)</t>
    </r>
  </si>
  <si>
    <r>
      <t xml:space="preserve">PrRd/BusRd, 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(I to S)</t>
    </r>
  </si>
  <si>
    <t>(M) 0x7f0d3b20</t>
  </si>
  <si>
    <r>
      <t xml:space="preserve">CacheMiss,   PrWr/BusRdX, wait till </t>
    </r>
    <r>
      <rPr>
        <b/>
        <u/>
        <sz val="10"/>
        <rFont val="Calibri"/>
        <family val="2"/>
        <scheme val="minor"/>
      </rPr>
      <t>cycle 613</t>
    </r>
    <r>
      <rPr>
        <sz val="10"/>
        <rFont val="Calibri"/>
        <family val="2"/>
        <scheme val="minor"/>
      </rPr>
      <t xml:space="preserve"> for bus to be free,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                  (I to M)</t>
    </r>
  </si>
  <si>
    <t>(M) -&gt; (I) 0x7f0d3b20</t>
  </si>
  <si>
    <r>
      <t xml:space="preserve">At </t>
    </r>
    <r>
      <rPr>
        <b/>
        <u/>
        <sz val="10"/>
        <rFont val="Calibri"/>
        <family val="2"/>
        <scheme val="minor"/>
      </rPr>
      <t>cycle 713</t>
    </r>
    <r>
      <rPr>
        <sz val="10"/>
        <rFont val="Calibri"/>
        <family val="2"/>
        <scheme val="minor"/>
      </rPr>
      <t xml:space="preserve">, 2131573536 see BusRdX from Proc2, </t>
    </r>
    <r>
      <rPr>
        <b/>
        <u/>
        <sz val="10"/>
        <rFont val="Calibri"/>
        <family val="2"/>
        <scheme val="minor"/>
      </rPr>
      <t>Flush to mem</t>
    </r>
    <r>
      <rPr>
        <sz val="10"/>
        <rFont val="Calibri"/>
        <family val="2"/>
        <scheme val="minor"/>
      </rPr>
      <t>, (M to I)</t>
    </r>
  </si>
  <si>
    <r>
      <t xml:space="preserve">PrWr/BusRdX 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(I to M)</t>
    </r>
  </si>
  <si>
    <r>
      <t xml:space="preserve">PrWr/BusRdX,                 (I to M),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Wait bus queue until</t>
    </r>
    <r>
      <rPr>
        <b/>
        <sz val="10"/>
        <rFont val="Calibri"/>
        <family val="2"/>
        <scheme val="minor"/>
      </rPr>
      <t xml:space="preserve"> </t>
    </r>
    <r>
      <rPr>
        <b/>
        <u/>
        <sz val="10"/>
        <rFont val="Calibri"/>
        <family val="2"/>
        <scheme val="minor"/>
      </rPr>
      <t>401 cycle</t>
    </r>
  </si>
  <si>
    <r>
      <t xml:space="preserve">PrRd/BusRd CacheMiss,       (I to S),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</si>
  <si>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PrWr/BusRdXCacheMiss,        (I to M),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</si>
  <si>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CacheMiss, PrWr/BusRdX at </t>
    </r>
    <r>
      <rPr>
        <b/>
        <u/>
        <sz val="10"/>
        <rFont val="Calibri"/>
        <family val="2"/>
        <scheme val="minor"/>
      </rPr>
      <t>cycle 713</t>
    </r>
    <r>
      <rPr>
        <sz val="10"/>
        <rFont val="Calibri"/>
        <family val="2"/>
        <scheme val="minor"/>
      </rPr>
      <t>, take from Proc1 with 4 cycles,             (I to M)</t>
    </r>
  </si>
  <si>
    <r>
      <t xml:space="preserve">PrRd/BusRd CacheMiss,    (I to S),      </t>
    </r>
    <r>
      <rPr>
        <b/>
        <u/>
        <sz val="10"/>
        <rFont val="Calibri"/>
        <family val="2"/>
        <scheme val="minor"/>
      </rPr>
      <t>take from memory,</t>
    </r>
    <r>
      <rPr>
        <sz val="10"/>
        <rFont val="Calibri"/>
        <family val="2"/>
        <scheme val="minor"/>
      </rPr>
      <t xml:space="preserve">     Wait bus queue until </t>
    </r>
    <r>
      <rPr>
        <b/>
        <u/>
        <sz val="10"/>
        <rFont val="Calibri"/>
        <family val="2"/>
        <scheme val="minor"/>
      </rPr>
      <t>301 cycle</t>
    </r>
  </si>
  <si>
    <r>
      <t xml:space="preserve">PrRd/BusRd, CacheMiss, at </t>
    </r>
    <r>
      <rPr>
        <b/>
        <u/>
        <sz val="10"/>
        <rFont val="Calibri"/>
        <family val="2"/>
        <scheme val="minor"/>
      </rPr>
      <t>cycle 501</t>
    </r>
    <r>
      <rPr>
        <sz val="10"/>
        <rFont val="Calibri"/>
        <family val="2"/>
        <scheme val="minor"/>
      </rPr>
      <t xml:space="preserve"> when bus free, transfer from Proc2 with 4 cycles,             (I to S)</t>
    </r>
  </si>
  <si>
    <r>
      <t xml:space="preserve">At </t>
    </r>
    <r>
      <rPr>
        <b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, see BusRd from Proc0, 2131573552    (E to S),       </t>
    </r>
    <r>
      <rPr>
        <b/>
        <u/>
        <sz val="10"/>
        <rFont val="Calibri"/>
        <family val="2"/>
        <scheme val="minor"/>
      </rPr>
      <t>Flush to Mem</t>
    </r>
  </si>
  <si>
    <r>
      <t xml:space="preserve">PrRd/BusRd(S')CacheMiss,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 (I to E),       Wait bus queue until </t>
    </r>
    <r>
      <rPr>
        <b/>
        <u/>
        <sz val="10"/>
        <rFont val="Calibri"/>
        <family val="2"/>
        <scheme val="minor"/>
      </rPr>
      <t>101 cycle</t>
    </r>
  </si>
  <si>
    <r>
      <t xml:space="preserve">PrWr/BusRd(S') CacheMiss, 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(I to E),         Wait bus queue until  </t>
    </r>
    <r>
      <rPr>
        <b/>
        <u/>
        <sz val="10"/>
        <rFont val="Calibri"/>
        <family val="2"/>
        <scheme val="minor"/>
      </rPr>
      <t>409 cycle</t>
    </r>
  </si>
  <si>
    <r>
      <t xml:space="preserve">PrRd/BusRd(S')CacheMiss,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>,           (I to E),            bus queue start at</t>
    </r>
    <r>
      <rPr>
        <b/>
        <u/>
        <sz val="10"/>
        <rFont val="Calibri"/>
        <family val="2"/>
        <scheme val="minor"/>
      </rPr>
      <t xml:space="preserve"> 522 cycle</t>
    </r>
  </si>
  <si>
    <r>
      <t xml:space="preserve">At </t>
    </r>
    <r>
      <rPr>
        <b/>
        <u/>
        <sz val="10"/>
        <rFont val="Calibri"/>
        <family val="2"/>
        <scheme val="minor"/>
      </rPr>
      <t>cycle 522</t>
    </r>
    <r>
      <rPr>
        <sz val="10"/>
        <rFont val="Calibri"/>
        <family val="2"/>
        <scheme val="minor"/>
      </rPr>
      <t xml:space="preserve">, see busRdX from Proc2, 2131573536    (E to I),          </t>
    </r>
    <r>
      <rPr>
        <b/>
        <u/>
        <sz val="10"/>
        <rFont val="Calibri"/>
        <family val="2"/>
        <scheme val="minor"/>
      </rPr>
      <t>flush to mem</t>
    </r>
  </si>
  <si>
    <r>
      <t xml:space="preserve">PrWr/BusRdX CacheMiss, 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           (I to M),      Wait bus queue until </t>
    </r>
    <r>
      <rPr>
        <b/>
        <u/>
        <sz val="10"/>
        <rFont val="Calibri"/>
        <family val="2"/>
        <scheme val="minor"/>
      </rPr>
      <t>201 cycle</t>
    </r>
  </si>
  <si>
    <r>
      <t xml:space="preserve">At </t>
    </r>
    <r>
      <rPr>
        <b/>
        <u/>
        <sz val="10"/>
        <rFont val="Calibri"/>
        <family val="2"/>
        <scheme val="minor"/>
      </rPr>
      <t>510 cycle</t>
    </r>
    <r>
      <rPr>
        <sz val="10"/>
        <rFont val="Calibri"/>
        <family val="2"/>
        <scheme val="minor"/>
      </rPr>
      <t xml:space="preserve">, see BusRdX from Proc0, 2131573560 (M to I),         </t>
    </r>
    <r>
      <rPr>
        <b/>
        <u/>
        <sz val="10"/>
        <rFont val="Calibri"/>
        <family val="2"/>
        <scheme val="minor"/>
      </rPr>
      <t>flush to mem</t>
    </r>
  </si>
  <si>
    <r>
      <t xml:space="preserve">PrWr/BusRdXCacheMiss, </t>
    </r>
    <r>
      <rPr>
        <b/>
        <u/>
        <sz val="10"/>
        <rFont val="Calibri"/>
        <family val="2"/>
        <scheme val="minor"/>
      </rPr>
      <t>take from memory,</t>
    </r>
    <r>
      <rPr>
        <sz val="10"/>
        <rFont val="Calibri"/>
        <family val="2"/>
        <scheme val="minor"/>
      </rPr>
      <t xml:space="preserve">           (I to M),      Wait bus queue until </t>
    </r>
    <r>
      <rPr>
        <b/>
        <u/>
        <sz val="10"/>
        <rFont val="Calibri"/>
        <family val="2"/>
        <scheme val="minor"/>
      </rPr>
      <t>301 cycle</t>
    </r>
  </si>
  <si>
    <r>
      <t xml:space="preserve">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, see BusRd from Proc2, 2131573568 (M to S),    </t>
    </r>
    <r>
      <rPr>
        <b/>
        <u/>
        <sz val="10"/>
        <rFont val="Calibri"/>
        <family val="2"/>
        <scheme val="minor"/>
      </rPr>
      <t>Flush to Mem</t>
    </r>
  </si>
  <si>
    <r>
      <t xml:space="preserve">At </t>
    </r>
    <r>
      <rPr>
        <b/>
        <u/>
        <sz val="10"/>
        <rFont val="Calibri"/>
        <family val="2"/>
        <scheme val="minor"/>
      </rPr>
      <t>cycle 518</t>
    </r>
    <r>
      <rPr>
        <sz val="10"/>
        <rFont val="Calibri"/>
        <family val="2"/>
        <scheme val="minor"/>
      </rPr>
      <t xml:space="preserve">, see BusRdX from Proc0, 2131573568 (M to I),      </t>
    </r>
    <r>
      <rPr>
        <b/>
        <u/>
        <sz val="10"/>
        <rFont val="Calibri"/>
        <family val="2"/>
        <scheme val="minor"/>
      </rPr>
      <t>flush to mem</t>
    </r>
  </si>
  <si>
    <t>(E)                   0x7f0d3b00</t>
  </si>
  <si>
    <r>
      <t>PrRd/BusRd(S')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          (I to E)</t>
    </r>
  </si>
  <si>
    <r>
      <t>PrRdMiss/BusRd(S')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(E) </t>
    </r>
  </si>
  <si>
    <t>Q2 STR</t>
  </si>
  <si>
    <r>
      <t xml:space="preserve">PrWrMiss/BusRd(S')CacheMiss,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(M),           Wait bus queue until </t>
    </r>
    <r>
      <rPr>
        <b/>
        <u/>
        <sz val="10"/>
        <rFont val="Calibri"/>
        <family val="2"/>
        <scheme val="minor"/>
      </rPr>
      <t>101 cycle</t>
    </r>
  </si>
  <si>
    <t>Q3 LDR</t>
  </si>
  <si>
    <t>(E) 0x7f0d3b58</t>
  </si>
  <si>
    <t>(M) 0x7f0d3b80</t>
  </si>
  <si>
    <r>
      <t>PrRdMiss/BusRd(S') CacheMiss,</t>
    </r>
    <r>
      <rPr>
        <b/>
        <u/>
        <sz val="10"/>
        <rFont val="Calibri"/>
        <family val="2"/>
        <scheme val="minor"/>
      </rPr>
      <t xml:space="preserve"> take from memory,</t>
    </r>
    <r>
      <rPr>
        <sz val="10"/>
        <rFont val="Calibri"/>
        <family val="2"/>
        <scheme val="minor"/>
      </rPr>
      <t xml:space="preserve"> (E), wait for bus queue until </t>
    </r>
    <r>
      <rPr>
        <b/>
        <u/>
        <sz val="10"/>
        <rFont val="Calibri"/>
        <family val="2"/>
        <scheme val="minor"/>
      </rPr>
      <t xml:space="preserve">201 cycle </t>
    </r>
  </si>
  <si>
    <r>
      <t xml:space="preserve">PrWrMiss/BusRd(S')CacheMiss, </t>
    </r>
    <r>
      <rPr>
        <b/>
        <u/>
        <sz val="10"/>
        <rFont val="Calibri"/>
        <family val="2"/>
        <scheme val="minor"/>
      </rPr>
      <t>take from memory</t>
    </r>
    <r>
      <rPr>
        <sz val="10"/>
        <rFont val="Calibri"/>
        <family val="2"/>
        <scheme val="minor"/>
      </rPr>
      <t xml:space="preserve">, (M),           Wait bus queue until </t>
    </r>
    <r>
      <rPr>
        <b/>
        <u/>
        <sz val="10"/>
        <rFont val="Calibri"/>
        <family val="2"/>
        <scheme val="minor"/>
      </rPr>
      <t>301 cycle</t>
    </r>
  </si>
  <si>
    <r>
      <t>PrRd/-, CacheHit,</t>
    </r>
    <r>
      <rPr>
        <sz val="10"/>
        <rFont val="Calibri"/>
        <family val="2"/>
        <scheme val="minor"/>
      </rPr>
      <t xml:space="preserve">                (M to M)</t>
    </r>
  </si>
  <si>
    <t>LDR</t>
  </si>
  <si>
    <t>STR</t>
  </si>
  <si>
    <r>
      <t xml:space="preserve">PrWr/-, CacheHit, </t>
    </r>
    <r>
      <rPr>
        <sz val="10"/>
        <rFont val="Calibri"/>
        <family val="2"/>
        <scheme val="minor"/>
      </rPr>
      <t xml:space="preserve">                 (E to M)</t>
    </r>
  </si>
  <si>
    <t>PrRd/-, CacheHit,      (E to E)</t>
  </si>
  <si>
    <t>CacheMiss,      (to E),                (to M)</t>
  </si>
  <si>
    <t>PrWr/-, CacheHit,       (M to M)</t>
  </si>
  <si>
    <t>CacheHit,        (E to M),          (M to M),          (E to E),            (M to M)</t>
  </si>
  <si>
    <t>(Sc) 0x7f0d3b58</t>
  </si>
  <si>
    <r>
      <t xml:space="preserve">PrRdMiss/BusRd(S), CacheMiss, transfer from Proc2 with 4 cycle,                     wait bus queue until </t>
    </r>
    <r>
      <rPr>
        <b/>
        <u/>
        <sz val="10"/>
        <rFont val="Calibri"/>
        <family val="2"/>
        <scheme val="minor"/>
      </rPr>
      <t>401 cycle</t>
    </r>
    <r>
      <rPr>
        <sz val="10"/>
        <rFont val="Calibri"/>
        <family val="2"/>
        <scheme val="minor"/>
      </rPr>
      <t>, (Sc)</t>
    </r>
  </si>
  <si>
    <t>(E) -&gt; (Sc) 0x7f0d3b58</t>
  </si>
  <si>
    <t>(Sc) 0x7f0d3b80</t>
  </si>
  <si>
    <t>(M) -&gt; (Sm) 0x7f0d3b80</t>
  </si>
  <si>
    <r>
      <t xml:space="preserve">PrRdMiss/BusRd(S),  CacheMiss, transfer from Proc4 with 4 cycles,                   wait bus queue until </t>
    </r>
    <r>
      <rPr>
        <b/>
        <u/>
        <sz val="10"/>
        <rFont val="Calibri"/>
        <family val="2"/>
        <scheme val="minor"/>
      </rPr>
      <t>405 cycle</t>
    </r>
    <r>
      <rPr>
        <sz val="10"/>
        <rFont val="Calibri"/>
        <family val="2"/>
        <scheme val="minor"/>
      </rPr>
      <t>, (Sc)</t>
    </r>
  </si>
  <si>
    <r>
      <t xml:space="preserve">At </t>
    </r>
    <r>
      <rPr>
        <b/>
        <u/>
        <sz val="10"/>
        <rFont val="Calibri"/>
        <family val="2"/>
        <scheme val="minor"/>
      </rPr>
      <t>cycle 405</t>
    </r>
    <r>
      <rPr>
        <sz val="10"/>
        <rFont val="Calibri"/>
        <family val="2"/>
        <scheme val="minor"/>
      </rPr>
      <t xml:space="preserve">, see BusRd from Proc1, 2131573632           (M to Sm),             </t>
    </r>
    <r>
      <rPr>
        <b/>
        <u/>
        <sz val="10"/>
        <rFont val="Calibri"/>
        <family val="2"/>
        <scheme val="minor"/>
      </rPr>
      <t>Flush to Mem</t>
    </r>
  </si>
  <si>
    <t>PrRd/-, CacheHit,      (Sc to Sc)</t>
  </si>
  <si>
    <t>(Sm) 0x7f0d3b80</t>
  </si>
  <si>
    <t>PrRd/-, CacheHit,      (Sm to Sm)</t>
  </si>
  <si>
    <t>CacheHit,          (Sc to Sc),           (Sm to Sm)</t>
  </si>
  <si>
    <t>(Sm) 0x7f0d3b58</t>
  </si>
  <si>
    <t>(Sc) -&gt; (Sm) 0x7f0d3b58</t>
  </si>
  <si>
    <r>
      <t xml:space="preserve">PrWr/BusUpd(S), CacheHit, wait bus queue until </t>
    </r>
    <r>
      <rPr>
        <b/>
        <u/>
        <sz val="10"/>
        <rFont val="Calibri"/>
        <family val="2"/>
        <scheme val="minor"/>
      </rPr>
      <t>409 cycle</t>
    </r>
    <r>
      <rPr>
        <sz val="10"/>
        <rFont val="Calibri"/>
        <family val="2"/>
        <scheme val="minor"/>
      </rPr>
      <t xml:space="preserve"> to update Proc2,                      (Sc to Sm)</t>
    </r>
  </si>
  <si>
    <t>CacheHit,         (Sc to Sm),</t>
  </si>
  <si>
    <r>
      <t xml:space="preserve">At </t>
    </r>
    <r>
      <rPr>
        <b/>
        <u/>
        <sz val="10"/>
        <rFont val="Calibri"/>
        <family val="2"/>
        <scheme val="minor"/>
      </rPr>
      <t>cycle 401</t>
    </r>
    <r>
      <rPr>
        <sz val="10"/>
        <rFont val="Calibri"/>
        <family val="2"/>
        <scheme val="minor"/>
      </rPr>
      <t xml:space="preserve">, see BusRd from Proc0, 2131573592             (E to Sc)                       At </t>
    </r>
    <r>
      <rPr>
        <b/>
        <u/>
        <sz val="10"/>
        <rFont val="Calibri"/>
        <family val="2"/>
        <scheme val="minor"/>
      </rPr>
      <t>cycle 409</t>
    </r>
    <r>
      <rPr>
        <sz val="10"/>
        <rFont val="Calibri"/>
        <family val="2"/>
        <scheme val="minor"/>
      </rPr>
      <t>, see BusUpd from Proc0, update 2131573592</t>
    </r>
  </si>
  <si>
    <t>CacheMiss,      (to Sc),               (to Sc),                   (E to Sc),             (M to Sm),      (Sc to Sc)</t>
  </si>
  <si>
    <r>
      <t xml:space="preserve">PrWr/BusUpd(S), CacheHit, </t>
    </r>
    <r>
      <rPr>
        <b/>
        <u/>
        <sz val="10"/>
        <rFont val="Calibri"/>
        <family val="2"/>
        <scheme val="minor"/>
      </rPr>
      <t>update Proc3</t>
    </r>
    <r>
      <rPr>
        <sz val="10"/>
        <rFont val="Calibri"/>
        <family val="2"/>
        <scheme val="minor"/>
      </rPr>
      <t xml:space="preserve">, bus queue is free since </t>
    </r>
    <r>
      <rPr>
        <b/>
        <u/>
        <sz val="10"/>
        <rFont val="Calibri"/>
        <family val="2"/>
        <scheme val="minor"/>
      </rPr>
      <t>410 cycle</t>
    </r>
    <r>
      <rPr>
        <sz val="10"/>
        <rFont val="Calibri"/>
        <family val="2"/>
        <scheme val="minor"/>
      </rPr>
      <t>,                         (Sc to Sm)</t>
    </r>
  </si>
  <si>
    <r>
      <t xml:space="preserve">At </t>
    </r>
    <r>
      <rPr>
        <b/>
        <u/>
        <sz val="10"/>
        <rFont val="Calibri"/>
        <family val="2"/>
        <scheme val="minor"/>
      </rPr>
      <t>cycle 415</t>
    </r>
    <r>
      <rPr>
        <sz val="10"/>
        <rFont val="Calibri"/>
        <family val="2"/>
        <scheme val="minor"/>
      </rPr>
      <t>, see BusUpd from Proc1, 2131573632 update itself,                         (Sm to Sc)</t>
    </r>
  </si>
  <si>
    <t>(Sm) -&gt; (Sc) 0x7f0d3b80</t>
  </si>
  <si>
    <t>CacheHit,         (Sc to Sm),         (Sm to Sc)</t>
  </si>
  <si>
    <r>
      <t>PrWr/BusUpd(S), CacheHit, bus queue free since</t>
    </r>
    <r>
      <rPr>
        <b/>
        <u/>
        <sz val="10"/>
        <rFont val="Calibri"/>
        <family val="2"/>
        <scheme val="minor"/>
      </rPr>
      <t xml:space="preserve"> cycle 416</t>
    </r>
    <r>
      <rPr>
        <sz val="10"/>
        <rFont val="Calibri"/>
        <family val="2"/>
        <scheme val="minor"/>
      </rPr>
      <t>, update Proc2,                      (Sm to Sm)</t>
    </r>
  </si>
  <si>
    <t>CacheHit,            (Sm to Sm),       (Sc to Sc)</t>
  </si>
  <si>
    <r>
      <t>At</t>
    </r>
    <r>
      <rPr>
        <b/>
        <u/>
        <sz val="10"/>
        <rFont val="Calibri"/>
        <family val="2"/>
        <scheme val="minor"/>
      </rPr>
      <t xml:space="preserve"> cycle 418</t>
    </r>
    <r>
      <rPr>
        <sz val="10"/>
        <rFont val="Calibri"/>
        <family val="2"/>
        <scheme val="minor"/>
      </rPr>
      <t>, see BusUpd from Proc0, update 2131573592,                   (Sc to Sc)</t>
    </r>
  </si>
  <si>
    <r>
      <t xml:space="preserve">PrRdMiss/BusRd(S), CacheMiss, transfer from Proc1 with 4 cycles, bus free since </t>
    </r>
    <r>
      <rPr>
        <b/>
        <u/>
        <sz val="10"/>
        <rFont val="Calibri"/>
        <family val="2"/>
        <scheme val="minor"/>
      </rPr>
      <t>419 cycle,</t>
    </r>
    <r>
      <rPr>
        <sz val="10"/>
        <rFont val="Calibri"/>
        <family val="2"/>
        <scheme val="minor"/>
      </rPr>
      <t xml:space="preserve"> (Sc)</t>
    </r>
  </si>
  <si>
    <r>
      <t xml:space="preserve">At </t>
    </r>
    <r>
      <rPr>
        <b/>
        <u/>
        <sz val="10"/>
        <rFont val="Calibri"/>
        <family val="2"/>
        <scheme val="minor"/>
      </rPr>
      <t>420 cycle</t>
    </r>
    <r>
      <rPr>
        <sz val="10"/>
        <rFont val="Calibri"/>
        <family val="2"/>
        <scheme val="minor"/>
      </rPr>
      <t xml:space="preserve">, see BusRd from Proc2, 2131573632 supply data and </t>
    </r>
    <r>
      <rPr>
        <b/>
        <u/>
        <sz val="10"/>
        <rFont val="Calibri"/>
        <family val="2"/>
        <scheme val="minor"/>
      </rPr>
      <t>flush to memory</t>
    </r>
  </si>
  <si>
    <t>Q11 STR</t>
  </si>
  <si>
    <t>(Sm)                   0x7f0d3b00</t>
  </si>
  <si>
    <r>
      <t>PrWrMiss/BusRd(S)/BusUpd, CacheMiss, transfer from Proc0 with 4 cycle,           bus free since</t>
    </r>
    <r>
      <rPr>
        <b/>
        <u/>
        <sz val="10"/>
        <rFont val="Calibri"/>
        <family val="2"/>
        <scheme val="minor"/>
      </rPr>
      <t xml:space="preserve"> 424 cycle,</t>
    </r>
    <r>
      <rPr>
        <sz val="10"/>
        <rFont val="Calibri"/>
        <family val="2"/>
        <scheme val="minor"/>
      </rPr>
      <t xml:space="preserve"> (to Sm)</t>
    </r>
  </si>
  <si>
    <t>(M) -&gt; (Sm) -&gt; (Sc)                   0x7f0d3b00</t>
  </si>
  <si>
    <t>0x9</t>
  </si>
  <si>
    <t>CacheMiss,       (to Sc),             (Sm to Sm),        (to Sm)</t>
  </si>
  <si>
    <r>
      <t xml:space="preserve">At </t>
    </r>
    <r>
      <rPr>
        <b/>
        <u/>
        <sz val="10"/>
        <rFont val="Calibri"/>
        <family val="2"/>
        <scheme val="minor"/>
      </rPr>
      <t>cycle 427</t>
    </r>
    <r>
      <rPr>
        <sz val="10"/>
        <rFont val="Calibri"/>
        <family val="2"/>
        <scheme val="minor"/>
      </rPr>
      <t xml:space="preserve">, see BusRd from Proc3 for 2131573504,     (M to Sm)             </t>
    </r>
    <r>
      <rPr>
        <b/>
        <u/>
        <sz val="10"/>
        <rFont val="Calibri"/>
        <family val="2"/>
        <scheme val="minor"/>
      </rPr>
      <t>Flush to mem,</t>
    </r>
    <r>
      <rPr>
        <sz val="10"/>
        <rFont val="Calibri"/>
        <family val="2"/>
        <scheme val="minor"/>
      </rPr>
      <t xml:space="preserve">          At </t>
    </r>
    <r>
      <rPr>
        <b/>
        <u/>
        <sz val="10"/>
        <rFont val="Calibri"/>
        <family val="2"/>
        <scheme val="minor"/>
      </rPr>
      <t>cycle 431</t>
    </r>
    <r>
      <rPr>
        <sz val="10"/>
        <rFont val="Calibri"/>
        <family val="2"/>
        <scheme val="minor"/>
      </rPr>
      <t>, see BusUpd from Proc3, update itself and (Sm to Sc)</t>
    </r>
  </si>
  <si>
    <t>(M to Sm),            (Sm to Sc)</t>
  </si>
  <si>
    <t>(M) 0x7f0d3b08</t>
  </si>
  <si>
    <t>(M) -&gt; (I) 0x7f0d3b10</t>
  </si>
  <si>
    <t>(S) -&gt; (I) 0x7f0d3b10</t>
  </si>
  <si>
    <t>(M) 0x7f0d3b10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</si>
</sst>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u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1" fillId="6" borderId="0" xfId="0" applyFont="1" applyFill="1"/>
    <xf numFmtId="0" fontId="1" fillId="2" borderId="2" xfId="0" applyFont="1" applyFill="1" applyBorder="1"/>
    <xf numFmtId="0" fontId="1" fillId="7" borderId="0" xfId="0" applyFont="1" applyFill="1" applyBorder="1"/>
    <xf numFmtId="0" fontId="1" fillId="5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4" borderId="0" xfId="0" applyFont="1" applyFill="1"/>
    <xf numFmtId="0" fontId="3" fillId="0" borderId="0" xfId="0" applyFont="1" applyAlignment="1">
      <alignment horizontal="center" wrapText="1"/>
    </xf>
    <xf numFmtId="0" fontId="4" fillId="5" borderId="0" xfId="0" applyFont="1" applyFill="1" applyAlignment="1">
      <alignment vertical="center" wrapText="1"/>
    </xf>
    <xf numFmtId="0" fontId="4" fillId="4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5" borderId="2" xfId="0" applyFont="1" applyFill="1" applyBorder="1" applyAlignment="1">
      <alignment wrapText="1"/>
    </xf>
    <xf numFmtId="0" fontId="1" fillId="4" borderId="2" xfId="0" applyFont="1" applyFill="1" applyBorder="1"/>
    <xf numFmtId="0" fontId="1" fillId="3" borderId="2" xfId="0" applyFont="1" applyFill="1" applyBorder="1"/>
    <xf numFmtId="0" fontId="1" fillId="6" borderId="2" xfId="0" applyFont="1" applyFill="1" applyBorder="1"/>
    <xf numFmtId="0" fontId="1" fillId="0" borderId="0" xfId="0" applyFont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1" fillId="4" borderId="0" xfId="0" applyFont="1" applyFill="1" applyBorder="1"/>
    <xf numFmtId="0" fontId="1" fillId="3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7" borderId="0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right" vertical="center"/>
    </xf>
    <xf numFmtId="0" fontId="1" fillId="7" borderId="2" xfId="0" applyFont="1" applyFill="1" applyBorder="1" applyAlignment="1">
      <alignment wrapText="1"/>
    </xf>
    <xf numFmtId="0" fontId="1" fillId="7" borderId="2" xfId="0" applyFont="1" applyFill="1" applyBorder="1"/>
    <xf numFmtId="0" fontId="1" fillId="9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horizontal="right" wrapText="1"/>
    </xf>
    <xf numFmtId="0" fontId="1" fillId="9" borderId="0" xfId="0" applyFont="1" applyFill="1"/>
    <xf numFmtId="0" fontId="1" fillId="9" borderId="2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pane ySplit="2" topLeftCell="A10" activePane="bottomLeft" state="frozen"/>
      <selection pane="bottomLeft" activeCell="P28" sqref="P28"/>
    </sheetView>
  </sheetViews>
  <sheetFormatPr baseColWidth="10" defaultColWidth="8.83203125" defaultRowHeight="14" x14ac:dyDescent="0"/>
  <cols>
    <col min="1" max="1" width="12.5" style="9" customWidth="1"/>
    <col min="2" max="2" width="4.5" style="9" bestFit="1" customWidth="1"/>
    <col min="3" max="3" width="10.5" style="3" bestFit="1" customWidth="1"/>
    <col min="4" max="4" width="11" style="3" bestFit="1" customWidth="1"/>
    <col min="5" max="5" width="12.33203125" style="7" customWidth="1"/>
    <col min="6" max="7" width="5.1640625" style="10" bestFit="1" customWidth="1"/>
    <col min="8" max="8" width="4.83203125" style="9" bestFit="1" customWidth="1"/>
    <col min="9" max="9" width="10.5" style="3" bestFit="1" customWidth="1"/>
    <col min="10" max="10" width="12.5" style="3" bestFit="1" customWidth="1"/>
    <col min="11" max="11" width="12.1640625" style="7" customWidth="1"/>
    <col min="12" max="13" width="5.1640625" style="10" bestFit="1" customWidth="1"/>
    <col min="14" max="14" width="4.5" style="9" bestFit="1" customWidth="1"/>
    <col min="15" max="15" width="10.5" style="3" bestFit="1" customWidth="1"/>
    <col min="16" max="16" width="11" style="3" bestFit="1" customWidth="1"/>
    <col min="17" max="17" width="12.1640625" style="7" customWidth="1"/>
    <col min="18" max="19" width="5.1640625" style="10" bestFit="1" customWidth="1"/>
    <col min="20" max="20" width="4.5" style="9" bestFit="1" customWidth="1"/>
    <col min="21" max="21" width="10.5" style="3" bestFit="1" customWidth="1"/>
    <col min="22" max="22" width="11" style="3" bestFit="1" customWidth="1"/>
    <col min="23" max="23" width="11.33203125" style="7" bestFit="1" customWidth="1"/>
    <col min="24" max="25" width="5.1640625" style="10" bestFit="1" customWidth="1"/>
    <col min="26" max="16384" width="8.83203125" style="3"/>
  </cols>
  <sheetData>
    <row r="1" spans="1:25">
      <c r="A1" s="8" t="s">
        <v>27</v>
      </c>
    </row>
    <row r="2" spans="1:25" ht="29" thickBot="1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99" thickBot="1">
      <c r="A3" s="14" t="s">
        <v>9</v>
      </c>
      <c r="B3" s="15" t="s">
        <v>23</v>
      </c>
      <c r="C3" s="14" t="s">
        <v>183</v>
      </c>
      <c r="D3" s="16">
        <v>2131573512</v>
      </c>
      <c r="E3" s="17" t="s">
        <v>114</v>
      </c>
      <c r="F3" s="18">
        <v>1</v>
      </c>
      <c r="G3" s="18">
        <f>F3+99</f>
        <v>100</v>
      </c>
      <c r="H3" s="15" t="s">
        <v>24</v>
      </c>
      <c r="I3" s="40" t="s">
        <v>185</v>
      </c>
      <c r="J3" s="39">
        <v>2131573520</v>
      </c>
      <c r="K3" s="17" t="s">
        <v>116</v>
      </c>
      <c r="L3" s="18">
        <v>1</v>
      </c>
      <c r="M3" s="18">
        <f>L3+199</f>
        <v>200</v>
      </c>
      <c r="N3" s="15" t="s">
        <v>25</v>
      </c>
      <c r="O3" s="29" t="s">
        <v>62</v>
      </c>
      <c r="P3" s="5">
        <v>2131573560</v>
      </c>
      <c r="Q3" s="17" t="s">
        <v>117</v>
      </c>
      <c r="R3" s="18">
        <v>1</v>
      </c>
      <c r="S3" s="18">
        <f>R3+299</f>
        <v>300</v>
      </c>
      <c r="T3" s="15" t="s">
        <v>26</v>
      </c>
      <c r="U3" s="30" t="s">
        <v>100</v>
      </c>
      <c r="V3" s="20">
        <v>2131573568</v>
      </c>
      <c r="W3" s="17" t="s">
        <v>119</v>
      </c>
      <c r="X3" s="18">
        <v>1</v>
      </c>
      <c r="Y3" s="18">
        <f>X3+399</f>
        <v>400</v>
      </c>
    </row>
    <row r="4" spans="1:25" ht="70.5" customHeight="1" thickBot="1">
      <c r="A4" s="21"/>
      <c r="B4" s="9" t="s">
        <v>10</v>
      </c>
      <c r="C4" s="3" t="s">
        <v>11</v>
      </c>
      <c r="D4" s="3">
        <v>4</v>
      </c>
      <c r="E4" s="22"/>
      <c r="F4" s="23">
        <f t="shared" ref="F4:F14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:L14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:R14" si="2">S3+1</f>
        <v>301</v>
      </c>
      <c r="S4" s="10">
        <f>R4+3</f>
        <v>304</v>
      </c>
      <c r="T4" s="9" t="s">
        <v>10</v>
      </c>
      <c r="U4" s="3" t="s">
        <v>30</v>
      </c>
      <c r="V4" s="3">
        <v>3</v>
      </c>
      <c r="X4" s="10">
        <f t="shared" ref="X4:X14" si="3">Y3+1</f>
        <v>401</v>
      </c>
      <c r="Y4" s="10">
        <f>X4+2</f>
        <v>403</v>
      </c>
    </row>
    <row r="5" spans="1:25" ht="71" thickBot="1">
      <c r="A5" s="9" t="s">
        <v>12</v>
      </c>
      <c r="B5" s="15" t="s">
        <v>28</v>
      </c>
      <c r="C5" s="36" t="s">
        <v>184</v>
      </c>
      <c r="D5" s="39">
        <v>2131573520</v>
      </c>
      <c r="E5" s="7" t="s">
        <v>115</v>
      </c>
      <c r="F5" s="10">
        <f t="shared" si="0"/>
        <v>105</v>
      </c>
      <c r="G5" s="10">
        <v>500</v>
      </c>
      <c r="H5" s="9" t="s">
        <v>10</v>
      </c>
      <c r="I5" s="3" t="s">
        <v>29</v>
      </c>
      <c r="J5" s="3">
        <v>200</v>
      </c>
      <c r="K5" s="36" t="s">
        <v>41</v>
      </c>
      <c r="L5" s="10">
        <f t="shared" si="1"/>
        <v>205</v>
      </c>
      <c r="M5" s="10">
        <f>L5+199</f>
        <v>404</v>
      </c>
      <c r="N5" s="9" t="s">
        <v>10</v>
      </c>
      <c r="O5" s="3" t="s">
        <v>21</v>
      </c>
      <c r="P5" s="3">
        <v>100</v>
      </c>
      <c r="R5" s="10">
        <f t="shared" si="2"/>
        <v>305</v>
      </c>
      <c r="S5" s="10">
        <f>R5+99</f>
        <v>404</v>
      </c>
      <c r="T5" s="9" t="s">
        <v>10</v>
      </c>
      <c r="U5" s="3" t="s">
        <v>14</v>
      </c>
      <c r="V5" s="3">
        <v>1</v>
      </c>
      <c r="X5" s="10">
        <f t="shared" si="3"/>
        <v>404</v>
      </c>
      <c r="Y5" s="10">
        <f>X5</f>
        <v>404</v>
      </c>
    </row>
    <row r="6" spans="1:25" ht="113" thickBot="1">
      <c r="A6" s="9" t="s">
        <v>15</v>
      </c>
      <c r="B6" s="9" t="s">
        <v>10</v>
      </c>
      <c r="C6" s="3" t="s">
        <v>11</v>
      </c>
      <c r="D6" s="3">
        <v>4</v>
      </c>
      <c r="F6" s="10">
        <f t="shared" si="0"/>
        <v>501</v>
      </c>
      <c r="G6" s="10">
        <f>F6+3</f>
        <v>504</v>
      </c>
      <c r="H6" s="9" t="s">
        <v>10</v>
      </c>
      <c r="I6" s="3" t="s">
        <v>11</v>
      </c>
      <c r="J6" s="3">
        <v>4</v>
      </c>
      <c r="L6" s="10">
        <f t="shared" si="1"/>
        <v>405</v>
      </c>
      <c r="M6" s="10">
        <f>L6+3</f>
        <v>408</v>
      </c>
      <c r="N6" s="9" t="s">
        <v>10</v>
      </c>
      <c r="O6" s="3" t="s">
        <v>11</v>
      </c>
      <c r="P6" s="3">
        <v>4</v>
      </c>
      <c r="Q6" s="2" t="s">
        <v>102</v>
      </c>
      <c r="R6" s="10">
        <f t="shared" si="2"/>
        <v>405</v>
      </c>
      <c r="S6" s="10">
        <f>R6+3</f>
        <v>408</v>
      </c>
      <c r="T6" s="15" t="s">
        <v>31</v>
      </c>
      <c r="U6" s="2" t="s">
        <v>103</v>
      </c>
      <c r="V6" s="1">
        <v>2131573560</v>
      </c>
      <c r="W6" s="7" t="s">
        <v>120</v>
      </c>
      <c r="X6" s="10">
        <f t="shared" si="3"/>
        <v>405</v>
      </c>
      <c r="Y6" s="10">
        <v>504</v>
      </c>
    </row>
    <row r="7" spans="1:25" ht="85" thickBot="1">
      <c r="A7" s="9" t="s">
        <v>13</v>
      </c>
      <c r="B7" s="9" t="s">
        <v>10</v>
      </c>
      <c r="C7" s="3" t="s">
        <v>14</v>
      </c>
      <c r="D7" s="3">
        <v>1</v>
      </c>
      <c r="F7" s="10">
        <f t="shared" si="0"/>
        <v>505</v>
      </c>
      <c r="G7" s="10">
        <f>F7</f>
        <v>505</v>
      </c>
      <c r="H7" s="9" t="s">
        <v>10</v>
      </c>
      <c r="I7" s="3" t="s">
        <v>14</v>
      </c>
      <c r="J7" s="3">
        <v>1</v>
      </c>
      <c r="L7" s="10">
        <f t="shared" si="1"/>
        <v>409</v>
      </c>
      <c r="M7" s="10">
        <f>L7</f>
        <v>409</v>
      </c>
      <c r="N7" s="15" t="s">
        <v>32</v>
      </c>
      <c r="O7" s="2" t="s">
        <v>99</v>
      </c>
      <c r="P7" s="1">
        <v>2131573560</v>
      </c>
      <c r="Q7" s="7" t="s">
        <v>105</v>
      </c>
      <c r="R7" s="10">
        <v>409</v>
      </c>
      <c r="S7" s="10">
        <v>505</v>
      </c>
      <c r="T7" s="9" t="s">
        <v>10</v>
      </c>
      <c r="U7" s="3" t="s">
        <v>14</v>
      </c>
      <c r="V7" s="3">
        <v>1</v>
      </c>
      <c r="W7" s="2" t="s">
        <v>104</v>
      </c>
      <c r="X7" s="10">
        <f t="shared" si="3"/>
        <v>505</v>
      </c>
      <c r="Y7" s="10">
        <f>X7</f>
        <v>505</v>
      </c>
    </row>
    <row r="8" spans="1:25" ht="99" thickBot="1">
      <c r="A8" s="9" t="s">
        <v>16</v>
      </c>
      <c r="B8" s="9" t="s">
        <v>10</v>
      </c>
      <c r="C8" s="3" t="s">
        <v>11</v>
      </c>
      <c r="D8" s="3">
        <v>4</v>
      </c>
      <c r="E8" s="36" t="s">
        <v>107</v>
      </c>
      <c r="F8" s="10">
        <f t="shared" si="0"/>
        <v>506</v>
      </c>
      <c r="G8" s="10">
        <f>F8+3</f>
        <v>509</v>
      </c>
      <c r="H8" s="15" t="s">
        <v>33</v>
      </c>
      <c r="I8" s="36" t="s">
        <v>186</v>
      </c>
      <c r="J8" s="39">
        <v>2131573520</v>
      </c>
      <c r="K8" s="7" t="s">
        <v>106</v>
      </c>
      <c r="L8" s="10">
        <f t="shared" si="1"/>
        <v>410</v>
      </c>
      <c r="M8" s="10">
        <v>509</v>
      </c>
      <c r="N8" s="9" t="s">
        <v>10</v>
      </c>
      <c r="O8" s="3" t="s">
        <v>11</v>
      </c>
      <c r="P8" s="3">
        <v>4</v>
      </c>
      <c r="R8" s="10">
        <f t="shared" si="2"/>
        <v>506</v>
      </c>
      <c r="S8" s="10">
        <f>R8+3</f>
        <v>509</v>
      </c>
      <c r="T8" s="9" t="s">
        <v>10</v>
      </c>
      <c r="U8" s="3" t="s">
        <v>11</v>
      </c>
      <c r="V8" s="3">
        <v>4</v>
      </c>
      <c r="X8" s="10">
        <f t="shared" si="3"/>
        <v>506</v>
      </c>
      <c r="Y8" s="10">
        <f>X8+3</f>
        <v>509</v>
      </c>
    </row>
    <row r="9" spans="1:25" ht="43" thickBot="1">
      <c r="A9" s="44" t="s">
        <v>19</v>
      </c>
      <c r="B9" s="9" t="s">
        <v>10</v>
      </c>
      <c r="C9" s="3" t="s">
        <v>14</v>
      </c>
      <c r="D9" s="3">
        <v>1</v>
      </c>
      <c r="F9" s="10">
        <f t="shared" si="0"/>
        <v>510</v>
      </c>
      <c r="G9" s="10">
        <f>F9</f>
        <v>510</v>
      </c>
      <c r="H9" s="9" t="s">
        <v>10</v>
      </c>
      <c r="I9" s="3" t="s">
        <v>14</v>
      </c>
      <c r="J9" s="3">
        <v>1</v>
      </c>
      <c r="L9" s="10">
        <f t="shared" si="1"/>
        <v>510</v>
      </c>
      <c r="M9" s="10">
        <f>L9</f>
        <v>510</v>
      </c>
      <c r="N9" s="15" t="s">
        <v>34</v>
      </c>
      <c r="O9" s="1" t="s">
        <v>8</v>
      </c>
      <c r="P9" s="1">
        <v>2131573560</v>
      </c>
      <c r="Q9" s="7" t="s">
        <v>17</v>
      </c>
      <c r="R9" s="10">
        <f t="shared" si="2"/>
        <v>510</v>
      </c>
      <c r="S9" s="10">
        <f>R9</f>
        <v>510</v>
      </c>
      <c r="T9" s="9" t="s">
        <v>10</v>
      </c>
      <c r="U9" s="3" t="s">
        <v>14</v>
      </c>
      <c r="V9" s="3">
        <v>1</v>
      </c>
      <c r="X9" s="10">
        <f t="shared" si="3"/>
        <v>510</v>
      </c>
      <c r="Y9" s="10">
        <f>X9</f>
        <v>510</v>
      </c>
    </row>
    <row r="10" spans="1:25" ht="15" thickBot="1">
      <c r="A10" s="44"/>
      <c r="B10" s="9" t="s">
        <v>10</v>
      </c>
      <c r="C10" s="3" t="s">
        <v>14</v>
      </c>
      <c r="D10" s="3">
        <v>1</v>
      </c>
      <c r="F10" s="10">
        <f t="shared" si="0"/>
        <v>511</v>
      </c>
      <c r="G10" s="10">
        <f>F10</f>
        <v>511</v>
      </c>
      <c r="H10" s="9" t="s">
        <v>10</v>
      </c>
      <c r="I10" s="3" t="s">
        <v>14</v>
      </c>
      <c r="J10" s="3">
        <v>1</v>
      </c>
      <c r="L10" s="10">
        <f t="shared" si="1"/>
        <v>511</v>
      </c>
      <c r="M10" s="10">
        <f>L10</f>
        <v>511</v>
      </c>
      <c r="N10" s="21" t="s">
        <v>10</v>
      </c>
      <c r="O10" s="1" t="s">
        <v>14</v>
      </c>
      <c r="P10" s="1">
        <v>1</v>
      </c>
      <c r="R10" s="10">
        <f t="shared" si="2"/>
        <v>511</v>
      </c>
      <c r="S10" s="10">
        <f>R10</f>
        <v>511</v>
      </c>
      <c r="T10" s="9" t="s">
        <v>10</v>
      </c>
      <c r="U10" s="3" t="s">
        <v>14</v>
      </c>
      <c r="V10" s="3">
        <v>1</v>
      </c>
      <c r="X10" s="10">
        <f t="shared" si="3"/>
        <v>511</v>
      </c>
      <c r="Y10" s="10">
        <f>X10</f>
        <v>511</v>
      </c>
    </row>
    <row r="11" spans="1:25" ht="29" thickBot="1">
      <c r="A11" s="44"/>
      <c r="B11" s="9" t="s">
        <v>10</v>
      </c>
      <c r="C11" s="3" t="s">
        <v>14</v>
      </c>
      <c r="D11" s="3">
        <v>1</v>
      </c>
      <c r="F11" s="10">
        <f t="shared" si="0"/>
        <v>512</v>
      </c>
      <c r="G11" s="10">
        <f>F11</f>
        <v>512</v>
      </c>
      <c r="H11" s="9" t="s">
        <v>10</v>
      </c>
      <c r="I11" s="3" t="s">
        <v>14</v>
      </c>
      <c r="J11" s="3">
        <v>1</v>
      </c>
      <c r="L11" s="10">
        <f t="shared" si="1"/>
        <v>512</v>
      </c>
      <c r="M11" s="10">
        <f>L11</f>
        <v>512</v>
      </c>
      <c r="N11" s="15" t="s">
        <v>35</v>
      </c>
      <c r="O11" s="1" t="s">
        <v>8</v>
      </c>
      <c r="P11" s="1">
        <v>2131573560</v>
      </c>
      <c r="Q11" s="7" t="s">
        <v>18</v>
      </c>
      <c r="R11" s="10">
        <f t="shared" si="2"/>
        <v>512</v>
      </c>
      <c r="S11" s="10">
        <f>R11</f>
        <v>512</v>
      </c>
      <c r="T11" s="9" t="s">
        <v>10</v>
      </c>
      <c r="U11" s="3" t="s">
        <v>14</v>
      </c>
      <c r="V11" s="3">
        <v>1</v>
      </c>
      <c r="X11" s="10">
        <f t="shared" si="3"/>
        <v>512</v>
      </c>
      <c r="Y11" s="10">
        <f>X11</f>
        <v>512</v>
      </c>
    </row>
    <row r="12" spans="1:25" ht="85" thickBot="1">
      <c r="A12" s="9" t="s">
        <v>20</v>
      </c>
      <c r="B12" s="15" t="s">
        <v>36</v>
      </c>
      <c r="C12" s="25" t="s">
        <v>100</v>
      </c>
      <c r="D12" s="4">
        <v>2131573568</v>
      </c>
      <c r="E12" s="7" t="s">
        <v>109</v>
      </c>
      <c r="F12" s="10">
        <f t="shared" si="0"/>
        <v>513</v>
      </c>
      <c r="G12" s="10">
        <f>F12+99</f>
        <v>612</v>
      </c>
      <c r="H12" s="9" t="s">
        <v>10</v>
      </c>
      <c r="I12" s="3" t="s">
        <v>11</v>
      </c>
      <c r="J12" s="3">
        <v>4</v>
      </c>
      <c r="L12" s="10">
        <f t="shared" si="1"/>
        <v>513</v>
      </c>
      <c r="M12" s="10">
        <f>L12+3</f>
        <v>516</v>
      </c>
      <c r="N12" s="9" t="s">
        <v>10</v>
      </c>
      <c r="O12" s="3" t="s">
        <v>11</v>
      </c>
      <c r="P12" s="3">
        <v>4</v>
      </c>
      <c r="R12" s="10">
        <f t="shared" si="2"/>
        <v>513</v>
      </c>
      <c r="S12" s="10">
        <f>R12+3</f>
        <v>516</v>
      </c>
      <c r="T12" s="15" t="s">
        <v>37</v>
      </c>
      <c r="U12" s="25" t="s">
        <v>100</v>
      </c>
      <c r="V12" s="4">
        <v>2131573568</v>
      </c>
      <c r="W12" s="25" t="s">
        <v>108</v>
      </c>
      <c r="X12" s="10">
        <f t="shared" si="3"/>
        <v>513</v>
      </c>
      <c r="Y12" s="10">
        <v>513</v>
      </c>
    </row>
    <row r="13" spans="1:25" ht="99" thickBot="1">
      <c r="A13" s="44" t="s">
        <v>22</v>
      </c>
      <c r="B13" s="9" t="s">
        <v>10</v>
      </c>
      <c r="C13" s="3" t="s">
        <v>21</v>
      </c>
      <c r="D13" s="3">
        <v>100</v>
      </c>
      <c r="F13" s="10">
        <f t="shared" si="0"/>
        <v>613</v>
      </c>
      <c r="G13" s="10">
        <f>F13+99</f>
        <v>712</v>
      </c>
      <c r="H13" s="15" t="s">
        <v>38</v>
      </c>
      <c r="I13" s="27" t="s">
        <v>112</v>
      </c>
      <c r="J13" s="6">
        <v>2131573536</v>
      </c>
      <c r="K13" s="22" t="s">
        <v>111</v>
      </c>
      <c r="L13" s="23">
        <f t="shared" si="1"/>
        <v>517</v>
      </c>
      <c r="M13" s="23">
        <v>712</v>
      </c>
      <c r="N13" s="15" t="s">
        <v>39</v>
      </c>
      <c r="O13" s="27" t="s">
        <v>110</v>
      </c>
      <c r="P13" s="6">
        <v>2131573536</v>
      </c>
      <c r="Q13" s="22" t="s">
        <v>118</v>
      </c>
      <c r="R13" s="23">
        <f t="shared" si="2"/>
        <v>517</v>
      </c>
      <c r="S13" s="23">
        <f>R13+199</f>
        <v>716</v>
      </c>
      <c r="T13" s="9" t="s">
        <v>10</v>
      </c>
      <c r="U13" s="3" t="s">
        <v>21</v>
      </c>
      <c r="V13" s="3">
        <v>100</v>
      </c>
      <c r="X13" s="10">
        <f t="shared" si="3"/>
        <v>514</v>
      </c>
      <c r="Y13" s="23">
        <f>X13+99</f>
        <v>613</v>
      </c>
    </row>
    <row r="14" spans="1:25" ht="84">
      <c r="A14" s="44"/>
      <c r="B14" s="9" t="s">
        <v>10</v>
      </c>
      <c r="C14" s="3" t="s">
        <v>14</v>
      </c>
      <c r="D14" s="3">
        <v>1</v>
      </c>
      <c r="F14" s="10">
        <f t="shared" si="0"/>
        <v>713</v>
      </c>
      <c r="G14" s="10">
        <f>F14</f>
        <v>713</v>
      </c>
      <c r="H14" s="9" t="s">
        <v>10</v>
      </c>
      <c r="I14" s="3" t="s">
        <v>40</v>
      </c>
      <c r="J14" s="3">
        <v>2</v>
      </c>
      <c r="K14" s="26" t="s">
        <v>113</v>
      </c>
      <c r="L14" s="10">
        <f t="shared" si="1"/>
        <v>713</v>
      </c>
      <c r="M14" s="10">
        <f>L14+1</f>
        <v>714</v>
      </c>
      <c r="N14" s="9" t="s">
        <v>10</v>
      </c>
      <c r="O14" s="3" t="s">
        <v>14</v>
      </c>
      <c r="P14" s="3">
        <v>1</v>
      </c>
      <c r="R14" s="10">
        <f t="shared" si="2"/>
        <v>717</v>
      </c>
      <c r="S14" s="10">
        <f>R14</f>
        <v>717</v>
      </c>
      <c r="T14" s="9" t="s">
        <v>10</v>
      </c>
      <c r="U14" s="3" t="s">
        <v>14</v>
      </c>
      <c r="V14" s="3">
        <v>1</v>
      </c>
      <c r="X14" s="10">
        <f t="shared" si="3"/>
        <v>614</v>
      </c>
      <c r="Y14" s="10">
        <f>X14</f>
        <v>614</v>
      </c>
    </row>
    <row r="17" spans="1:22">
      <c r="A17" s="9" t="s">
        <v>92</v>
      </c>
      <c r="B17" s="9">
        <v>713</v>
      </c>
      <c r="I17" s="9" t="s">
        <v>92</v>
      </c>
      <c r="J17" s="3">
        <v>714</v>
      </c>
      <c r="O17" s="9" t="s">
        <v>92</v>
      </c>
      <c r="P17" s="3">
        <v>717</v>
      </c>
      <c r="U17" s="9" t="s">
        <v>92</v>
      </c>
      <c r="V17" s="3">
        <v>614</v>
      </c>
    </row>
    <row r="18" spans="1:22" ht="28">
      <c r="A18" s="9" t="s">
        <v>93</v>
      </c>
      <c r="B18" s="9">
        <v>3</v>
      </c>
      <c r="I18" s="9" t="s">
        <v>93</v>
      </c>
      <c r="J18" s="3">
        <v>2</v>
      </c>
      <c r="O18" s="9" t="s">
        <v>93</v>
      </c>
      <c r="P18" s="3">
        <v>4</v>
      </c>
      <c r="U18" s="9" t="s">
        <v>93</v>
      </c>
      <c r="V18" s="3">
        <v>3</v>
      </c>
    </row>
    <row r="19" spans="1:22" ht="28">
      <c r="A19" s="9" t="s">
        <v>94</v>
      </c>
      <c r="B19" s="9">
        <v>4</v>
      </c>
      <c r="I19" s="9" t="s">
        <v>94</v>
      </c>
      <c r="J19" s="3">
        <v>1</v>
      </c>
      <c r="O19" s="9" t="s">
        <v>94</v>
      </c>
      <c r="P19" s="3">
        <v>1</v>
      </c>
      <c r="U19" s="9" t="s">
        <v>94</v>
      </c>
      <c r="V19" s="3">
        <v>1</v>
      </c>
    </row>
    <row r="20" spans="1:22">
      <c r="A20" s="9" t="s">
        <v>95</v>
      </c>
      <c r="B20" s="9">
        <v>0</v>
      </c>
      <c r="I20" s="9" t="s">
        <v>95</v>
      </c>
      <c r="J20" s="3">
        <v>0</v>
      </c>
      <c r="O20" s="9" t="s">
        <v>95</v>
      </c>
      <c r="P20" s="3">
        <v>1</v>
      </c>
      <c r="U20" s="9" t="s">
        <v>95</v>
      </c>
      <c r="V20" s="3">
        <v>1</v>
      </c>
    </row>
    <row r="21" spans="1:22">
      <c r="A21" s="9" t="s">
        <v>96</v>
      </c>
      <c r="B21" s="9">
        <v>1</v>
      </c>
      <c r="I21" s="9" t="s">
        <v>96</v>
      </c>
      <c r="J21" s="3">
        <v>1</v>
      </c>
      <c r="O21" s="9" t="s">
        <v>96</v>
      </c>
      <c r="P21" s="3">
        <v>0</v>
      </c>
      <c r="U21" s="9" t="s">
        <v>96</v>
      </c>
      <c r="V21" s="3">
        <v>2</v>
      </c>
    </row>
    <row r="22" spans="1:22">
      <c r="A22" s="9" t="s">
        <v>97</v>
      </c>
      <c r="B22" s="9">
        <v>0</v>
      </c>
      <c r="I22" s="9" t="s">
        <v>97</v>
      </c>
      <c r="J22" s="3">
        <v>0</v>
      </c>
      <c r="O22" s="9" t="s">
        <v>97</v>
      </c>
      <c r="P22" s="3">
        <v>2</v>
      </c>
      <c r="U22" s="9" t="s">
        <v>97</v>
      </c>
      <c r="V22" s="3">
        <v>0</v>
      </c>
    </row>
    <row r="23" spans="1:22">
      <c r="A23" s="9" t="s">
        <v>98</v>
      </c>
      <c r="B23" s="9">
        <v>2</v>
      </c>
      <c r="I23" s="9" t="s">
        <v>98</v>
      </c>
      <c r="J23" s="3">
        <v>1</v>
      </c>
      <c r="O23" s="9" t="s">
        <v>98</v>
      </c>
      <c r="P23" s="3">
        <v>1</v>
      </c>
      <c r="U23" s="9" t="s">
        <v>98</v>
      </c>
      <c r="V23" s="3">
        <v>0</v>
      </c>
    </row>
  </sheetData>
  <mergeCells count="6">
    <mergeCell ref="T2:V2"/>
    <mergeCell ref="A9:A11"/>
    <mergeCell ref="A13:A14"/>
    <mergeCell ref="B2:D2"/>
    <mergeCell ref="H2:J2"/>
    <mergeCell ref="N2:P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pane ySplit="2" topLeftCell="A3" activePane="bottomLeft" state="frozen"/>
      <selection pane="bottomLeft" activeCell="O10" sqref="O10"/>
    </sheetView>
  </sheetViews>
  <sheetFormatPr baseColWidth="10" defaultColWidth="8.83203125" defaultRowHeight="14" x14ac:dyDescent="0"/>
  <cols>
    <col min="1" max="1" width="12.5" style="9" customWidth="1"/>
    <col min="2" max="2" width="4.5" style="9" customWidth="1"/>
    <col min="3" max="3" width="10.5" style="3" customWidth="1"/>
    <col min="4" max="4" width="11" style="3" customWidth="1"/>
    <col min="5" max="5" width="13.33203125" style="7" customWidth="1"/>
    <col min="6" max="7" width="5.1640625" style="10" customWidth="1"/>
    <col min="8" max="8" width="4.83203125" style="9" customWidth="1"/>
    <col min="9" max="9" width="10.5" style="3" customWidth="1"/>
    <col min="10" max="10" width="12.5" style="3" customWidth="1"/>
    <col min="11" max="11" width="12.83203125" style="7" customWidth="1"/>
    <col min="12" max="13" width="5.1640625" style="10" customWidth="1"/>
    <col min="14" max="14" width="4.5" style="9" customWidth="1"/>
    <col min="15" max="15" width="10.5" style="3" customWidth="1"/>
    <col min="16" max="16" width="11" style="3" customWidth="1"/>
    <col min="17" max="17" width="13.1640625" style="7" customWidth="1"/>
    <col min="18" max="19" width="5.1640625" style="10" customWidth="1"/>
    <col min="20" max="20" width="4.5" style="9" customWidth="1"/>
    <col min="21" max="21" width="10.5" style="3" customWidth="1"/>
    <col min="22" max="22" width="11" style="3" customWidth="1"/>
    <col min="23" max="23" width="11.83203125" style="7" customWidth="1"/>
    <col min="24" max="25" width="5.1640625" style="10" customWidth="1"/>
    <col min="26" max="16384" width="8.83203125" style="3"/>
  </cols>
  <sheetData>
    <row r="1" spans="1:25">
      <c r="A1" s="8" t="s">
        <v>27</v>
      </c>
    </row>
    <row r="2" spans="1:25" ht="29" thickBot="1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99" thickBot="1">
      <c r="A3" s="14" t="s">
        <v>49</v>
      </c>
      <c r="B3" s="15" t="s">
        <v>42</v>
      </c>
      <c r="C3" s="14" t="s">
        <v>43</v>
      </c>
      <c r="D3" s="16">
        <v>2131573544</v>
      </c>
      <c r="E3" s="17" t="s">
        <v>132</v>
      </c>
      <c r="F3" s="18">
        <v>1</v>
      </c>
      <c r="G3" s="18">
        <f>F3+99</f>
        <v>100</v>
      </c>
      <c r="H3" s="15" t="s">
        <v>24</v>
      </c>
      <c r="I3" s="28" t="s">
        <v>47</v>
      </c>
      <c r="J3" s="19">
        <v>2131573552</v>
      </c>
      <c r="K3" s="17" t="s">
        <v>122</v>
      </c>
      <c r="L3" s="18">
        <v>1</v>
      </c>
      <c r="M3" s="18">
        <f>L3+199</f>
        <v>200</v>
      </c>
      <c r="N3" s="15" t="s">
        <v>25</v>
      </c>
      <c r="O3" s="29" t="s">
        <v>58</v>
      </c>
      <c r="P3" s="5">
        <v>2131573560</v>
      </c>
      <c r="Q3" s="17" t="s">
        <v>126</v>
      </c>
      <c r="R3" s="18">
        <v>1</v>
      </c>
      <c r="S3" s="18">
        <f>R3+299</f>
        <v>300</v>
      </c>
      <c r="T3" s="15" t="s">
        <v>44</v>
      </c>
      <c r="U3" s="30" t="s">
        <v>52</v>
      </c>
      <c r="V3" s="20">
        <v>2131573568</v>
      </c>
      <c r="W3" s="17" t="s">
        <v>128</v>
      </c>
      <c r="X3" s="18">
        <v>1</v>
      </c>
      <c r="Y3" s="18">
        <f>X3+399</f>
        <v>400</v>
      </c>
    </row>
    <row r="4" spans="1:25" ht="70.5" customHeight="1" thickBot="1">
      <c r="A4" s="21"/>
      <c r="B4" s="9" t="s">
        <v>10</v>
      </c>
      <c r="C4" s="3" t="s">
        <v>11</v>
      </c>
      <c r="D4" s="3">
        <v>4</v>
      </c>
      <c r="E4" s="22"/>
      <c r="F4" s="23">
        <f t="shared" ref="F4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" si="2">S3+1</f>
        <v>301</v>
      </c>
      <c r="S4" s="10">
        <f>R4+3</f>
        <v>304</v>
      </c>
      <c r="T4" s="9" t="s">
        <v>10</v>
      </c>
      <c r="U4" s="3" t="s">
        <v>30</v>
      </c>
      <c r="V4" s="3">
        <v>3</v>
      </c>
      <c r="X4" s="10">
        <f t="shared" ref="X4" si="3">Y3+1</f>
        <v>401</v>
      </c>
      <c r="Y4" s="10">
        <f>X4+2</f>
        <v>403</v>
      </c>
    </row>
    <row r="5" spans="1:25" ht="99" thickBot="1">
      <c r="A5" s="9" t="s">
        <v>65</v>
      </c>
      <c r="B5" s="15" t="s">
        <v>45</v>
      </c>
      <c r="C5" s="28" t="s">
        <v>46</v>
      </c>
      <c r="D5" s="19">
        <v>2131573552</v>
      </c>
      <c r="E5" s="7" t="s">
        <v>48</v>
      </c>
      <c r="F5" s="10">
        <f t="shared" ref="F5:F12" si="4">G4+1</f>
        <v>105</v>
      </c>
      <c r="G5" s="10">
        <f>Y3+4</f>
        <v>404</v>
      </c>
      <c r="H5" s="9" t="s">
        <v>10</v>
      </c>
      <c r="I5" s="3" t="s">
        <v>29</v>
      </c>
      <c r="J5" s="3">
        <v>200</v>
      </c>
      <c r="K5" s="24" t="s">
        <v>121</v>
      </c>
      <c r="L5" s="10">
        <f t="shared" ref="L5:L10" si="5">M4+1</f>
        <v>205</v>
      </c>
      <c r="M5" s="10">
        <f>G5</f>
        <v>404</v>
      </c>
      <c r="N5" s="15" t="s">
        <v>31</v>
      </c>
      <c r="O5" s="30" t="s">
        <v>57</v>
      </c>
      <c r="P5" s="20">
        <v>2131573568</v>
      </c>
      <c r="Q5" s="7" t="s">
        <v>50</v>
      </c>
      <c r="R5" s="10">
        <f>S4+1</f>
        <v>305</v>
      </c>
      <c r="S5" s="10">
        <f>G5+4</f>
        <v>408</v>
      </c>
      <c r="T5" s="9" t="s">
        <v>10</v>
      </c>
      <c r="U5" s="3" t="s">
        <v>51</v>
      </c>
      <c r="V5" s="3">
        <v>5</v>
      </c>
      <c r="W5" s="25" t="s">
        <v>129</v>
      </c>
      <c r="X5" s="10">
        <f t="shared" ref="X5:X11" si="6">Y4+1</f>
        <v>404</v>
      </c>
      <c r="Y5" s="10">
        <f>X5+4</f>
        <v>408</v>
      </c>
    </row>
    <row r="6" spans="1:25" ht="85" thickBot="1">
      <c r="A6" s="9" t="s">
        <v>91</v>
      </c>
      <c r="B6" s="9" t="s">
        <v>10</v>
      </c>
      <c r="C6" s="3" t="s">
        <v>11</v>
      </c>
      <c r="D6" s="3">
        <v>4</v>
      </c>
      <c r="F6" s="10">
        <f t="shared" si="4"/>
        <v>405</v>
      </c>
      <c r="G6" s="10">
        <f>F6+3</f>
        <v>408</v>
      </c>
      <c r="H6" s="15" t="s">
        <v>53</v>
      </c>
      <c r="I6" s="27" t="s">
        <v>59</v>
      </c>
      <c r="J6" s="6">
        <v>2131573536</v>
      </c>
      <c r="K6" s="7" t="s">
        <v>123</v>
      </c>
      <c r="L6" s="10">
        <f t="shared" si="5"/>
        <v>405</v>
      </c>
      <c r="M6" s="10">
        <f>S5+100</f>
        <v>508</v>
      </c>
      <c r="N6" s="45" t="s">
        <v>10</v>
      </c>
      <c r="O6" s="46" t="s">
        <v>56</v>
      </c>
      <c r="P6" s="46">
        <v>104</v>
      </c>
      <c r="Q6" s="25" t="s">
        <v>64</v>
      </c>
      <c r="R6" s="48">
        <f>S5+1</f>
        <v>409</v>
      </c>
      <c r="S6" s="48">
        <f>R6+103</f>
        <v>512</v>
      </c>
      <c r="T6" s="15" t="s">
        <v>33</v>
      </c>
      <c r="U6" s="30" t="s">
        <v>54</v>
      </c>
      <c r="V6" s="20">
        <v>2131573568</v>
      </c>
      <c r="W6" s="7" t="s">
        <v>55</v>
      </c>
      <c r="X6" s="10">
        <f t="shared" si="6"/>
        <v>409</v>
      </c>
      <c r="Y6" s="10">
        <f>M6+1</f>
        <v>509</v>
      </c>
    </row>
    <row r="7" spans="1:25" ht="99" thickBot="1">
      <c r="A7" s="9" t="s">
        <v>90</v>
      </c>
      <c r="B7" s="15" t="s">
        <v>34</v>
      </c>
      <c r="C7" s="29" t="s">
        <v>62</v>
      </c>
      <c r="D7" s="5">
        <v>2131573560</v>
      </c>
      <c r="E7" s="7" t="s">
        <v>63</v>
      </c>
      <c r="F7" s="10">
        <f t="shared" si="4"/>
        <v>409</v>
      </c>
      <c r="G7" s="10">
        <f>Y6+4</f>
        <v>513</v>
      </c>
      <c r="H7" s="9" t="s">
        <v>10</v>
      </c>
      <c r="I7" s="3" t="s">
        <v>11</v>
      </c>
      <c r="J7" s="3">
        <v>4</v>
      </c>
      <c r="L7" s="10">
        <f t="shared" si="5"/>
        <v>509</v>
      </c>
      <c r="M7" s="10">
        <f>L7+3</f>
        <v>512</v>
      </c>
      <c r="N7" s="44"/>
      <c r="O7" s="47"/>
      <c r="P7" s="47"/>
      <c r="Q7" s="2" t="s">
        <v>127</v>
      </c>
      <c r="R7" s="48"/>
      <c r="S7" s="48"/>
      <c r="T7" s="9" t="s">
        <v>10</v>
      </c>
      <c r="U7" s="3" t="s">
        <v>40</v>
      </c>
      <c r="V7" s="3">
        <v>2</v>
      </c>
      <c r="X7" s="10">
        <f t="shared" si="6"/>
        <v>510</v>
      </c>
      <c r="Y7" s="10">
        <f>X7+1</f>
        <v>511</v>
      </c>
    </row>
    <row r="8" spans="1:25" ht="99" thickBot="1">
      <c r="A8" s="9" t="s">
        <v>66</v>
      </c>
      <c r="B8" s="9" t="s">
        <v>10</v>
      </c>
      <c r="C8" s="3" t="s">
        <v>40</v>
      </c>
      <c r="D8" s="3">
        <v>2</v>
      </c>
      <c r="E8" s="2" t="s">
        <v>71</v>
      </c>
      <c r="F8" s="10">
        <f t="shared" si="4"/>
        <v>514</v>
      </c>
      <c r="G8" s="10">
        <f>F8+1</f>
        <v>515</v>
      </c>
      <c r="H8" s="15" t="s">
        <v>35</v>
      </c>
      <c r="I8" s="27" t="s">
        <v>60</v>
      </c>
      <c r="J8" s="6">
        <v>2131573536</v>
      </c>
      <c r="K8" s="7" t="s">
        <v>68</v>
      </c>
      <c r="L8" s="10">
        <f t="shared" si="5"/>
        <v>513</v>
      </c>
      <c r="M8" s="10">
        <f>L8</f>
        <v>513</v>
      </c>
      <c r="N8" s="15" t="s">
        <v>36</v>
      </c>
      <c r="O8" s="29" t="s">
        <v>61</v>
      </c>
      <c r="P8" s="5">
        <v>2131573560</v>
      </c>
      <c r="Q8" s="7" t="s">
        <v>70</v>
      </c>
      <c r="R8" s="10">
        <f>S6+1</f>
        <v>513</v>
      </c>
      <c r="S8" s="10">
        <f>R8+4</f>
        <v>517</v>
      </c>
      <c r="T8" s="15" t="s">
        <v>37</v>
      </c>
      <c r="U8" s="30" t="s">
        <v>67</v>
      </c>
      <c r="V8" s="20">
        <v>2131573568</v>
      </c>
      <c r="W8" s="7" t="s">
        <v>69</v>
      </c>
      <c r="X8" s="10">
        <f t="shared" si="6"/>
        <v>512</v>
      </c>
      <c r="Y8" s="10">
        <f>X8</f>
        <v>512</v>
      </c>
    </row>
    <row r="9" spans="1:25" ht="99" thickBot="1">
      <c r="A9" s="9" t="s">
        <v>74</v>
      </c>
      <c r="B9" s="15" t="s">
        <v>38</v>
      </c>
      <c r="C9" s="30" t="s">
        <v>54</v>
      </c>
      <c r="D9" s="20">
        <v>2131573568</v>
      </c>
      <c r="E9" s="7" t="s">
        <v>72</v>
      </c>
      <c r="F9" s="10">
        <f t="shared" si="4"/>
        <v>516</v>
      </c>
      <c r="G9" s="10">
        <f>F9+5</f>
        <v>521</v>
      </c>
      <c r="H9" s="9" t="s">
        <v>10</v>
      </c>
      <c r="I9" s="3" t="s">
        <v>11</v>
      </c>
      <c r="J9" s="3">
        <v>4</v>
      </c>
      <c r="L9" s="10">
        <f t="shared" si="5"/>
        <v>514</v>
      </c>
      <c r="M9" s="10">
        <f>L9+3</f>
        <v>517</v>
      </c>
      <c r="N9" s="9" t="s">
        <v>10</v>
      </c>
      <c r="O9" s="3" t="s">
        <v>11</v>
      </c>
      <c r="P9" s="3">
        <v>4</v>
      </c>
      <c r="R9" s="10">
        <f>S8+1</f>
        <v>518</v>
      </c>
      <c r="S9" s="10">
        <f>R9+3</f>
        <v>521</v>
      </c>
      <c r="T9" s="9" t="s">
        <v>10</v>
      </c>
      <c r="U9" s="3" t="s">
        <v>73</v>
      </c>
      <c r="V9" s="3">
        <v>8</v>
      </c>
      <c r="W9" s="25" t="s">
        <v>130</v>
      </c>
      <c r="X9" s="10">
        <f t="shared" si="6"/>
        <v>513</v>
      </c>
      <c r="Y9" s="10">
        <f>X9+7</f>
        <v>520</v>
      </c>
    </row>
    <row r="10" spans="1:25" ht="71" thickBot="1">
      <c r="A10" s="9" t="s">
        <v>78</v>
      </c>
      <c r="B10" s="9" t="s">
        <v>10</v>
      </c>
      <c r="C10" s="3" t="s">
        <v>11</v>
      </c>
      <c r="D10" s="3">
        <v>4</v>
      </c>
      <c r="F10" s="10">
        <f t="shared" si="4"/>
        <v>522</v>
      </c>
      <c r="G10" s="10">
        <f>F10+3</f>
        <v>525</v>
      </c>
      <c r="H10" s="9" t="s">
        <v>10</v>
      </c>
      <c r="I10" s="3" t="s">
        <v>11</v>
      </c>
      <c r="J10" s="3">
        <v>4</v>
      </c>
      <c r="L10" s="10">
        <f t="shared" si="5"/>
        <v>518</v>
      </c>
      <c r="M10" s="10">
        <f>L10+3</f>
        <v>521</v>
      </c>
      <c r="N10" s="15" t="s">
        <v>75</v>
      </c>
      <c r="O10" s="27" t="s">
        <v>76</v>
      </c>
      <c r="P10" s="6">
        <v>2131573536</v>
      </c>
      <c r="Q10" s="7" t="s">
        <v>77</v>
      </c>
      <c r="R10" s="10">
        <f>S9+1</f>
        <v>522</v>
      </c>
      <c r="S10" s="10">
        <f>R10+3</f>
        <v>525</v>
      </c>
      <c r="T10" s="9" t="s">
        <v>10</v>
      </c>
      <c r="U10" s="3" t="s">
        <v>11</v>
      </c>
      <c r="V10" s="3">
        <v>4</v>
      </c>
      <c r="X10" s="10">
        <f t="shared" si="6"/>
        <v>521</v>
      </c>
      <c r="Y10" s="10">
        <f>X10+3</f>
        <v>524</v>
      </c>
    </row>
    <row r="11" spans="1:25" ht="77.25" customHeight="1" thickBot="1">
      <c r="A11" s="9" t="s">
        <v>83</v>
      </c>
      <c r="B11" s="15" t="s">
        <v>79</v>
      </c>
      <c r="C11" s="28" t="s">
        <v>46</v>
      </c>
      <c r="D11" s="19">
        <v>2131573552</v>
      </c>
      <c r="E11" s="7" t="s">
        <v>80</v>
      </c>
      <c r="F11" s="10">
        <f t="shared" si="4"/>
        <v>526</v>
      </c>
      <c r="G11" s="10">
        <f>F11</f>
        <v>526</v>
      </c>
      <c r="H11" s="49" t="s">
        <v>82</v>
      </c>
      <c r="I11" s="51" t="s">
        <v>81</v>
      </c>
      <c r="J11" s="52">
        <v>2131573528</v>
      </c>
      <c r="K11" s="7" t="s">
        <v>124</v>
      </c>
      <c r="L11" s="53">
        <v>522</v>
      </c>
      <c r="M11" s="53">
        <f>L11+99</f>
        <v>621</v>
      </c>
      <c r="N11" s="9" t="s">
        <v>10</v>
      </c>
      <c r="O11" s="3" t="s">
        <v>11</v>
      </c>
      <c r="P11" s="3">
        <v>4</v>
      </c>
      <c r="R11" s="10">
        <f>S10+1</f>
        <v>526</v>
      </c>
      <c r="S11" s="10">
        <f>R11+3</f>
        <v>529</v>
      </c>
      <c r="T11" s="9" t="s">
        <v>10</v>
      </c>
      <c r="U11" s="3" t="s">
        <v>11</v>
      </c>
      <c r="V11" s="3">
        <v>4</v>
      </c>
      <c r="X11" s="10">
        <f t="shared" si="6"/>
        <v>525</v>
      </c>
      <c r="Y11" s="10">
        <f>X11+3</f>
        <v>528</v>
      </c>
    </row>
    <row r="12" spans="1:25" ht="76.5" customHeight="1" thickBot="1">
      <c r="B12" s="9" t="s">
        <v>10</v>
      </c>
      <c r="C12" s="3" t="s">
        <v>11</v>
      </c>
      <c r="D12" s="3">
        <v>4</v>
      </c>
      <c r="F12" s="10">
        <f t="shared" si="4"/>
        <v>527</v>
      </c>
      <c r="G12" s="10">
        <f>F12+3</f>
        <v>530</v>
      </c>
      <c r="H12" s="50"/>
      <c r="I12" s="51"/>
      <c r="J12" s="52"/>
      <c r="K12" s="26" t="s">
        <v>125</v>
      </c>
      <c r="L12" s="53"/>
      <c r="M12" s="53"/>
    </row>
    <row r="13" spans="1:25" ht="76.5" customHeight="1" thickBot="1">
      <c r="H13" s="32" t="s">
        <v>10</v>
      </c>
      <c r="I13" s="31" t="s">
        <v>11</v>
      </c>
      <c r="J13" s="31">
        <v>4</v>
      </c>
      <c r="L13" s="33">
        <f>M11+1</f>
        <v>622</v>
      </c>
      <c r="M13" s="33">
        <f>L13+3</f>
        <v>625</v>
      </c>
    </row>
    <row r="14" spans="1:25" ht="26.25" customHeight="1">
      <c r="A14" s="54" t="s">
        <v>87</v>
      </c>
      <c r="H14" s="49" t="s">
        <v>84</v>
      </c>
      <c r="I14" s="51" t="s">
        <v>85</v>
      </c>
      <c r="J14" s="52">
        <v>2131573528</v>
      </c>
      <c r="K14" s="55" t="s">
        <v>86</v>
      </c>
      <c r="L14" s="53">
        <f>M13+1</f>
        <v>626</v>
      </c>
      <c r="M14" s="53">
        <f>L14</f>
        <v>626</v>
      </c>
    </row>
    <row r="15" spans="1:25" ht="15" thickBot="1">
      <c r="A15" s="54"/>
      <c r="H15" s="50"/>
      <c r="I15" s="51"/>
      <c r="J15" s="52"/>
      <c r="K15" s="55"/>
      <c r="L15" s="53"/>
      <c r="M15" s="53"/>
    </row>
    <row r="16" spans="1:25" ht="15" thickBot="1">
      <c r="H16" s="32" t="s">
        <v>10</v>
      </c>
      <c r="I16" s="31" t="s">
        <v>11</v>
      </c>
      <c r="J16" s="31">
        <v>4</v>
      </c>
      <c r="L16" s="10">
        <f>M14+1</f>
        <v>627</v>
      </c>
      <c r="M16" s="10">
        <f>L16+3</f>
        <v>630</v>
      </c>
    </row>
    <row r="17" spans="1:22" ht="25.5" customHeight="1">
      <c r="A17" s="9" t="s">
        <v>89</v>
      </c>
      <c r="H17" s="49" t="s">
        <v>88</v>
      </c>
      <c r="I17" s="51" t="s">
        <v>85</v>
      </c>
      <c r="J17" s="52">
        <v>2131573528</v>
      </c>
      <c r="K17" s="55" t="s">
        <v>86</v>
      </c>
      <c r="L17" s="10">
        <f>M16+1</f>
        <v>631</v>
      </c>
      <c r="M17" s="10">
        <f>L17</f>
        <v>631</v>
      </c>
    </row>
    <row r="18" spans="1:22" ht="15" thickBot="1">
      <c r="H18" s="50"/>
      <c r="I18" s="51"/>
      <c r="J18" s="52"/>
      <c r="K18" s="55"/>
    </row>
    <row r="20" spans="1:22">
      <c r="A20" s="9" t="s">
        <v>92</v>
      </c>
      <c r="B20" s="9">
        <v>530</v>
      </c>
      <c r="I20" s="9" t="s">
        <v>92</v>
      </c>
      <c r="J20" s="3">
        <v>631</v>
      </c>
      <c r="O20" s="9" t="s">
        <v>92</v>
      </c>
      <c r="P20" s="3">
        <v>529</v>
      </c>
      <c r="U20" s="9" t="s">
        <v>92</v>
      </c>
      <c r="V20" s="3">
        <v>528</v>
      </c>
    </row>
    <row r="21" spans="1:22" ht="28">
      <c r="A21" s="9" t="s">
        <v>93</v>
      </c>
      <c r="B21" s="9">
        <v>5</v>
      </c>
      <c r="I21" s="9" t="s">
        <v>93</v>
      </c>
      <c r="J21" s="3">
        <v>6</v>
      </c>
      <c r="O21" s="9" t="s">
        <v>93</v>
      </c>
      <c r="P21" s="3">
        <v>4</v>
      </c>
      <c r="U21" s="9" t="s">
        <v>93</v>
      </c>
      <c r="V21" s="3">
        <v>3</v>
      </c>
    </row>
    <row r="22" spans="1:22" ht="28">
      <c r="A22" s="9" t="s">
        <v>94</v>
      </c>
      <c r="B22" s="9">
        <v>1</v>
      </c>
      <c r="I22" s="9" t="s">
        <v>94</v>
      </c>
      <c r="J22" s="3">
        <v>5</v>
      </c>
      <c r="O22" s="9" t="s">
        <v>94</v>
      </c>
      <c r="P22" s="3">
        <v>2</v>
      </c>
      <c r="U22" s="9" t="s">
        <v>94</v>
      </c>
      <c r="V22" s="3">
        <v>3</v>
      </c>
    </row>
    <row r="23" spans="1:22">
      <c r="A23" s="9" t="s">
        <v>95</v>
      </c>
      <c r="B23" s="9">
        <v>1</v>
      </c>
      <c r="I23" s="9" t="s">
        <v>95</v>
      </c>
      <c r="J23" s="3">
        <v>1</v>
      </c>
      <c r="O23" s="9" t="s">
        <v>95</v>
      </c>
      <c r="P23" s="3">
        <v>0</v>
      </c>
      <c r="U23" s="9" t="s">
        <v>95</v>
      </c>
      <c r="V23" s="3">
        <v>1</v>
      </c>
    </row>
    <row r="24" spans="1:22">
      <c r="A24" s="9" t="s">
        <v>96</v>
      </c>
      <c r="B24" s="9">
        <v>2</v>
      </c>
      <c r="I24" s="9" t="s">
        <v>96</v>
      </c>
      <c r="J24" s="3">
        <v>3</v>
      </c>
      <c r="O24" s="9" t="s">
        <v>96</v>
      </c>
      <c r="P24" s="3">
        <v>2</v>
      </c>
      <c r="U24" s="9" t="s">
        <v>96</v>
      </c>
      <c r="V24" s="3">
        <v>0</v>
      </c>
    </row>
    <row r="25" spans="1:22">
      <c r="A25" s="9" t="s">
        <v>97</v>
      </c>
      <c r="B25" s="9">
        <v>0</v>
      </c>
      <c r="I25" s="9" t="s">
        <v>97</v>
      </c>
      <c r="J25" s="3">
        <v>2</v>
      </c>
      <c r="O25" s="9" t="s">
        <v>97</v>
      </c>
      <c r="P25" s="3">
        <v>0</v>
      </c>
      <c r="U25" s="9" t="s">
        <v>97</v>
      </c>
      <c r="V25" s="3">
        <v>1</v>
      </c>
    </row>
    <row r="26" spans="1:22">
      <c r="A26" s="9" t="s">
        <v>98</v>
      </c>
      <c r="B26" s="9">
        <v>2</v>
      </c>
      <c r="I26" s="9" t="s">
        <v>98</v>
      </c>
      <c r="J26" s="3">
        <v>0</v>
      </c>
      <c r="O26" s="9" t="s">
        <v>98</v>
      </c>
      <c r="P26" s="3">
        <v>2</v>
      </c>
      <c r="U26" s="9" t="s">
        <v>98</v>
      </c>
      <c r="V26" s="3">
        <v>1</v>
      </c>
    </row>
  </sheetData>
  <mergeCells count="25">
    <mergeCell ref="M14:M15"/>
    <mergeCell ref="A14:A15"/>
    <mergeCell ref="I17:I18"/>
    <mergeCell ref="J17:J18"/>
    <mergeCell ref="H17:H18"/>
    <mergeCell ref="K17:K18"/>
    <mergeCell ref="I14:I15"/>
    <mergeCell ref="J14:J15"/>
    <mergeCell ref="H14:H15"/>
    <mergeCell ref="K14:K15"/>
    <mergeCell ref="L14:L15"/>
    <mergeCell ref="H11:H12"/>
    <mergeCell ref="I11:I12"/>
    <mergeCell ref="J11:J12"/>
    <mergeCell ref="L11:L12"/>
    <mergeCell ref="M11:M12"/>
    <mergeCell ref="B2:D2"/>
    <mergeCell ref="H2:J2"/>
    <mergeCell ref="N2:P2"/>
    <mergeCell ref="T2:V2"/>
    <mergeCell ref="N6:N7"/>
    <mergeCell ref="O6:O7"/>
    <mergeCell ref="P6:P7"/>
    <mergeCell ref="R6:R7"/>
    <mergeCell ref="S6:S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12.5" style="9" customWidth="1"/>
    <col min="2" max="2" width="4.5" style="9" customWidth="1"/>
    <col min="3" max="3" width="10.5" style="3" customWidth="1"/>
    <col min="4" max="4" width="11" style="3" customWidth="1"/>
    <col min="5" max="5" width="16.5" style="7" customWidth="1"/>
    <col min="6" max="7" width="5.1640625" style="10" customWidth="1"/>
    <col min="8" max="8" width="4.83203125" style="9" customWidth="1"/>
    <col min="9" max="9" width="10.5" style="3" customWidth="1"/>
    <col min="10" max="10" width="12.5" style="3" customWidth="1"/>
    <col min="11" max="11" width="16.6640625" style="7" customWidth="1"/>
    <col min="12" max="13" width="5.1640625" style="10" customWidth="1"/>
    <col min="14" max="14" width="4.5" style="9" customWidth="1"/>
    <col min="15" max="15" width="10.5" style="3" customWidth="1"/>
    <col min="16" max="16" width="11" style="3" customWidth="1"/>
    <col min="17" max="17" width="16.83203125" style="7" customWidth="1"/>
    <col min="18" max="19" width="5.1640625" style="10" customWidth="1"/>
    <col min="20" max="20" width="4.5" style="9" customWidth="1"/>
    <col min="21" max="21" width="10.5" style="3" customWidth="1"/>
    <col min="22" max="22" width="11" style="3" customWidth="1"/>
    <col min="23" max="23" width="17" style="7" customWidth="1"/>
    <col min="24" max="25" width="5.1640625" style="10" customWidth="1"/>
    <col min="26" max="16384" width="8.83203125" style="3"/>
  </cols>
  <sheetData>
    <row r="1" spans="1:25">
      <c r="A1" s="8" t="s">
        <v>27</v>
      </c>
    </row>
    <row r="2" spans="1:25" ht="29" thickBot="1">
      <c r="A2" s="11" t="s">
        <v>7</v>
      </c>
      <c r="B2" s="41" t="s">
        <v>0</v>
      </c>
      <c r="C2" s="42"/>
      <c r="D2" s="43"/>
      <c r="E2" s="12" t="s">
        <v>4</v>
      </c>
      <c r="F2" s="13" t="s">
        <v>5</v>
      </c>
      <c r="G2" s="13" t="s">
        <v>6</v>
      </c>
      <c r="H2" s="41" t="s">
        <v>1</v>
      </c>
      <c r="I2" s="42"/>
      <c r="J2" s="43"/>
      <c r="K2" s="12" t="s">
        <v>4</v>
      </c>
      <c r="L2" s="13" t="s">
        <v>5</v>
      </c>
      <c r="M2" s="13" t="s">
        <v>6</v>
      </c>
      <c r="N2" s="41" t="s">
        <v>2</v>
      </c>
      <c r="O2" s="42"/>
      <c r="P2" s="43"/>
      <c r="Q2" s="12" t="s">
        <v>4</v>
      </c>
      <c r="R2" s="13" t="s">
        <v>5</v>
      </c>
      <c r="S2" s="13" t="s">
        <v>6</v>
      </c>
      <c r="T2" s="41" t="s">
        <v>3</v>
      </c>
      <c r="U2" s="42"/>
      <c r="V2" s="43"/>
      <c r="W2" s="12" t="s">
        <v>4</v>
      </c>
      <c r="X2" s="13" t="s">
        <v>5</v>
      </c>
      <c r="Y2" s="13" t="s">
        <v>6</v>
      </c>
    </row>
    <row r="3" spans="1:25" ht="71" thickBot="1">
      <c r="A3" s="14" t="s">
        <v>146</v>
      </c>
      <c r="B3" s="15" t="s">
        <v>42</v>
      </c>
      <c r="C3" s="34" t="s">
        <v>131</v>
      </c>
      <c r="D3" s="35">
        <v>2131573504</v>
      </c>
      <c r="E3" s="17" t="s">
        <v>133</v>
      </c>
      <c r="F3" s="18">
        <v>1</v>
      </c>
      <c r="G3" s="18">
        <f>F3+99</f>
        <v>100</v>
      </c>
      <c r="H3" s="15" t="s">
        <v>134</v>
      </c>
      <c r="I3" s="28" t="s">
        <v>101</v>
      </c>
      <c r="J3" s="19">
        <v>2131573552</v>
      </c>
      <c r="K3" s="17" t="s">
        <v>135</v>
      </c>
      <c r="L3" s="18">
        <v>1</v>
      </c>
      <c r="M3" s="18">
        <f>L3+199</f>
        <v>200</v>
      </c>
      <c r="N3" s="15" t="s">
        <v>136</v>
      </c>
      <c r="O3" s="29" t="s">
        <v>137</v>
      </c>
      <c r="P3" s="5">
        <v>2131573592</v>
      </c>
      <c r="Q3" s="17" t="s">
        <v>139</v>
      </c>
      <c r="R3" s="18">
        <v>1</v>
      </c>
      <c r="S3" s="18">
        <f>R3+299</f>
        <v>300</v>
      </c>
      <c r="T3" s="15" t="s">
        <v>44</v>
      </c>
      <c r="U3" s="30" t="s">
        <v>138</v>
      </c>
      <c r="V3" s="20">
        <v>2131573632</v>
      </c>
      <c r="W3" s="17" t="s">
        <v>140</v>
      </c>
      <c r="X3" s="18">
        <v>1</v>
      </c>
      <c r="Y3" s="18">
        <f>X3+399</f>
        <v>400</v>
      </c>
    </row>
    <row r="4" spans="1:25" ht="15" thickBot="1">
      <c r="A4" s="21"/>
      <c r="B4" s="9" t="s">
        <v>10</v>
      </c>
      <c r="C4" s="3" t="s">
        <v>11</v>
      </c>
      <c r="D4" s="3">
        <v>4</v>
      </c>
      <c r="E4" s="22"/>
      <c r="F4" s="23">
        <f t="shared" ref="F4" si="0">G3+1</f>
        <v>101</v>
      </c>
      <c r="G4" s="23">
        <f>F4+3</f>
        <v>104</v>
      </c>
      <c r="H4" s="9" t="s">
        <v>10</v>
      </c>
      <c r="I4" s="3" t="s">
        <v>11</v>
      </c>
      <c r="J4" s="3">
        <v>4</v>
      </c>
      <c r="L4" s="10">
        <f t="shared" ref="L4" si="1">M3+1</f>
        <v>201</v>
      </c>
      <c r="M4" s="10">
        <f>L4+3</f>
        <v>204</v>
      </c>
      <c r="N4" s="9" t="s">
        <v>10</v>
      </c>
      <c r="O4" s="3" t="s">
        <v>11</v>
      </c>
      <c r="P4" s="3">
        <v>4</v>
      </c>
      <c r="R4" s="10">
        <f t="shared" ref="R4" si="2">S3+1</f>
        <v>301</v>
      </c>
      <c r="S4" s="10">
        <f>R4+3</f>
        <v>304</v>
      </c>
      <c r="T4" s="9" t="s">
        <v>10</v>
      </c>
      <c r="U4" s="3" t="s">
        <v>30</v>
      </c>
      <c r="V4" s="3">
        <v>3</v>
      </c>
      <c r="X4" s="10">
        <f t="shared" ref="X4" si="3">Y3+1</f>
        <v>401</v>
      </c>
      <c r="Y4" s="10">
        <f>X4+2</f>
        <v>403</v>
      </c>
    </row>
    <row r="5" spans="1:25" ht="71" thickBot="1">
      <c r="A5" s="9" t="s">
        <v>148</v>
      </c>
      <c r="B5" s="15" t="s">
        <v>143</v>
      </c>
      <c r="C5" s="34" t="s">
        <v>178</v>
      </c>
      <c r="D5" s="35">
        <v>2131573504</v>
      </c>
      <c r="E5" s="7" t="s">
        <v>144</v>
      </c>
      <c r="F5" s="10">
        <f>G4+1</f>
        <v>105</v>
      </c>
      <c r="G5" s="10">
        <f>F5</f>
        <v>105</v>
      </c>
      <c r="H5" s="15" t="s">
        <v>142</v>
      </c>
      <c r="I5" s="28" t="s">
        <v>101</v>
      </c>
      <c r="J5" s="19">
        <v>2131573552</v>
      </c>
      <c r="K5" s="7" t="s">
        <v>141</v>
      </c>
      <c r="L5" s="10">
        <f t="shared" ref="L5:L12" si="4">M4+1</f>
        <v>205</v>
      </c>
      <c r="M5" s="10">
        <f>L5</f>
        <v>205</v>
      </c>
      <c r="N5" s="15" t="s">
        <v>142</v>
      </c>
      <c r="O5" s="29" t="s">
        <v>151</v>
      </c>
      <c r="P5" s="5">
        <v>2131573592</v>
      </c>
      <c r="Q5" s="7" t="s">
        <v>145</v>
      </c>
      <c r="R5" s="10">
        <f t="shared" ref="R5:R13" si="5">S4+1</f>
        <v>305</v>
      </c>
      <c r="S5" s="10">
        <f>R5</f>
        <v>305</v>
      </c>
      <c r="T5" s="15" t="s">
        <v>143</v>
      </c>
      <c r="U5" s="30" t="s">
        <v>153</v>
      </c>
      <c r="V5" s="20">
        <v>2131573632</v>
      </c>
      <c r="W5" s="7" t="s">
        <v>147</v>
      </c>
      <c r="X5" s="10">
        <f t="shared" ref="X5:X13" si="6">Y4+1</f>
        <v>404</v>
      </c>
      <c r="Y5" s="10">
        <f>X5</f>
        <v>404</v>
      </c>
    </row>
    <row r="6" spans="1:25" ht="71" thickBot="1">
      <c r="B6" s="9" t="s">
        <v>10</v>
      </c>
      <c r="C6" s="3" t="s">
        <v>11</v>
      </c>
      <c r="D6" s="3">
        <v>4</v>
      </c>
      <c r="F6" s="10">
        <f>G5+1</f>
        <v>106</v>
      </c>
      <c r="G6" s="10">
        <f>F6+D6-1</f>
        <v>109</v>
      </c>
      <c r="H6" s="9" t="s">
        <v>10</v>
      </c>
      <c r="I6" s="3" t="s">
        <v>11</v>
      </c>
      <c r="J6" s="3">
        <v>4</v>
      </c>
      <c r="L6" s="10">
        <f t="shared" si="4"/>
        <v>206</v>
      </c>
      <c r="M6" s="10">
        <f>L6+J6-1</f>
        <v>209</v>
      </c>
      <c r="N6" s="9" t="s">
        <v>10</v>
      </c>
      <c r="O6" s="3" t="s">
        <v>11</v>
      </c>
      <c r="P6" s="3">
        <v>4</v>
      </c>
      <c r="R6" s="10">
        <f t="shared" si="5"/>
        <v>306</v>
      </c>
      <c r="S6" s="10">
        <f>R6+P6-1</f>
        <v>309</v>
      </c>
      <c r="T6" s="9" t="s">
        <v>10</v>
      </c>
      <c r="U6" s="3" t="s">
        <v>11</v>
      </c>
      <c r="V6" s="3">
        <v>4</v>
      </c>
      <c r="W6" s="25" t="s">
        <v>155</v>
      </c>
      <c r="X6" s="10">
        <f t="shared" si="6"/>
        <v>405</v>
      </c>
      <c r="Y6" s="10">
        <f>X6+V6-1</f>
        <v>408</v>
      </c>
    </row>
    <row r="7" spans="1:25" ht="99" thickBot="1">
      <c r="A7" s="9" t="s">
        <v>165</v>
      </c>
      <c r="B7" s="15" t="s">
        <v>45</v>
      </c>
      <c r="C7" s="29" t="s">
        <v>161</v>
      </c>
      <c r="D7" s="5">
        <v>2131573592</v>
      </c>
      <c r="E7" s="7" t="s">
        <v>150</v>
      </c>
      <c r="F7" s="10">
        <f>G6+1</f>
        <v>110</v>
      </c>
      <c r="G7" s="10">
        <v>404</v>
      </c>
      <c r="H7" s="15" t="s">
        <v>31</v>
      </c>
      <c r="I7" s="30" t="s">
        <v>152</v>
      </c>
      <c r="J7" s="20">
        <v>2131573632</v>
      </c>
      <c r="K7" s="7" t="s">
        <v>154</v>
      </c>
      <c r="L7" s="10">
        <f t="shared" si="4"/>
        <v>210</v>
      </c>
      <c r="M7" s="10">
        <v>408</v>
      </c>
      <c r="N7" s="9" t="s">
        <v>10</v>
      </c>
      <c r="O7" s="3" t="s">
        <v>21</v>
      </c>
      <c r="P7" s="3">
        <v>100</v>
      </c>
      <c r="Q7" s="2" t="s">
        <v>164</v>
      </c>
      <c r="R7" s="10">
        <f t="shared" si="5"/>
        <v>310</v>
      </c>
      <c r="S7" s="10">
        <f>R7+P7-1</f>
        <v>409</v>
      </c>
      <c r="T7" s="9" t="s">
        <v>10</v>
      </c>
      <c r="U7" s="3" t="s">
        <v>14</v>
      </c>
      <c r="V7" s="3">
        <v>1</v>
      </c>
      <c r="X7" s="10">
        <f t="shared" si="6"/>
        <v>409</v>
      </c>
      <c r="Y7" s="10">
        <f>X7</f>
        <v>409</v>
      </c>
    </row>
    <row r="8" spans="1:25" ht="43" thickBot="1">
      <c r="A8" s="9" t="s">
        <v>159</v>
      </c>
      <c r="B8" s="9" t="s">
        <v>10</v>
      </c>
      <c r="C8" s="3" t="s">
        <v>11</v>
      </c>
      <c r="D8" s="3">
        <v>4</v>
      </c>
      <c r="F8" s="10">
        <f>G7+1</f>
        <v>405</v>
      </c>
      <c r="G8" s="10">
        <f>F8+D8-1</f>
        <v>408</v>
      </c>
      <c r="H8" s="9" t="s">
        <v>10</v>
      </c>
      <c r="I8" s="3" t="s">
        <v>11</v>
      </c>
      <c r="J8" s="3">
        <v>4</v>
      </c>
      <c r="L8" s="10">
        <f t="shared" si="4"/>
        <v>409</v>
      </c>
      <c r="M8" s="10">
        <f>L8+J8-1</f>
        <v>412</v>
      </c>
      <c r="N8" s="15" t="s">
        <v>142</v>
      </c>
      <c r="O8" s="29" t="s">
        <v>149</v>
      </c>
      <c r="P8" s="5">
        <v>2131573592</v>
      </c>
      <c r="Q8" s="7" t="s">
        <v>156</v>
      </c>
      <c r="R8" s="10">
        <f t="shared" si="5"/>
        <v>410</v>
      </c>
      <c r="S8" s="10">
        <f>R8</f>
        <v>410</v>
      </c>
      <c r="T8" s="15" t="s">
        <v>142</v>
      </c>
      <c r="U8" s="30" t="s">
        <v>168</v>
      </c>
      <c r="V8" s="20">
        <v>2131573632</v>
      </c>
      <c r="W8" s="7" t="s">
        <v>158</v>
      </c>
      <c r="X8" s="10">
        <f t="shared" si="6"/>
        <v>410</v>
      </c>
      <c r="Y8" s="10">
        <f>X8</f>
        <v>410</v>
      </c>
    </row>
    <row r="9" spans="1:25" ht="71" thickBot="1">
      <c r="A9" s="9" t="s">
        <v>163</v>
      </c>
      <c r="B9" s="15" t="s">
        <v>32</v>
      </c>
      <c r="C9" s="29" t="s">
        <v>160</v>
      </c>
      <c r="D9" s="5">
        <v>2131573592</v>
      </c>
      <c r="E9" s="7" t="s">
        <v>162</v>
      </c>
      <c r="F9" s="10">
        <f>M7+1</f>
        <v>409</v>
      </c>
      <c r="G9" s="10">
        <f>F9</f>
        <v>409</v>
      </c>
      <c r="H9" s="9" t="s">
        <v>10</v>
      </c>
      <c r="I9" s="3" t="s">
        <v>40</v>
      </c>
      <c r="J9" s="3">
        <v>2</v>
      </c>
      <c r="L9" s="10">
        <f t="shared" si="4"/>
        <v>413</v>
      </c>
      <c r="M9" s="10">
        <f>L9+J9-1</f>
        <v>414</v>
      </c>
      <c r="N9" s="9" t="s">
        <v>10</v>
      </c>
      <c r="O9" s="3" t="s">
        <v>11</v>
      </c>
      <c r="P9" s="3">
        <v>4</v>
      </c>
      <c r="R9" s="10">
        <f t="shared" si="5"/>
        <v>411</v>
      </c>
      <c r="S9" s="10">
        <f>R9+P9-1</f>
        <v>414</v>
      </c>
      <c r="T9" s="9" t="s">
        <v>10</v>
      </c>
      <c r="U9" s="3" t="s">
        <v>11</v>
      </c>
      <c r="V9" s="3">
        <v>4</v>
      </c>
      <c r="X9" s="10">
        <f t="shared" si="6"/>
        <v>411</v>
      </c>
      <c r="Y9" s="10">
        <f>X9+V9-1</f>
        <v>414</v>
      </c>
    </row>
    <row r="10" spans="1:25" ht="71" thickBot="1">
      <c r="A10" s="9" t="s">
        <v>169</v>
      </c>
      <c r="B10" s="9" t="s">
        <v>10</v>
      </c>
      <c r="C10" s="3" t="s">
        <v>73</v>
      </c>
      <c r="D10" s="3">
        <v>8</v>
      </c>
      <c r="F10" s="10">
        <f>G9+1</f>
        <v>410</v>
      </c>
      <c r="G10" s="10">
        <f>F10+D10-1</f>
        <v>417</v>
      </c>
      <c r="H10" s="15" t="s">
        <v>33</v>
      </c>
      <c r="I10" s="30" t="s">
        <v>157</v>
      </c>
      <c r="J10" s="20">
        <v>2131573632</v>
      </c>
      <c r="K10" s="7" t="s">
        <v>166</v>
      </c>
      <c r="L10" s="10">
        <f t="shared" si="4"/>
        <v>415</v>
      </c>
      <c r="M10" s="10">
        <f>L10</f>
        <v>415</v>
      </c>
      <c r="N10" s="9" t="s">
        <v>10</v>
      </c>
      <c r="O10" s="3" t="s">
        <v>14</v>
      </c>
      <c r="P10" s="3">
        <v>1</v>
      </c>
      <c r="R10" s="10">
        <f t="shared" si="5"/>
        <v>415</v>
      </c>
      <c r="S10" s="10">
        <f>R10</f>
        <v>415</v>
      </c>
      <c r="T10" s="9" t="s">
        <v>10</v>
      </c>
      <c r="U10" s="3" t="s">
        <v>11</v>
      </c>
      <c r="V10" s="3">
        <v>4</v>
      </c>
      <c r="W10" s="25" t="s">
        <v>167</v>
      </c>
      <c r="X10" s="10">
        <f t="shared" si="6"/>
        <v>415</v>
      </c>
      <c r="Y10" s="10">
        <f>X10+V10-1</f>
        <v>418</v>
      </c>
    </row>
    <row r="11" spans="1:25" ht="71" thickBot="1">
      <c r="A11" s="9" t="s">
        <v>171</v>
      </c>
      <c r="B11" s="15" t="s">
        <v>34</v>
      </c>
      <c r="C11" s="29" t="s">
        <v>160</v>
      </c>
      <c r="D11" s="5">
        <v>2131573592</v>
      </c>
      <c r="E11" s="7" t="s">
        <v>170</v>
      </c>
      <c r="F11" s="10">
        <f>G10+1</f>
        <v>418</v>
      </c>
      <c r="G11" s="10">
        <f>F11</f>
        <v>418</v>
      </c>
      <c r="H11" s="9" t="s">
        <v>10</v>
      </c>
      <c r="I11" s="3" t="s">
        <v>11</v>
      </c>
      <c r="J11" s="3">
        <v>4</v>
      </c>
      <c r="L11" s="10">
        <f t="shared" si="4"/>
        <v>416</v>
      </c>
      <c r="M11" s="10">
        <f>L11+J11-1</f>
        <v>419</v>
      </c>
      <c r="N11" s="9" t="s">
        <v>10</v>
      </c>
      <c r="O11" s="3" t="s">
        <v>11</v>
      </c>
      <c r="P11" s="3">
        <v>4</v>
      </c>
      <c r="Q11" s="2" t="s">
        <v>172</v>
      </c>
      <c r="R11" s="10">
        <f t="shared" si="5"/>
        <v>416</v>
      </c>
      <c r="S11" s="10">
        <f>R11+P11-1</f>
        <v>419</v>
      </c>
      <c r="T11" s="9" t="s">
        <v>10</v>
      </c>
      <c r="U11" s="3" t="s">
        <v>73</v>
      </c>
      <c r="V11" s="3">
        <v>8</v>
      </c>
      <c r="X11" s="10">
        <f t="shared" si="6"/>
        <v>419</v>
      </c>
      <c r="Y11" s="10">
        <f>X11+V11-1</f>
        <v>426</v>
      </c>
    </row>
    <row r="12" spans="1:25" ht="85" thickBot="1">
      <c r="A12" s="9" t="s">
        <v>180</v>
      </c>
      <c r="B12" s="9" t="s">
        <v>10</v>
      </c>
      <c r="C12" s="3" t="s">
        <v>11</v>
      </c>
      <c r="D12" s="3">
        <v>4</v>
      </c>
      <c r="F12" s="10">
        <f>G11+1</f>
        <v>419</v>
      </c>
      <c r="G12" s="10">
        <f>F12+D12-1</f>
        <v>422</v>
      </c>
      <c r="H12" s="9" t="s">
        <v>10</v>
      </c>
      <c r="I12" s="3" t="s">
        <v>11</v>
      </c>
      <c r="J12" s="3">
        <v>4</v>
      </c>
      <c r="K12" s="25" t="s">
        <v>174</v>
      </c>
      <c r="L12" s="10">
        <f t="shared" si="4"/>
        <v>420</v>
      </c>
      <c r="M12" s="10">
        <f>L12+J12-1</f>
        <v>423</v>
      </c>
      <c r="N12" s="15" t="s">
        <v>35</v>
      </c>
      <c r="O12" s="30" t="s">
        <v>152</v>
      </c>
      <c r="P12" s="20">
        <v>2131573632</v>
      </c>
      <c r="Q12" s="7" t="s">
        <v>173</v>
      </c>
      <c r="R12" s="10">
        <f t="shared" si="5"/>
        <v>420</v>
      </c>
      <c r="S12" s="10">
        <v>423</v>
      </c>
      <c r="T12" s="15" t="s">
        <v>175</v>
      </c>
      <c r="U12" s="34" t="s">
        <v>176</v>
      </c>
      <c r="V12" s="35">
        <v>2131573504</v>
      </c>
      <c r="W12" s="7" t="s">
        <v>177</v>
      </c>
      <c r="X12" s="10">
        <f t="shared" si="6"/>
        <v>427</v>
      </c>
      <c r="Y12" s="10">
        <f>X12+4</f>
        <v>431</v>
      </c>
    </row>
    <row r="13" spans="1:25" ht="112">
      <c r="A13" s="9" t="s">
        <v>182</v>
      </c>
      <c r="B13" s="9" t="s">
        <v>10</v>
      </c>
      <c r="C13" s="3" t="s">
        <v>179</v>
      </c>
      <c r="D13" s="3">
        <v>9</v>
      </c>
      <c r="E13" s="26" t="s">
        <v>181</v>
      </c>
      <c r="F13" s="10">
        <f>G12+1</f>
        <v>423</v>
      </c>
      <c r="G13" s="10">
        <f>F13+D13-1</f>
        <v>431</v>
      </c>
      <c r="N13" s="21" t="s">
        <v>10</v>
      </c>
      <c r="O13" s="37" t="s">
        <v>11</v>
      </c>
      <c r="P13" s="37">
        <v>4</v>
      </c>
      <c r="R13" s="10">
        <f t="shared" si="5"/>
        <v>424</v>
      </c>
      <c r="S13" s="10">
        <f>R13+P13-1</f>
        <v>427</v>
      </c>
      <c r="T13" s="9" t="s">
        <v>10</v>
      </c>
      <c r="U13" s="3" t="s">
        <v>11</v>
      </c>
      <c r="V13" s="3">
        <v>4</v>
      </c>
      <c r="X13" s="10">
        <f t="shared" si="6"/>
        <v>432</v>
      </c>
      <c r="Y13" s="10">
        <f>X13+V13-1</f>
        <v>435</v>
      </c>
    </row>
    <row r="14" spans="1:25">
      <c r="N14" s="21"/>
      <c r="O14" s="37"/>
      <c r="P14" s="37"/>
    </row>
    <row r="17" spans="1:25" s="7" customFormat="1">
      <c r="A17" s="9" t="s">
        <v>92</v>
      </c>
      <c r="B17" s="9">
        <v>431</v>
      </c>
      <c r="C17" s="3"/>
      <c r="D17" s="3"/>
      <c r="F17" s="10"/>
      <c r="G17" s="10"/>
      <c r="H17" s="9"/>
      <c r="I17" s="9" t="s">
        <v>92</v>
      </c>
      <c r="J17" s="3">
        <v>423</v>
      </c>
      <c r="L17" s="10"/>
      <c r="M17" s="10"/>
      <c r="N17" s="9"/>
      <c r="O17" s="9" t="s">
        <v>92</v>
      </c>
      <c r="P17" s="3">
        <v>427</v>
      </c>
      <c r="R17" s="10"/>
      <c r="S17" s="10"/>
      <c r="T17" s="9"/>
      <c r="U17" s="9" t="s">
        <v>92</v>
      </c>
      <c r="V17" s="3">
        <v>435</v>
      </c>
      <c r="X17" s="10"/>
      <c r="Y17" s="10"/>
    </row>
    <row r="18" spans="1:25" s="7" customFormat="1" ht="28">
      <c r="A18" s="9" t="s">
        <v>93</v>
      </c>
      <c r="B18" s="38">
        <v>5</v>
      </c>
      <c r="C18" s="3"/>
      <c r="D18" s="3"/>
      <c r="F18" s="10"/>
      <c r="G18" s="10"/>
      <c r="H18" s="9"/>
      <c r="I18" s="9" t="s">
        <v>93</v>
      </c>
      <c r="J18" s="3">
        <v>4</v>
      </c>
      <c r="L18" s="10"/>
      <c r="M18" s="10"/>
      <c r="N18" s="9"/>
      <c r="O18" s="9" t="s">
        <v>93</v>
      </c>
      <c r="P18" s="3">
        <v>4</v>
      </c>
      <c r="R18" s="10"/>
      <c r="S18" s="10"/>
      <c r="T18" s="9"/>
      <c r="U18" s="9" t="s">
        <v>93</v>
      </c>
      <c r="V18" s="3">
        <v>4</v>
      </c>
      <c r="X18" s="10"/>
      <c r="Y18" s="10"/>
    </row>
    <row r="19" spans="1:25" s="7" customFormat="1" ht="28">
      <c r="A19" s="9" t="s">
        <v>94</v>
      </c>
      <c r="B19" s="38">
        <v>2</v>
      </c>
      <c r="C19" s="3"/>
      <c r="D19" s="3"/>
      <c r="F19" s="10"/>
      <c r="G19" s="10"/>
      <c r="H19" s="9"/>
      <c r="I19" s="9" t="s">
        <v>94</v>
      </c>
      <c r="J19" s="3">
        <v>2</v>
      </c>
      <c r="L19" s="10"/>
      <c r="M19" s="10"/>
      <c r="N19" s="9"/>
      <c r="O19" s="9" t="s">
        <v>94</v>
      </c>
      <c r="P19" s="3">
        <v>1</v>
      </c>
      <c r="R19" s="10"/>
      <c r="S19" s="10"/>
      <c r="T19" s="9"/>
      <c r="U19" s="9" t="s">
        <v>94</v>
      </c>
      <c r="V19" s="3">
        <v>2</v>
      </c>
      <c r="X19" s="10"/>
      <c r="Y19" s="10"/>
    </row>
    <row r="20" spans="1:25" s="7" customFormat="1">
      <c r="A20" s="9" t="s">
        <v>95</v>
      </c>
      <c r="B20" s="38">
        <v>0</v>
      </c>
      <c r="C20" s="3"/>
      <c r="D20" s="3"/>
      <c r="F20" s="10"/>
      <c r="G20" s="10"/>
      <c r="H20" s="9"/>
      <c r="I20" s="9" t="s">
        <v>95</v>
      </c>
      <c r="J20" s="3">
        <v>1</v>
      </c>
      <c r="L20" s="10"/>
      <c r="M20" s="10"/>
      <c r="N20" s="9"/>
      <c r="O20" s="9" t="s">
        <v>95</v>
      </c>
      <c r="P20" s="3">
        <v>2</v>
      </c>
      <c r="R20" s="10"/>
      <c r="S20" s="10"/>
      <c r="T20" s="9"/>
      <c r="U20" s="9" t="s">
        <v>95</v>
      </c>
      <c r="V20" s="3">
        <v>1</v>
      </c>
      <c r="X20" s="10"/>
      <c r="Y20" s="10"/>
    </row>
    <row r="21" spans="1:25" s="7" customFormat="1">
      <c r="A21" s="9" t="s">
        <v>96</v>
      </c>
      <c r="B21" s="38">
        <v>2</v>
      </c>
      <c r="C21" s="3"/>
      <c r="D21" s="3"/>
      <c r="F21" s="10"/>
      <c r="G21" s="10"/>
      <c r="H21" s="9"/>
      <c r="I21" s="9" t="s">
        <v>96</v>
      </c>
      <c r="J21" s="3">
        <v>1</v>
      </c>
      <c r="L21" s="10"/>
      <c r="M21" s="10"/>
      <c r="N21" s="9"/>
      <c r="O21" s="9" t="s">
        <v>96</v>
      </c>
      <c r="P21" s="3">
        <v>2</v>
      </c>
      <c r="R21" s="10"/>
      <c r="S21" s="10"/>
      <c r="T21" s="9"/>
      <c r="U21" s="9" t="s">
        <v>96</v>
      </c>
      <c r="V21" s="3">
        <v>0</v>
      </c>
      <c r="X21" s="10"/>
      <c r="Y21" s="10"/>
    </row>
    <row r="22" spans="1:25" s="7" customFormat="1">
      <c r="A22" s="9" t="s">
        <v>97</v>
      </c>
      <c r="B22" s="38">
        <v>3</v>
      </c>
      <c r="C22" s="3"/>
      <c r="D22" s="3"/>
      <c r="F22" s="10"/>
      <c r="G22" s="10"/>
      <c r="H22" s="9"/>
      <c r="I22" s="9" t="s">
        <v>97</v>
      </c>
      <c r="J22" s="3">
        <v>1</v>
      </c>
      <c r="L22" s="10"/>
      <c r="M22" s="10"/>
      <c r="N22" s="9"/>
      <c r="O22" s="9" t="s">
        <v>97</v>
      </c>
      <c r="P22" s="3">
        <v>0</v>
      </c>
      <c r="R22" s="10"/>
      <c r="S22" s="10"/>
      <c r="T22" s="9"/>
      <c r="U22" s="9" t="s">
        <v>97</v>
      </c>
      <c r="V22" s="3">
        <v>1</v>
      </c>
      <c r="X22" s="10"/>
      <c r="Y22" s="10"/>
    </row>
    <row r="23" spans="1:25" s="7" customFormat="1">
      <c r="A23" s="9" t="s">
        <v>98</v>
      </c>
      <c r="B23" s="38">
        <v>0</v>
      </c>
      <c r="C23" s="3"/>
      <c r="D23" s="3"/>
      <c r="F23" s="10"/>
      <c r="G23" s="10"/>
      <c r="H23" s="9"/>
      <c r="I23" s="9" t="s">
        <v>98</v>
      </c>
      <c r="J23" s="3">
        <v>1</v>
      </c>
      <c r="L23" s="10"/>
      <c r="M23" s="10"/>
      <c r="N23" s="9"/>
      <c r="O23" s="9" t="s">
        <v>98</v>
      </c>
      <c r="P23" s="3">
        <v>0</v>
      </c>
      <c r="R23" s="10"/>
      <c r="S23" s="10"/>
      <c r="T23" s="9"/>
      <c r="U23" s="9" t="s">
        <v>98</v>
      </c>
      <c r="V23" s="3">
        <v>2</v>
      </c>
      <c r="X23" s="10"/>
      <c r="Y23" s="10"/>
    </row>
    <row r="24" spans="1:25">
      <c r="B24" s="38"/>
    </row>
  </sheetData>
  <mergeCells count="4">
    <mergeCell ref="B2:D2"/>
    <mergeCell ref="H2:J2"/>
    <mergeCell ref="N2:P2"/>
    <mergeCell ref="T2:V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MSI_Test</vt:lpstr>
      <vt:lpstr>MESI_Test</vt:lpstr>
      <vt:lpstr>DRAGON_Test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a</cp:lastModifiedBy>
  <dcterms:created xsi:type="dcterms:W3CDTF">2016-11-15T13:19:24Z</dcterms:created>
  <dcterms:modified xsi:type="dcterms:W3CDTF">2016-11-19T17:42:47Z</dcterms:modified>
</cp:coreProperties>
</file>