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E:\Projects\GM\"/>
    </mc:Choice>
  </mc:AlternateContent>
  <xr:revisionPtr revIDLastSave="0" documentId="13_ncr:1_{3D024F6F-6E4E-4CF8-923F-BEE90E73BF6B}" xr6:coauthVersionLast="36" xr6:coauthVersionMax="36" xr10:uidLastSave="{00000000-0000-0000-0000-000000000000}"/>
  <bookViews>
    <workbookView xWindow="-110" yWindow="0" windowWidth="2270" windowHeight="0" activeTab="2" xr2:uid="{00000000-000D-0000-FFFF-FFFF00000000}"/>
  </bookViews>
  <sheets>
    <sheet name="Audit form" sheetId="9" r:id="rId1"/>
    <sheet name="Action Form" sheetId="10" r:id="rId2"/>
    <sheet name="Change Log" sheetId="3" r:id="rId3"/>
  </sheets>
  <externalReferences>
    <externalReference r:id="rId4"/>
  </externalReferences>
  <definedNames>
    <definedName name="_xlnm._FilterDatabase" localSheetId="1" hidden="1">'Action Form'!$A$16:$P$26</definedName>
    <definedName name="_xlnm._FilterDatabase" localSheetId="0" hidden="1">'Audit form'!$B$8:$M$19</definedName>
    <definedName name="_xlnm.Print_Area" localSheetId="0">'Audit form'!$B$1:$H$152</definedName>
    <definedName name="SCORE">[1]Summary!$L$81:$L$86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8" i="9" l="1"/>
  <c r="G112" i="9" l="1"/>
  <c r="G113" i="9"/>
  <c r="G114" i="9"/>
  <c r="G115" i="9"/>
  <c r="G116" i="9"/>
  <c r="G117" i="9"/>
  <c r="G118" i="9"/>
  <c r="G119" i="9"/>
  <c r="G120" i="9"/>
  <c r="G121" i="9"/>
  <c r="G122" i="9"/>
  <c r="G104" i="9"/>
  <c r="G105" i="9"/>
  <c r="G106" i="9"/>
  <c r="G98" i="9"/>
  <c r="G87" i="9"/>
  <c r="G88" i="9"/>
  <c r="G89" i="9"/>
  <c r="G90" i="9"/>
  <c r="G91" i="9"/>
  <c r="G92" i="9"/>
  <c r="G79" i="9"/>
  <c r="G80" i="9"/>
  <c r="G81" i="9"/>
  <c r="G60" i="9"/>
  <c r="G61" i="9"/>
  <c r="G62" i="9"/>
  <c r="G63" i="9"/>
  <c r="G64" i="9"/>
  <c r="G65" i="9"/>
  <c r="G66" i="9"/>
  <c r="G67" i="9"/>
  <c r="G68" i="9"/>
  <c r="G32" i="9"/>
  <c r="G33" i="9"/>
  <c r="G34" i="9"/>
  <c r="G35" i="9"/>
  <c r="G36" i="9"/>
  <c r="G37" i="9"/>
  <c r="G38" i="9"/>
  <c r="G39" i="9"/>
  <c r="G40" i="9"/>
  <c r="G41" i="9"/>
  <c r="G42" i="9"/>
  <c r="G43" i="9"/>
  <c r="G44" i="9"/>
  <c r="G45" i="9"/>
  <c r="G46" i="9"/>
  <c r="G47" i="9"/>
  <c r="G48" i="9"/>
  <c r="G49" i="9"/>
  <c r="G50" i="9"/>
  <c r="G51" i="9"/>
  <c r="G52" i="9"/>
  <c r="G53" i="9"/>
  <c r="G54" i="9"/>
  <c r="G26" i="9"/>
  <c r="G11" i="9"/>
  <c r="G12" i="9"/>
  <c r="G13" i="9"/>
  <c r="G14" i="9"/>
  <c r="G15" i="9"/>
  <c r="G16" i="9"/>
  <c r="G17" i="9"/>
  <c r="G18" i="9"/>
  <c r="J17" i="9"/>
  <c r="J18" i="9"/>
  <c r="J16" i="9" l="1"/>
  <c r="J15" i="9"/>
  <c r="J14" i="9"/>
  <c r="J110" i="9"/>
  <c r="J139" i="9" s="1"/>
  <c r="J102" i="9"/>
  <c r="J138" i="9" s="1"/>
  <c r="J96" i="9"/>
  <c r="J137" i="9" s="1"/>
  <c r="J85" i="9"/>
  <c r="J136" i="9" s="1"/>
  <c r="J77" i="9"/>
  <c r="J135" i="9" s="1"/>
  <c r="J72" i="9"/>
  <c r="J134" i="9" s="1"/>
  <c r="J58" i="9"/>
  <c r="J133" i="9" s="1"/>
  <c r="J30" i="9"/>
  <c r="J132" i="9" s="1"/>
  <c r="J25" i="9"/>
  <c r="J26" i="9"/>
  <c r="J9" i="9"/>
  <c r="C139" i="9"/>
  <c r="C138" i="9"/>
  <c r="C137" i="9"/>
  <c r="C136" i="9"/>
  <c r="C135" i="9"/>
  <c r="C134" i="9"/>
  <c r="C133" i="9"/>
  <c r="C132" i="9"/>
  <c r="C131" i="9"/>
  <c r="J24" i="9"/>
  <c r="J131" i="9" s="1"/>
  <c r="J113" i="9"/>
  <c r="J114" i="9"/>
  <c r="J115" i="9"/>
  <c r="J116" i="9"/>
  <c r="J117" i="9"/>
  <c r="J118" i="9"/>
  <c r="J119" i="9"/>
  <c r="J120" i="9"/>
  <c r="J121" i="9"/>
  <c r="J122" i="9"/>
  <c r="J112" i="9"/>
  <c r="J111" i="9"/>
  <c r="J106" i="9"/>
  <c r="J105" i="9"/>
  <c r="J104" i="9"/>
  <c r="J103" i="9"/>
  <c r="J98" i="9"/>
  <c r="J97" i="9"/>
  <c r="J88" i="9"/>
  <c r="J89" i="9"/>
  <c r="J90" i="9"/>
  <c r="J91" i="9"/>
  <c r="J92" i="9"/>
  <c r="J87" i="9"/>
  <c r="J86" i="9"/>
  <c r="J79" i="9"/>
  <c r="J80" i="9"/>
  <c r="J81" i="9"/>
  <c r="J78" i="9"/>
  <c r="J73" i="9"/>
  <c r="J76" i="9" s="1"/>
  <c r="J61" i="9"/>
  <c r="J62" i="9"/>
  <c r="J63" i="9"/>
  <c r="J64" i="9"/>
  <c r="J65" i="9"/>
  <c r="J66" i="9"/>
  <c r="J67" i="9"/>
  <c r="J68" i="9"/>
  <c r="J60" i="9"/>
  <c r="J59" i="9"/>
  <c r="J33" i="9"/>
  <c r="J34" i="9"/>
  <c r="J35" i="9"/>
  <c r="J36" i="9"/>
  <c r="J37" i="9"/>
  <c r="J39" i="9"/>
  <c r="J40" i="9"/>
  <c r="J41" i="9"/>
  <c r="J42" i="9"/>
  <c r="J43" i="9"/>
  <c r="J44" i="9"/>
  <c r="J45" i="9"/>
  <c r="J46" i="9"/>
  <c r="J47" i="9"/>
  <c r="J48" i="9"/>
  <c r="J49" i="9"/>
  <c r="J50" i="9"/>
  <c r="J51" i="9"/>
  <c r="J52" i="9"/>
  <c r="J53" i="9"/>
  <c r="J54" i="9"/>
  <c r="J32" i="9"/>
  <c r="J31" i="9"/>
  <c r="J107" i="9" l="1"/>
  <c r="A138" i="9" s="1"/>
  <c r="J82" i="9"/>
  <c r="J99" i="9"/>
  <c r="J93" i="9"/>
  <c r="J74" i="9"/>
  <c r="J69" i="9"/>
  <c r="J55" i="9"/>
  <c r="J27" i="9"/>
  <c r="J123" i="9"/>
  <c r="G86" i="9"/>
  <c r="G97" i="9"/>
  <c r="G103" i="9"/>
  <c r="G111" i="9"/>
  <c r="D138" i="9" l="1"/>
  <c r="A132" i="9"/>
  <c r="D132" i="9"/>
  <c r="A131" i="9"/>
  <c r="D131" i="9"/>
  <c r="A133" i="9"/>
  <c r="D133" i="9"/>
  <c r="E133" i="9" s="1"/>
  <c r="A136" i="9"/>
  <c r="D136" i="9"/>
  <c r="D134" i="9"/>
  <c r="A134" i="9"/>
  <c r="A137" i="9"/>
  <c r="D137" i="9"/>
  <c r="A139" i="9"/>
  <c r="D139" i="9"/>
  <c r="D135" i="9"/>
  <c r="A135" i="9"/>
  <c r="G78" i="9"/>
  <c r="G73" i="9"/>
  <c r="G59" i="9"/>
  <c r="G31" i="9"/>
  <c r="G25" i="9"/>
  <c r="J12" i="9"/>
  <c r="J13" i="9"/>
  <c r="E138" i="9" l="1"/>
  <c r="J11" i="9"/>
  <c r="E135" i="9" l="1"/>
  <c r="E134" i="9"/>
  <c r="E132" i="9"/>
  <c r="E137" i="9"/>
  <c r="G10" i="9"/>
  <c r="C130" i="9" l="1"/>
  <c r="J10" i="9"/>
  <c r="J19" i="9" s="1"/>
  <c r="J130" i="9"/>
  <c r="E136" i="9" l="1"/>
  <c r="E131" i="9"/>
  <c r="J141" i="9" l="1"/>
  <c r="D130" i="9"/>
  <c r="E130" i="9" s="1"/>
  <c r="A130" i="9"/>
  <c r="E139" i="9"/>
  <c r="A141" i="9" l="1"/>
  <c r="E141" i="9"/>
  <c r="D144" i="9" s="1"/>
  <c r="H4" i="9" s="1"/>
  <c r="E144" i="9" l="1"/>
  <c r="H5"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Krzysztof Domanowski</author>
  </authors>
  <commentList>
    <comment ref="J8" authorId="0" shapeId="0" xr:uid="{00000000-0006-0000-0000-000001000000}">
      <text>
        <r>
          <rPr>
            <b/>
            <sz val="9"/>
            <color indexed="81"/>
            <rFont val="Tahoma"/>
            <family val="2"/>
            <charset val="238"/>
          </rPr>
          <t>Krzysztof Domanowski:</t>
        </r>
        <r>
          <rPr>
            <sz val="9"/>
            <color indexed="81"/>
            <rFont val="Tahoma"/>
            <family val="2"/>
            <charset val="238"/>
          </rPr>
          <t xml:space="preserve">
actual audit score</t>
        </r>
      </text>
    </comment>
    <comment ref="I19" authorId="0" shapeId="0" xr:uid="{00000000-0006-0000-0000-000002000000}">
      <text>
        <r>
          <rPr>
            <b/>
            <sz val="9"/>
            <color indexed="81"/>
            <rFont val="Tahoma"/>
            <family val="2"/>
            <charset val="238"/>
          </rPr>
          <t xml:space="preserve">Krzysztof Domanowski:
</t>
        </r>
        <r>
          <rPr>
            <sz val="9"/>
            <color indexed="81"/>
            <rFont val="Tahoma"/>
            <family val="2"/>
            <charset val="238"/>
          </rPr>
          <t>potential audit score</t>
        </r>
      </text>
    </comment>
    <comment ref="I22" authorId="0" shapeId="0" xr:uid="{00000000-0006-0000-0000-000003000000}">
      <text>
        <r>
          <rPr>
            <b/>
            <sz val="9"/>
            <color indexed="81"/>
            <rFont val="Tahoma"/>
            <family val="2"/>
            <charset val="238"/>
          </rPr>
          <t xml:space="preserve">Krzysztof Domanowski:
</t>
        </r>
        <r>
          <rPr>
            <sz val="9"/>
            <color indexed="81"/>
            <rFont val="Tahoma"/>
            <family val="2"/>
            <charset val="238"/>
          </rPr>
          <t>potential audit score</t>
        </r>
      </text>
    </comment>
    <comment ref="I27" authorId="0" shapeId="0" xr:uid="{00000000-0006-0000-0000-000004000000}">
      <text>
        <r>
          <rPr>
            <b/>
            <sz val="9"/>
            <color indexed="81"/>
            <rFont val="Tahoma"/>
            <family val="2"/>
            <charset val="238"/>
          </rPr>
          <t xml:space="preserve">Krzysztof Domanowski:
</t>
        </r>
        <r>
          <rPr>
            <sz val="9"/>
            <color indexed="81"/>
            <rFont val="Tahoma"/>
            <family val="2"/>
            <charset val="238"/>
          </rPr>
          <t>potential audit score</t>
        </r>
      </text>
    </comment>
    <comment ref="I55" authorId="0" shapeId="0" xr:uid="{00000000-0006-0000-0000-000005000000}">
      <text>
        <r>
          <rPr>
            <b/>
            <sz val="9"/>
            <color indexed="81"/>
            <rFont val="Tahoma"/>
            <family val="2"/>
            <charset val="238"/>
          </rPr>
          <t xml:space="preserve">Krzysztof Domanowski:
</t>
        </r>
        <r>
          <rPr>
            <sz val="9"/>
            <color indexed="81"/>
            <rFont val="Tahoma"/>
            <family val="2"/>
            <charset val="238"/>
          </rPr>
          <t>potential audit score</t>
        </r>
      </text>
    </comment>
    <comment ref="I69" authorId="0" shapeId="0" xr:uid="{00000000-0006-0000-0000-000006000000}">
      <text>
        <r>
          <rPr>
            <b/>
            <sz val="9"/>
            <color indexed="81"/>
            <rFont val="Tahoma"/>
            <family val="2"/>
            <charset val="238"/>
          </rPr>
          <t xml:space="preserve">Krzysztof Domanowski:
</t>
        </r>
        <r>
          <rPr>
            <sz val="9"/>
            <color indexed="81"/>
            <rFont val="Tahoma"/>
            <family val="2"/>
            <charset val="238"/>
          </rPr>
          <t>potential audit score</t>
        </r>
      </text>
    </comment>
    <comment ref="I74" authorId="0" shapeId="0" xr:uid="{00000000-0006-0000-0000-000007000000}">
      <text>
        <r>
          <rPr>
            <b/>
            <sz val="9"/>
            <color indexed="81"/>
            <rFont val="Tahoma"/>
            <family val="2"/>
            <charset val="238"/>
          </rPr>
          <t xml:space="preserve">Krzysztof Domanowski:
</t>
        </r>
        <r>
          <rPr>
            <sz val="9"/>
            <color indexed="81"/>
            <rFont val="Tahoma"/>
            <family val="2"/>
            <charset val="238"/>
          </rPr>
          <t>potential audit score</t>
        </r>
      </text>
    </comment>
    <comment ref="I76" authorId="0" shapeId="0" xr:uid="{00000000-0006-0000-0000-000008000000}">
      <text>
        <r>
          <rPr>
            <b/>
            <sz val="9"/>
            <color indexed="81"/>
            <rFont val="Tahoma"/>
            <family val="2"/>
            <charset val="238"/>
          </rPr>
          <t xml:space="preserve">Krzysztof Domanowski:
</t>
        </r>
        <r>
          <rPr>
            <sz val="9"/>
            <color indexed="81"/>
            <rFont val="Tahoma"/>
            <family val="2"/>
            <charset val="238"/>
          </rPr>
          <t>potential audit score</t>
        </r>
      </text>
    </comment>
    <comment ref="I82" authorId="0" shapeId="0" xr:uid="{00000000-0006-0000-0000-000009000000}">
      <text>
        <r>
          <rPr>
            <b/>
            <sz val="9"/>
            <color indexed="81"/>
            <rFont val="Tahoma"/>
            <family val="2"/>
            <charset val="238"/>
          </rPr>
          <t xml:space="preserve">Krzysztof Domanowski:
</t>
        </r>
        <r>
          <rPr>
            <sz val="9"/>
            <color indexed="81"/>
            <rFont val="Tahoma"/>
            <family val="2"/>
            <charset val="238"/>
          </rPr>
          <t>potential audit score</t>
        </r>
      </text>
    </comment>
    <comment ref="I93" authorId="0" shapeId="0" xr:uid="{00000000-0006-0000-0000-00000A000000}">
      <text>
        <r>
          <rPr>
            <b/>
            <sz val="9"/>
            <color indexed="81"/>
            <rFont val="Tahoma"/>
            <family val="2"/>
            <charset val="238"/>
          </rPr>
          <t xml:space="preserve">Krzysztof Domanowski:
</t>
        </r>
        <r>
          <rPr>
            <sz val="9"/>
            <color indexed="81"/>
            <rFont val="Tahoma"/>
            <family val="2"/>
            <charset val="238"/>
          </rPr>
          <t>potential audit score</t>
        </r>
      </text>
    </comment>
    <comment ref="I99" authorId="0" shapeId="0" xr:uid="{00000000-0006-0000-0000-00000B000000}">
      <text>
        <r>
          <rPr>
            <b/>
            <sz val="9"/>
            <color indexed="81"/>
            <rFont val="Tahoma"/>
            <family val="2"/>
            <charset val="238"/>
          </rPr>
          <t xml:space="preserve">Krzysztof Domanowski:
</t>
        </r>
        <r>
          <rPr>
            <sz val="9"/>
            <color indexed="81"/>
            <rFont val="Tahoma"/>
            <family val="2"/>
            <charset val="238"/>
          </rPr>
          <t>potential audit score</t>
        </r>
      </text>
    </comment>
    <comment ref="I107" authorId="0" shapeId="0" xr:uid="{00000000-0006-0000-0000-00000C000000}">
      <text>
        <r>
          <rPr>
            <b/>
            <sz val="9"/>
            <color indexed="81"/>
            <rFont val="Tahoma"/>
            <family val="2"/>
            <charset val="238"/>
          </rPr>
          <t xml:space="preserve">Krzysztof Domanowski:
</t>
        </r>
        <r>
          <rPr>
            <sz val="9"/>
            <color indexed="81"/>
            <rFont val="Tahoma"/>
            <family val="2"/>
            <charset val="238"/>
          </rPr>
          <t>potential audit score</t>
        </r>
      </text>
    </comment>
    <comment ref="I123" authorId="0" shapeId="0" xr:uid="{00000000-0006-0000-0000-00000D000000}">
      <text>
        <r>
          <rPr>
            <b/>
            <sz val="9"/>
            <color indexed="81"/>
            <rFont val="Tahoma"/>
            <family val="2"/>
            <charset val="238"/>
          </rPr>
          <t xml:space="preserve">Krzysztof Domanowski:
</t>
        </r>
        <r>
          <rPr>
            <sz val="9"/>
            <color indexed="81"/>
            <rFont val="Tahoma"/>
            <family val="2"/>
            <charset val="238"/>
          </rPr>
          <t>potential audit score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Eric Bell</author>
    <author>LZXBXZ</author>
  </authors>
  <commentList>
    <comment ref="E3" authorId="0" shapeId="0" xr:uid="{00000000-0006-0000-0100-000001000000}">
      <text>
        <r>
          <rPr>
            <sz val="8"/>
            <color indexed="81"/>
            <rFont val="Tahoma"/>
            <family val="2"/>
          </rPr>
          <t>Graduation Date:
This Date Will Be Determined By GM SQ Directors</t>
        </r>
      </text>
    </comment>
    <comment ref="E4" authorId="1" shapeId="0" xr:uid="{00000000-0006-0000-0100-000002000000}">
      <text>
        <r>
          <rPr>
            <b/>
            <sz val="8"/>
            <color indexed="81"/>
            <rFont val="Tahoma"/>
            <family val="2"/>
          </rPr>
          <t>For PDC SQE Only:
Identify which program your supplier is in "IQ' or "SQA".</t>
        </r>
        <r>
          <rPr>
            <sz val="8"/>
            <color indexed="81"/>
            <rFont val="Tahoma"/>
            <family val="2"/>
          </rPr>
          <t xml:space="preserve">
</t>
        </r>
      </text>
    </comment>
    <comment ref="C5" authorId="0" shapeId="0" xr:uid="{00000000-0006-0000-0100-000003000000}">
      <text>
        <r>
          <rPr>
            <sz val="8"/>
            <color indexed="81"/>
            <rFont val="Tahoma"/>
            <family val="2"/>
          </rPr>
          <t xml:space="preserve">Person at supplier that prepared the form for the GM SQE. (If applicable)
</t>
        </r>
      </text>
    </comment>
    <comment ref="J13" authorId="0" shapeId="0" xr:uid="{00000000-0006-0000-0100-000004000000}">
      <text>
        <r>
          <rPr>
            <sz val="8"/>
            <color indexed="81"/>
            <rFont val="Tahoma"/>
            <family val="2"/>
          </rPr>
          <t>PAST STATUS: The cell is filled in when the status changes. Oldest status to the left
If status is WHITE put a "W" in the cell.  Do not leave blank.
Copy the cell for the correct color.
COLOR CODE:
GREEN: Task Completed on Time 
YELLOW: Action item is in trouble and may affect target date.
RED: Action item has missed target date.
WHITE: Task Re-Timed, No Status
BLUE: Task Status is incorrect /  Not Updated</t>
        </r>
      </text>
    </comment>
    <comment ref="C16" authorId="2" shapeId="0" xr:uid="{00000000-0006-0000-0100-000005000000}">
      <text>
        <r>
          <rPr>
            <b/>
            <sz val="8"/>
            <color indexed="81"/>
            <rFont val="Tahoma"/>
            <family val="2"/>
          </rPr>
          <t>1- Normal priority
2- High priority
3- Highest priority</t>
        </r>
      </text>
    </comment>
    <comment ref="D16" authorId="0" shapeId="0" xr:uid="{00000000-0006-0000-0100-000006000000}">
      <text>
        <r>
          <rPr>
            <sz val="8"/>
            <color indexed="81"/>
            <rFont val="Tahoma"/>
            <family val="2"/>
          </rPr>
          <t xml:space="preserve">ACTION ITEM: The item that requires action to improve the process or quality of the product being produced.
</t>
        </r>
      </text>
    </comment>
    <comment ref="E16" authorId="0" shapeId="0" xr:uid="{00000000-0006-0000-0100-000007000000}">
      <text>
        <r>
          <rPr>
            <sz val="8"/>
            <color indexed="81"/>
            <rFont val="Tahoma"/>
            <family val="2"/>
          </rPr>
          <t>ACTION LEADER: The person that leads the team to make the improvements. This should be the suppliers person but may be a GM Management person.</t>
        </r>
      </text>
    </comment>
    <comment ref="F16" authorId="0" shapeId="0" xr:uid="{00000000-0006-0000-0100-000008000000}">
      <text>
        <r>
          <rPr>
            <sz val="8"/>
            <color indexed="81"/>
            <rFont val="Tahoma"/>
            <family val="2"/>
          </rPr>
          <t>START DATE: The date the action item was identified and listed in the action item column</t>
        </r>
      </text>
    </comment>
    <comment ref="G16" authorId="0" shapeId="0" xr:uid="{00000000-0006-0000-0100-000009000000}">
      <text>
        <r>
          <rPr>
            <sz val="8"/>
            <color indexed="81"/>
            <rFont val="Tahoma"/>
            <family val="2"/>
          </rPr>
          <t>TARGET CLOSE DATE: The date the supplier will complete the action item.
This date may change. If the date changes, you are required to entry the correct color code in the pass status and present status columns. 
A comment on why the change to be entered in the comment field</t>
        </r>
      </text>
    </comment>
    <comment ref="H16" authorId="0" shapeId="0" xr:uid="{00000000-0006-0000-0100-00000A000000}">
      <text>
        <r>
          <rPr>
            <sz val="8"/>
            <color indexed="81"/>
            <rFont val="Tahoma"/>
            <family val="2"/>
          </rPr>
          <t>ACTUALCLOSE DATE: The date the action item was closed TO INCLUDE VALIDATION.
The SQE should validate the action item as being closed and RESOLVED.</t>
        </r>
      </text>
    </comment>
    <comment ref="I16" authorId="0" shapeId="0" xr:uid="{00000000-0006-0000-0100-00000B000000}">
      <text>
        <r>
          <rPr>
            <sz val="8"/>
            <color indexed="81"/>
            <rFont val="Tahoma"/>
            <family val="2"/>
          </rPr>
          <t>LAST UPDATE: The date the SQE reviewed the action item.</t>
        </r>
      </text>
    </comment>
    <comment ref="P16" authorId="0" shapeId="0" xr:uid="{00000000-0006-0000-0100-00000C000000}">
      <text>
        <r>
          <rPr>
            <sz val="8"/>
            <color indexed="81"/>
            <rFont val="Tahoma"/>
            <family val="2"/>
          </rPr>
          <t xml:space="preserve">COUNTER MEASURES: </t>
        </r>
      </text>
    </comment>
  </commentList>
</comments>
</file>

<file path=xl/sharedStrings.xml><?xml version="1.0" encoding="utf-8"?>
<sst xmlns="http://schemas.openxmlformats.org/spreadsheetml/2006/main" count="549" uniqueCount="412">
  <si>
    <t>Auditor:</t>
  </si>
  <si>
    <t>Date:</t>
  </si>
  <si>
    <t>Score</t>
  </si>
  <si>
    <t>Supplier:</t>
  </si>
  <si>
    <t>Location:</t>
  </si>
  <si>
    <t>Duns:</t>
  </si>
  <si>
    <t>Part Name:</t>
  </si>
  <si>
    <t xml:space="preserve"> </t>
  </si>
  <si>
    <t>A. General</t>
  </si>
  <si>
    <t xml:space="preserve">AUDIT WORKSHEET   </t>
  </si>
  <si>
    <t>EVIDENCE/ DOCUMENTATION REQUIRED</t>
  </si>
  <si>
    <t>QUESTIONS TO ASK AND WHAT TO LOOK FOR</t>
  </si>
  <si>
    <t>Answer</t>
  </si>
  <si>
    <t>G
Y
R</t>
  </si>
  <si>
    <t>OBSERVATIONS</t>
  </si>
  <si>
    <t>NR</t>
  </si>
  <si>
    <t>Total</t>
  </si>
  <si>
    <t>SCORE</t>
  </si>
  <si>
    <t>Rating:</t>
  </si>
  <si>
    <t>Green ≥ 90%  /  Yellow 70-89%  /  Red ≤ 69%</t>
  </si>
  <si>
    <t>total</t>
  </si>
  <si>
    <t>Sections</t>
  </si>
  <si>
    <t>Percent of compliance</t>
  </si>
  <si>
    <t>Results</t>
  </si>
  <si>
    <t>score</t>
  </si>
  <si>
    <t>If any of the single sections is rated RED, overal audit result is RED with 0% score</t>
  </si>
  <si>
    <t>Summary score</t>
  </si>
  <si>
    <t>Pts</t>
  </si>
  <si>
    <t>Element Scoring</t>
  </si>
  <si>
    <r>
      <t xml:space="preserve">Requirements not met, needs immediate correction
</t>
    </r>
    <r>
      <rPr>
        <b/>
        <sz val="10"/>
        <rFont val="Arial"/>
        <family val="2"/>
        <charset val="238"/>
      </rPr>
      <t>SQE to assure actions are in place prior to leaving the facility,
including CS1/2 implementation if necessary</t>
    </r>
  </si>
  <si>
    <t>Requirements not met, process acceptable with additional controls in place</t>
  </si>
  <si>
    <t>Requirements met, process has improvement potential</t>
  </si>
  <si>
    <t>Requirements fully met, best practice process in place</t>
  </si>
  <si>
    <t>NA</t>
  </si>
  <si>
    <t>Not Applicable (does not impact audit score)</t>
  </si>
  <si>
    <t>Not Rated (impacts audit score)</t>
  </si>
  <si>
    <t>Supplier</t>
  </si>
  <si>
    <t xml:space="preserve">Start Date: </t>
  </si>
  <si>
    <t>SQE</t>
  </si>
  <si>
    <t>Location</t>
  </si>
  <si>
    <t xml:space="preserve">Rev. Date: </t>
  </si>
  <si>
    <t>SQE Phone:</t>
  </si>
  <si>
    <t>Duns</t>
  </si>
  <si>
    <t xml:space="preserve">Grad Date: </t>
  </si>
  <si>
    <t xml:space="preserve"> Manager: </t>
  </si>
  <si>
    <t>Commodity</t>
  </si>
  <si>
    <t>Program:</t>
  </si>
  <si>
    <t>Group:</t>
  </si>
  <si>
    <t>Prepared by:</t>
  </si>
  <si>
    <t>Creativity Team:</t>
  </si>
  <si>
    <t>G</t>
  </si>
  <si>
    <t>Green - Task Completed on Time</t>
  </si>
  <si>
    <t>Y</t>
  </si>
  <si>
    <t>Yellow - Task May Be Late</t>
  </si>
  <si>
    <t>R</t>
  </si>
  <si>
    <t>Red - Task is Late</t>
  </si>
  <si>
    <t>W</t>
  </si>
  <si>
    <t>White - Task Re-Timed, No Status</t>
  </si>
  <si>
    <t>B</t>
  </si>
  <si>
    <t>Blue - Task Status is Incorrect / Not Updated</t>
  </si>
  <si>
    <t>On Track (Bold Box/No Color)</t>
  </si>
  <si>
    <t>STATUS</t>
  </si>
  <si>
    <t>ITEM</t>
  </si>
  <si>
    <t>AUDIT SECTION</t>
  </si>
  <si>
    <t>Priority</t>
  </si>
  <si>
    <t>ACTION ITEM</t>
  </si>
  <si>
    <t>ACTION LEADER</t>
  </si>
  <si>
    <t>DATE OPENED</t>
  </si>
  <si>
    <t>TARGET CLOSE DATE</t>
  </si>
  <si>
    <t>ACTUAL CLOSE DATE</t>
  </si>
  <si>
    <t xml:space="preserve"> LAST UPDATE</t>
  </si>
  <si>
    <t>COUNTER MEASURES</t>
  </si>
  <si>
    <t>Changes Log:</t>
  </si>
  <si>
    <t>Date</t>
  </si>
  <si>
    <t>Version</t>
  </si>
  <si>
    <t>Who</t>
  </si>
  <si>
    <t>Description</t>
  </si>
  <si>
    <t>Global A programs only</t>
  </si>
  <si>
    <t>REQUIREMENT / STANDARD:</t>
  </si>
  <si>
    <t xml:space="preserve">
7.4.1.2.1.	Access to the GM ECU Provisioning Portal Website </t>
  </si>
  <si>
    <t xml:space="preserve">7.4.1.2.2.	Data sets comprised of the ECU_ID, the UNLOCK_ECU_KEY with its associated. 
</t>
  </si>
  <si>
    <t>7.4.1.2.3.	Data sets shall not be separated and regrouped into new data sets</t>
  </si>
  <si>
    <t xml:space="preserve">7.4.1.2.4.	Each individual ECU shall be confirmed to have been programmed with a unique data set from GM to prevent data sets from being used in additional ECU’s. 
</t>
  </si>
  <si>
    <t>7.4.1.2.5.	The ECU_ID shall be associated to a supplier generated serial number and traceability records maintained such that 2-way cross-referencing is available.</t>
  </si>
  <si>
    <t xml:space="preserve">7.4.1.2.6.	ECU’s with duplicate ECU_ID’s shall be scrapped, and the list of ECU_ID’s sent to GM (cys@gm.com) monthly. </t>
  </si>
  <si>
    <t xml:space="preserve">7.4.1.2.7.	The ECU_ID &amp; the M4 &amp; M5 response messages shall be automatically. communicated to GM via the ECU Provisioning Portal. </t>
  </si>
  <si>
    <t xml:space="preserve">7.4.1.2.10.	A Local Verification Utility Tool should be temporarily available as a backup for the production of modules in case Internet connectivity is interrupted. GM verification thru the Provisioning Portal is still required
</t>
  </si>
  <si>
    <t xml:space="preserve">7.4.1.2.11.	ECU’s shall not be shipped to GM until M4 &amp; M5 response messages are verified by GM thru the Provisioning Portal. </t>
  </si>
  <si>
    <t>7.4.1.2.12.	ECU’s that fail M4 &amp; M5 verification from GM shall be scrapped, and the list of  ECU_ID’s sent to GM (cys@gm.com) monthly.</t>
  </si>
  <si>
    <t>7.4.1.2.13.	The M1, M2, M3 messages shall be deleted (destroyed)[S] from all. 
Supplier IT infrastructure after the M4 &amp; M5 response messages have been verified by GM daily.</t>
  </si>
  <si>
    <t xml:space="preserve">7.4.1.2.18.	The ECU_IDs &amp; M1-M5 messages shall be obscured and non-transferable from  the Key Provisioning station at the supplier manufacturing line (i.e., operator HMI operation screen, etc.). </t>
  </si>
  <si>
    <t xml:space="preserve">7.4.1.2.19.	The primary Key Provisioning station at the supplier manufacturing line shall be locked and password protected. 
</t>
  </si>
  <si>
    <t xml:space="preserve">7.4.1.2.20.	The Key Provisioning executable file shall be read-only at operator level. </t>
  </si>
  <si>
    <t xml:space="preserve">7.4.1.2.21.	The ECU_ID and Serial Number shall not be overwritten during any ECU manufacturing and/or post manufacturing processes.   </t>
  </si>
  <si>
    <t xml:space="preserve">7.4.1.2.24.	The supplier's EOL/final tester shall verify the ECU_ID &amp; Serial Number are written in the module and confirmed before proceeding with EOL/final testing process. </t>
  </si>
  <si>
    <t xml:space="preserve">7.4.1.3.2.	Data sets comprised of the ECU_ID and UNLOCK_ECU_KEY shall be downloaded from the GM Portal at a frequency and quantity to support contracted capacity (SDC) requirements. [R]
</t>
  </si>
  <si>
    <t>7.4.1.3.3.	Data sets shall not be separated and regrouped into new data sets.</t>
  </si>
  <si>
    <t xml:space="preserve">7.4.1.3.4.	Each individual ECU shall be confirmed to have been programmed with a unique data set provided by GM to prevent a data set from being used in additional ECU’s.  </t>
  </si>
  <si>
    <t xml:space="preserve">7.4.1.3.5.	The ECU_ID shall be associated to a supplier generated serial number and Traceability records maintained.  </t>
  </si>
  <si>
    <t>7.4.1.3.6.	ECU’s with duplicate ECU_ID’s shall be scrapped and the list of ECU_ID’s sent to  
GM (cys@gm.com) monthly</t>
  </si>
  <si>
    <t>7.4.1.3.7.	The UNLOCK_ECU_KEY shall be deleted (destroyed) [S] from all supplier IT 
Infrastructure daily.</t>
  </si>
  <si>
    <t xml:space="preserve">7.4.1.3.9	The primary provisioning station at the supplier manufacturing line shall be locked and password protected. </t>
  </si>
  <si>
    <t>7.4.1.6.1.	 Access to the GM ECU Provisioning Portal Website shall have specific individuals and their back-ups identified by name. At least one individual with access to the ECU provisioning portal should be available during production of the product. The access needed is for the M2M interface, which requires OAuth2 Client Credentials. GM IECS Web Portal is accessible via https://gmsupplypower.covisint.com/web/portal 
Note: Suppliers need to click on “IECS Portal” link from GM Supply Power =&gt;COLLABORATE =&gt;Applications</t>
  </si>
  <si>
    <t>7.4.1.6.2.	 Data sets comprised of the default ECU_ID, the default UNLOCK_ECU_KEY with its associated M1, M2, &amp; M3 messages, and the default MASTER_ECU_KEY with its associated M1, M2, &amp; M3 messages shall be downloaded from the GM Provisioning Portal. All ECUs of a particular product shall be delivered to GM with the same default ECU_ID.</t>
  </si>
  <si>
    <t xml:space="preserve">
7.4.1.6.3.	The supplier shall treat the default MASTER_ECU_KEY M1, M2, M3 messages and default UNLOCK_ECU_KEY M1, M2, M3 as confidential information that is only accessible to those who need the data </t>
  </si>
  <si>
    <t>7.4.1.6.4.	The supplier shall implement a detection level 3 process control as defined in CG4338 GM 1927 03 for the default MASTER_ECU_KEY provisioned into the ECU during the ECU manufacturing process is part of the matched set of default ECU_ID and default UNLOCK_ECU_KEY as provided by GM.</t>
  </si>
  <si>
    <t>7.4.1.6.5.	All ECUs supporting CYS2407 – APS Regional Key Provisioning Specification shall be supplied to GM with the ECU ID set to the product-specific default ECU ID provided by GM.</t>
  </si>
  <si>
    <t xml:space="preserve">
7.4.1.6.6.	Production/fielded microcontrollers shall not contain any method to be able to provision, reprovision, change or erase the ECU_ID and ECU ID Extension in the microcontrollers other than what is specified in CYS2407 and GB6002.</t>
  </si>
  <si>
    <t xml:space="preserve">
7.4.1.6.7.	The supplier shall ensure that the setting of the initial CyS Region Info has successfully occurred for all ECUs delivered to GM by performing the following checks:
ECU ID read via DID $F0F3 = Default ECU ID provided by GM-  ECU ID Extension read via DID $E0B2 &gt; 0 and 
&lt; 0xFFFFFFFFFFFFFFFFFFFFFFFFFFFFFFFF
      -  Root Public Key hash read via DID $E0B3 = Default Root Public Key Hash value provided by GM
      -  APSRKP Region read via DID $E0B4 = 0x0F
      -  APSRKPC read via DID $E0B4 = 0</t>
  </si>
  <si>
    <t>7.4.1.7.1.	If a design does not require support of a security peripheral (ISPKSP = 0x00 and NOKSS = 0x00)but will support the GM UDS Security Access service, the supplier shall provision the GM provided
default Master_ECU_Key and UNLOCK_ECU_KEY into the secure static non-volatile memory (NVM) of the microcontroller by providing the default UNLOCK_ECU_KEY M1-M3 messages to the ECU.</t>
  </si>
  <si>
    <t>7.4.1.7.2.	ECUs which do not have a Security Peripheral are required to verify the M4 and M5 messages resulting from loading the default MASTER_ECU_KEY and default UNLOCK_ECU_KEY by using the local verification utility provided by GM</t>
  </si>
  <si>
    <t>7.4.1.8.1 For ECUs containing a microcontroller which does support a security peripheral (ISPKSP = 0x01 or NOKSS &gt; 0x00), MASTER_ECU_KEY and UNLOCK_ECU_KEY shall be initialized/provisioned to zero key (16 bytes of zeros) before provisioning GM provided default MASTER_ECU_KEY and default UNLOCK_ECU_KEY.</t>
  </si>
  <si>
    <t xml:space="preserve">
7.4.1.8.2 Supplier shall generate M1, M2 and M3 for provisioning zero keys (16 bytes of zeros) in any key slot. To ensure that zero key provisioning was successful suppliers are required to check M4 and M5 returned by the security peripheral.</t>
  </si>
  <si>
    <t>7.4.1.8.3 The ECU supplier shall load the GM provided default Master _ECU_KEY AND UNLOCK_ECU_KEY into the security peripheral (ISPKSP = 0x01 or NOKSS &gt; 0x00) by passing the M1, M2, M3 messages to the security peripheral using the specific security peripheral interface for loading keys.</t>
  </si>
  <si>
    <t>7.4.1.8.4 Suppliers responsible for ECUs which have a Security Peripheral are required to verify the M4 and M5 messages resulting from loading the default MASTER_ECU_KEY and default UNLOCK_ECU_KEY by using the local verification utility provided by GM.</t>
  </si>
  <si>
    <t>7.4.1.9.1 The supplier shall treat the KP UID and KP Key sets generated by the KP Key Provisioning API as confidential information that is only accessible to those who need the data (e.g., for provisioning parts at the supplier manufacturing facility).</t>
  </si>
  <si>
    <t xml:space="preserve">
7.4.1.9.2 A KP Key Provisioning Data File provided by the KP Key Provisioning API shall only be used on one instance of an ECU (i.e. no two ECUs may be provisioned with the same set of KP Key Provisioning Data).</t>
  </si>
  <si>
    <t>7.4.1.9.3 KP UID and KP Keys provisioned to the ECU shall not be separated or regrouped into new Data sets. A mismatch of the KP UID and KP Keys results in an ECU which is not usable by GM</t>
  </si>
  <si>
    <t xml:space="preserve">
7.4.1.9.4 ECUs shall only be provisioned with KP UIDs and KP Keys that are provided by the KP Key Provisioning API.</t>
  </si>
  <si>
    <t>7.4.1.9.5 At supplier manufacturing facilities all ECUs that support APSRKP shall be provisioned a KP Key for each region that the ECU is required to support along with a single KP UID.</t>
  </si>
  <si>
    <t>7.4.1.9.6 The supplier shall ensure that the provisioning of the KP UID and KP Keys has successfully occurred for all ECUs delivered to GM by performing the following checks:
KP UID read via DID $E0B1 = KP UID provided by KP Key Provisioning API
U198C DTC (Primary Security Information Missing) is not set</t>
  </si>
  <si>
    <t>7.4.1.9.7 No two ECUs ever delivered to GM shall be provisioned with the same KP Record provided by the KP Key Provisioning API.</t>
  </si>
  <si>
    <t>7.4.1.9.8 ECUs that support APSRKP are required to be provisioned with a default ECU_ID, one or more default Secret Keys, ECU-specific KP UID, and KP Keys during the ECU manufacturing process.</t>
  </si>
  <si>
    <t>7.4.1.9.9 After the KP UID and KP Keys have been stored to the CyS Info Block they shall be verified as part of the “Provisioning of KP UID and KP Keys” RID 0x0559</t>
  </si>
  <si>
    <t>7.4.1.9.10 Regardless of the ECU use case or the process via which the supplier received the Encrypted KP Key Provisioning Information associated with the KP UID the supplier shall destroy all copies of the Encrypted KP Key Provisioning Information (e.g., from all supplier IT systems) after production of the ECUs is complete.</t>
  </si>
  <si>
    <t>7.4.1.9.11 Only ECUs that return a value for the Verification Data that matches the Verification Data in the KP Key Provisioning Data File provided by the KP Key Provisioning API shall be provided to GM</t>
  </si>
  <si>
    <t>7.4.1.9.12 The supplier shall store the following information for a minimum of 20 years for each ECU delivered to GM and the information shall be made available to GM if requested. 
•	ECU Serial Number
•	KP UID
•	KP Verification Data provided by the KP Key Provisioning Tool
•	KP Verification Data returned by ECU
•	Root Public Key hash
•	ECU ID
•	Master Key M4
•	Master Key M5
•	Unlock Key M4
•	Unlock Key M5
•	ECU Trace Data Values (defined in GMW15862) GMW15862)</t>
  </si>
  <si>
    <t>* CG4209 7.4.1.3.3
* What is your system to prevent separated and regrouped into new data sets?
* PFMEA  - Failure mode declared
* Control Plan - Controls to detect the failure mode
* Reaction Plan - If the issue is induced</t>
  </si>
  <si>
    <t>* CG4209 7.4.1.3.5
* Provide traceability evidence with serial number vs ECU_ID
* PFMEA  - Failure mode declared
* Control Plan - Controls to detect the failure mode
* Reaction Plan - If the issue is induced</t>
  </si>
  <si>
    <t>* CG4209 7.4.1.3.6
* Automatic system to scrap dupplicated ECU_ID
* Traceability and physical identification for scrapped dupplicated ECU_ID
* Scrapped dupplicated ECU_ID are not returned to manufacturing
* Part consolidation between ECU_ID records (Scrapped) vs actual material inventory
* PFMEA  - Failure mode declared
* Control Plan - Controls to detect the failure mode
* Reaction Plan - If the issue is induced</t>
  </si>
  <si>
    <t>* CG4209 7.4.1.3.7
* Automatic system to delete used UNLOCK_ECU_KEY 
* Controls to prevent operator over-ride deleted used UNLOCK_ECU_KEY 
* UNLOCK_ECU_KEY  are not available and not visible on the programming station
* Controls to precent used UNLOCK_ECU_KEY are undeleted or recovered.
* PFMEA  - Failure mode declared
* Control Plan - Controls to detect the failure mode
* Reaction Plan - If the issue is induced</t>
  </si>
  <si>
    <t>7.4.1.3.8 The ECU_IDs &amp; &amp; UNLOCK_ECU_KEY data sets shall be obscured and non-transferable on the provisioning station at the supplier manufacturing line (i.e., operator HMI operation screen, etc.).</t>
  </si>
  <si>
    <t>* CG4209 7.4.1.3.8
* ECU_IDs &amp; &amp; UNLOCK_ECU_KEY data sets are not available and not visible on the programming station
* Verification system to prevent sensitive data is shown in the programming station
* PFMEA  - Failure mode declared
* Control Plan - Controls to detect the failure mode
* Reaction Plan - If the issue is induced</t>
  </si>
  <si>
    <t>* CG4209 7.4.1.3.9
* Password control per user level
* Password access restricted and training per user level
* Password not shared and controls to be used once at the time
* PFMEA  - Failure mode declared
* Control Plan - Controls to detect the failure mode
* Reaction Plan - If the issue is induced</t>
  </si>
  <si>
    <t>* CG4209 section 7.4.1.2.24
* Evidence of supplier's EOL/final tester shall verify the ECU_ID &amp; Serial Number are written in the module and confirmed before proceeding with EOL/final testing process. 
* PFMEA  - Failure mode declared
* Control Plan - Controls to detect the failure mode
* Reaction Plan - If the issue is induced</t>
  </si>
  <si>
    <t>* CG4209 section 7.4.1.2.21
*  Evidence of ECU_ID and Serial Number shall not be overwritten during any ECU manufacturing and/or post manufacturing processes.   
* PFMEA  - Failure mode declared
* Control Plan - Controls to detect the failure mode
* Reaction Plan - If the issue is inducedn</t>
  </si>
  <si>
    <t>* CG4209 section 7.4.1.2.18
* Evidence of ECU_IDs &amp; M1-M5 messages shall be obscured and non-transferable from  the Key Provisioning station at the supplier manufacturing line (i.e., operator HMI operation screen, etc.).
* PFMEA  - Failure mode declared
* Control Plan - Controls to detect the failure mode
* Reaction Plan - If the issue is induced</t>
  </si>
  <si>
    <t>* CG4209 section 7.4.1.2.13
* Evidence of M1, M2, M3 messages shall be deleted (destroyed)[S] from all. Supplier IT infrastructure after the M4 &amp; M5 response messages have been verified by GM daily.
* PFMEA  - Failure mode declared
* Control Plan - Controls to detect the failure mode
* Reaction Plan - If the issue is induced</t>
  </si>
  <si>
    <t>* CG4209 section 7.4.1.2.8
* Evidence of response message received from GM Provisioning Portal at a frequency to support contracted capacity (SDC) requirements.
* Evidence of GM communicated the M4 &amp; M5 passed verification
* PFMEA  - Failure mode declared
* Control Plan - Controls to detect the failure mode
* Reaction Plan - If the issue is induced</t>
  </si>
  <si>
    <t>* CG4209 section 7.4.1.1
* Process to remove SBATs 
* PFMEA  - Failure mode declared
* Control Plan - Controls to detect the failure mode
* Reaction Plan - If the issue is induced</t>
  </si>
  <si>
    <t>* CG4209 7.4.1.6.1
* Evidence of controlled access
* Evidence of Client Credentials
* Evidence to prevent Client Creditials are expired
* Automatic system to control experation of Clident Credentials  
* PFMEA  - Failure mode declared
* Control Plan - Controls to detect the failure mode
* Reaction Plan - If the issue is induce</t>
  </si>
  <si>
    <t>* CG4209 7.4.1.6.2
* Evidence of Data sets comprised of the default ECU_ID, the default UNLOCK_ECU_KEY with its associated M1, M2, &amp; M3 messages, and the default MASTER_ECU_KEY with its associated M1, M2, &amp; M3 messages are downloaded from the GM Provisioning Portal
* Evidence of All ECUs of a particular product are delivered to GM with the same default ECU_ID
* PFMEA  - Failure mode declared
* Control Plan - Controls to detect the failure mode
* Reaction Plan - If the issue is induce</t>
  </si>
  <si>
    <t>* CG4209 7.4.1.6.3
* Evidence of treat the default MASTER_ECU_KEY M1, M2, M3 messages and default UNLOCK_ECU_KEY M1, M2, M3 as confidential information that is only accessible to those who need the data
* Controls to prevent data are available for personnel not approved
* PFMEA  - Failure mode declared
* Control Plan - Controls to detect the failure mode
* Reaction Plan - If the issue is induce</t>
  </si>
  <si>
    <t>* CG4209 7.4.1.6.4
* Evidence of detection 100% on station for default MASTER_ECU_KEY provisioned into the ECU during the ECU manufacturing process is part of the matched set of default ECU_ID and default UNLOCK_ECU_KEY as provided by GM.
* PFMEA  - Failure mode declared
* Control Plan - Controls to detect the failure mode
* Reaction Plan - If the issue is induce</t>
  </si>
  <si>
    <t>* CG4209 7.4.1.6.5
* Evindence of al ECUs supporting CYS2407 – APS Regional Key Provisioning Specification are supplied to GM with the ECU ID set to the product-specific default ECU ID provided by GM.
* PFMEA  - Failure mode declared
* Control Plan - Controls to detect the failure mode
* Reaction Plan - If the issue is induce</t>
  </si>
  <si>
    <t>* CG4209 7.4.1.6.6
* Evidence of controls to prevent any method to be able to provision, reprovision, change or erase the ECU_ID and ECU ID Extension in the microcontrollers other than what is specified in CYS2407 and GB6002
* PFMEA  - Failure mode declared
* Control Plan - Controls to detect the failure mode
* Reaction Plan - If the issue is induce</t>
  </si>
  <si>
    <t>* CG4209 7.4.1.6.7
* Evidence to ensure that the setting of the initial CyS Region Info has successfully occurred for all ECUs delivered to GM by performing the following checks
* PFMEA  - Failure mode declared
* Control Plan - Controls to detect the failure mode
* Reaction Plan - If the issue is induce</t>
  </si>
  <si>
    <t>* CG4209  7.4.1.7.1
* Evidence of default Master_ECU_Key and UNLOCK_ECU_KEY into the secure static non-volatile memory (NVM) of the microcontroller by providing the default UNLOCK_ECU_KEY M1-M3 messages to the ECU.
* PFMEA  - Failure mode declared
* Control Plan - Controls to detect the failure mode
* Reaction Plan - If the issue is induce</t>
  </si>
  <si>
    <t>* CG4209  7.4.1.7.2
* Evidence of verification of the M4 and M5 messages resulting from loading the default MASTER_ECU_KEY and default UNLOCK_ECU_KEY by using the local verification utility provided by GM
* PFMEA  - Failure mode declared
* Control Plan - Controls to detect the failure mode
* Reaction Plan - If the issue is induce</t>
  </si>
  <si>
    <t>* CG4209  7.4.1.8..1
* Evidence of initialized/provisioned to zero key (16 bytes of zeros) before provisioning GM provided default MASTER_ECU_KEY and default UNLOCK_ECU_KEY.
* PFMEA  - Failure mode declared
* Control Plan - Controls to detect the failure mode
* Reaction Plan - If the issue is induce</t>
  </si>
  <si>
    <t>* CG4209  7.4.1.8..2
* Evidence of generation of M1, M2 and M3 for provisioning zero keys (16 bytes of zeros) in any key slot. To ensure that zero key provisioning was successful suppliers are required to check M4 and M5 returned by the security peripheral.
* PFMEA  - Failure mode declared
* Control Plan - Controls to detect the failure mode
* Reaction Plan - If the issue is induce</t>
  </si>
  <si>
    <t>* CG4209  7.4.1.8..3
* Evidence of loading the GM provided default Master _ECU_KEY AND UNLOCK_ECU_KEY into the security peripheral (ISPKSP = 0x01 or NOKSS &gt; 0x00) by passing the M1, M2, M3 messages to the security peripheral using the specific security peripheral interface for loading keys.
* PFMEA  - Failure mode declared
* Control Plan - Controls to detect the failure mode
* Reaction Plan - If the issue is induce</t>
  </si>
  <si>
    <t>* CG4209  7.4.1.8..4
* Evidence of verification of the M4 and M5 messages resulting from loading the default MASTER_ECU_KEY and default UNLOCK_ECU_KEY by using the local verification utility provided by GM.
* PFMEA  - Failure mode declared
* Control Plan - Controls to detect the failure mode
* Reaction Plan - If the issue is induce</t>
  </si>
  <si>
    <t>* CG4209  7.4.1.9.1
* Evidence of supplier is treating the KP UID and KP Key sets generated by the KP Key Provisioning API as confidential information that is only accessible to those who need the data (e.g., for provisioning parts at the supplier manufacturing facility).
* PFMEA  - Failure mode declared
* Control Plan - Controls to detect the failure mode
* Reaction Plan - If the issue is induce</t>
  </si>
  <si>
    <t>* CG4209  7.4.1.9.2
* Evidence of using on one instance of an ECU (i.e. no two ECUs may be provisioned with the same set of KP Key Provisioning Data).
* PFMEA  - Failure mode declared
* Control Plan - Controls to detect the failure mode
* Reaction Plan - If the issue is induce</t>
  </si>
  <si>
    <t>* CG4209  7.4.1.9.3
* Evidence of not being separated or regrouped into new Data sets. 
* PFMEA  - Failure mode declared
* Control Plan - Controls to detect the failure mode
* Reaction Plan - If the issue is induce</t>
  </si>
  <si>
    <t>* CG4209  7.4.1.9.4
* Evidence of provisioned with KP UIDs and KP Keys that are provided by the KP Key Provisioning API.
* PFMEA  - Failure mode declared
* Control Plan - Controls to detect the failure mode
* Reaction Plan - If the issue is induce</t>
  </si>
  <si>
    <t>* CG4209  7.4.1.9.5
* Evidence of provisioned a KP Key for each region that the ECU is required to support along with a single KP UID.
* PFMEA  - Failure mode declared
* Control Plan - Controls to detect the failure mode
* Reaction Plan - If the issue is induce</t>
  </si>
  <si>
    <t>* CG4209  7.4.1.9.6
* Evidence of ensuring that the provisioning of the KP UID and KP Keys has successfully occurred for all ECUs delivered to GM by performing the checks:
* PFMEA  - Failure mode declared
* Control Plan - Controls to detect the failure mode
* Reaction Plan - If the issue is induce</t>
  </si>
  <si>
    <t>* CG4209  7.4.1.9.7
* Evidence of provisioned with the same KP Record provided by the KP Key Provisioning API.
* PFMEA  - Failure mode declared
* Control Plan - Controls to detect the failure mode
* Reaction Plan - If the issue is induce</t>
  </si>
  <si>
    <t>* CG4209  7.4.1.9.8
* Evidence of ECUs that support APSRKP are required to be provisioned with a default ECU_ID, one or more default Secret Keys, ECU-specific KP UID, and KP Keys during the ECU manufacturing process.
* PFMEA  - Failure mode declared
* Control Plan - Controls to detect the failure mode
* Reaction Plan - If the issue is induce</t>
  </si>
  <si>
    <t>* CG4209  7.4.1.9.9
* Evidence of After the KP UID and KP Keys have been stored to the CyS Info Block they shall be verified as part of the “Provisioning of KP UID and KP Keys” RID 0x0559
* PFMEA  - Failure mode declared
* Control Plan - Controls to detect the failure mode
* Reaction Plan - If the issue is induce</t>
  </si>
  <si>
    <t>* CG4209  7.4.1.9.10
* Evidence of destruction all copies of the Encrypted KP Key Provisioning Information (e.g., from all supplier IT systems) after production of the ECUs is complete.
* PFMEA  - Failure mode declared
* Control Plan - Controls to detect the failure mode
* Reaction Plan - If the issue is induce</t>
  </si>
  <si>
    <t>* CG4209  7.4.1.9.11
* Evidende of only ECUs that return a value for the Verification Data that matches the Verification Data in the KP Key Provisioning Data File provided by the KP Key Provisioning API 
* PFMEA  - Failure mode declared
* Control Plan - Controls to detect the failure mode
* Reaction Plan - If the issue is induce</t>
  </si>
  <si>
    <t>* CG4209  7.4.1.9.12
* Evidence of storing the information for a minimum of 20 years for each ECU delivered to GM and the information shall be made available request by GM 
* PFMEA  - Failure mode declared
* Control Plan - Controls to detect the failure mode
* Reaction Plan - If the issue is induce</t>
  </si>
  <si>
    <t>0- Supplier does not have a Software preventive maintenance plan
1- Supplier does have a Software preventive maintenance plan and it include Cyber attack, Antivirus, Software instalation, suspect files controls
2.- Supplier does have a Software preventive maintenance plan and it include Cyber attack, Antivirus, Software instalation, suspect files controls. Internal audit controls for software back up and online controls.
3.- Supplier does have a Software preventive maintenance plan and it include Cyber attack, Antivirus, Software instalation, suspect files controls. Internal audit controls for software back up and online controls. Controls are documented in the software and cybersecurity procedure.</t>
  </si>
  <si>
    <t>Engineering, and Manufacturing locations shall  compliant to the requirements of  CG4209 Section 7.4</t>
  </si>
  <si>
    <t xml:space="preserve">7.4.1.2.8.  M4 &amp; M5 response messages shall be received from the GM Provisioning Portal at a frequency to support contracted capacity (SDC) requirements. </t>
  </si>
  <si>
    <t>* CG4209 section 7.4.1.2.20
* Evidence of Key Provisioning executable file shall be read-only at operator level
* Acess controls and password protected
* PFMEA  - Failure mode declared
* Control Plan - Controls to detect the failure mode
* Reaction Plan - If the issue is inducedn</t>
  </si>
  <si>
    <t>* CG4209 section 7.4.1.2.10
* Evidence of Local Verification Utility Tool should be temporarily available as a backup for the production
* Controls of Internet connectivity if it is interrupted
* Controls for GM verification thru the Provisioning Portal is still required
* PFMEA  - Failure mode declared
* Control Plan - Controls to detect the failure mode
* Reaction Plan - If the issue is induced
   - When the system M2M failured (Procedure and Work instruction for manual process (back up process))</t>
  </si>
  <si>
    <t>0- Supplier does not comply with CG4209 section 7.4.1.1
1- Supplier does comply with CG4209 section 7.4.1.1
2- Supplier does comply with CG4209 section 7.4.1.1 and PFMEA / PCP/ Reaction plan
3- Supplier does comply with CG4209 section 7.4.1.1 and PFMEA / PCP/ Reaction plan. Internal audit is performed periodically.</t>
  </si>
  <si>
    <t>0- Supplier does not comply with CG4209 section 7.4.1.1.1
1- Supplier does comply with CG4209 section 7.4.1.1.1 
2- Supplier does comply with CG4209 section 7.4.1.1.1 and PFMEA / PCP/ Reaction plan
3- Supplier does comply with CG4209 section 7.4.1.1.1 and PFMEA / PCP/ Reaction plan. Internal audit is performed periodically.</t>
  </si>
  <si>
    <t xml:space="preserve">0- Supplier does not comply with CG4209 section 7.4.1.2.1
1- Supplier does comply with CG4209 section 7.4.1.2.1 
2- Supplier does comply with CG4209 section 7.4.1.2.1 and PFMEA / PCP/ Reaction plan- Cybersecurity personnel with back ups and updated list (provide evidence on periodical basics). Process for M2M certificate expiration date up to date and renewal  not done every to 3 months in advance 
3- Supplier does comply with CG4209 section 7.4.1.2.1 and PFMEA / PCP/ Reaction plan.Cybersecurity personnel with back ups and updated list (provide evidence on periodical basics).  Internal audit is performed periodically. Process for M2M certificate expiration date up to date and renewal  done up to 3 months in advance </t>
  </si>
  <si>
    <t>0- Supplier does not comply with CG4209 section 7.4.1.2.2
1- Supplier does comply with CG4209 section 7.4.1.2.2 
2- Supplier does comply with CG4209 section 7.4.1.2.2 and PFMEA / PCP/ Reaction plan- Downloaded Frequency and quantity to support contracted capacity (SDC) requirements
3- Supplier does comply with CG4209 section 7.4.1.2.2 and PFMEA / PCP/ Reaction plan.Downloaded Frequency and quantity to support contracted capacity (SDC) requirements.  Internal audit is performed periodically.</t>
  </si>
  <si>
    <t>0- Supplier does not comply with CG4209 section 7.4.1.2.3
1- Supplier does comply with CG4209 section 7.4.1.2.3 
2- Supplier does comply with CG4209 section 7.4.1.2.3 and PFMEA / PCP/ Reaction plan- Secure the data sets are not separated and regrouped into new data sets
3- Supplier does comply with CG4209 section 7.4.1.2.3 and PFMEA / PCP/ Reaction plan. Secure the data sets are not separated and regrouped into new data sets.  Internal audit is performed periodically.</t>
  </si>
  <si>
    <t>0- Supplier does not comply with CG4209 section 7.4.1.2.4
1- Supplier does comply with CG4209 section 7.4.1.2.4
2- Supplier does comply with CG4209 section 7.4.1.2.4 and PFMEA / PCP/ Reaction plan- Traceability between the Serial number and ECU and Controls to prevent ECU dupplicated
3- Supplier does comply with CG4209 section 7.4.1.2.4 and PFMEA / PCP/ Reaction plan. Traceability between the Serial number and ECU and Controls to prevent ECU dupplicated.  Internal audit is performed periodically.</t>
  </si>
  <si>
    <t>0- Supplier does not comply with CG4209 section 7.4.1.2.5
1- Supplier does comply with CG4209 section 7.4.1.2.5
2- Supplier does comply with CG4209 section 7.4.1.2.5 and PFMEA / PCP/ Reaction plan- Traceability between the Serial number and Evidence of cross reference between ECU_ID and Serial number
3- Supplier does comply with CG4209 section 7.4.1.2.5 and PFMEA / PCP/ Reaction plan. Traceability between the Serial number and Evidence of cross reference between ECU_ID and Serial number.  Internal audit is performed periodically.</t>
  </si>
  <si>
    <t>0- Supplier does not comply with CG4209 section 7.4.1.2.6
1- Supplier does comply with CG4209 section 7.4.1.2.6
2- Supplier does comply with CG4209 section 7.4.1.2.6 and PFMEA / PCP/ Reaction plan- Monthy SCRAP report due to duplicated ECU_ID and Evidence of the email communication for  Dupplicated ECU_ID scrapped to GM (cys@gm.com)
3- Supplier does comply with CG4209 section 7.4.1.2.6 and PFMEA / PCP/ Reaction plan. Monthy SCRAP report due to duplicated ECU_ID and Evidence of the email communication for  Dupplicated ECU_ID scrapped to GM (cys@gm.com).  Internal audit is performed periodically.</t>
  </si>
  <si>
    <t>0- Supplier does not comply with CG4209 section 7.4.1.2.7
1- Supplier does comply with CG4209 section 7.4.1.2.7
2- Supplier does comply with CG4209 section 7.4.1.2.7 and PFMEA / PCP/ Reaction plan- Evidence of pass and fail (ECU_ID &amp; the M4 &amp; M5) and Evidence of GM communicated the ECU_ID &amp; the M4 &amp; M5 passed verification
3- Supplier does comply with CG4209 section 7.4.1.2.7 and PFMEA / PCP/ Reaction plan. Evidence of pass and fail (ECU_ID &amp; the M4 &amp; M5) and Evidence of GM communicated the ECU_ID &amp; the M4 &amp; M5 passed verification.  Internal audit is performed periodically.</t>
  </si>
  <si>
    <t>0- Supplier does not comply with CG4209 section 7.4.1.2.8
1- Supplier does comply with CG4209 section 7.4.1.2.8
2- Supplier does comply with CG4209 section 7.4.1.2.8 and PFMEA / PCP/ Reaction plan- Evidence of response message received from GM Provisioning Portal at a frequency to support contracted capacity (SDC) requirements and Evidence of GM communicated the M4 &amp; M5 passed verification
3- Supplier does comply with CG4209 section 7.4.1.2.8 and PFMEA / PCP/ Reaction plan. Evidence of response message received from GM Provisioning Portal at a frequency to support contracted capacity (SDC) requirements and Evidence of GM communicated the M4 &amp; M5 passed verification.  Internal audit is performed periodically.</t>
  </si>
  <si>
    <t>0- Supplier does not comply with CG4209 section 7.4.1.2.9
1- Supplier does comply with CG4209 section 7.4.1.2.9
2- Supplier does comply with CG4209 section 7.4.1.2.9 and PFMEA / PCP/ Reaction plan- Evidence of ECU label should not be printed and applied to the module until the M4 &amp; M5 response messages have been verified to be correct
3- Supplier does comply with CG4209 section 7.4.1.2.9 and PFMEA / PCP/ Reaction plan. Evidence of ECU label should not be printed and applied to the module until the M4 &amp; M5 response messages have been verified to be correct.  Internal audit is performed periodically.</t>
  </si>
  <si>
    <t>0- Supplier does not comply with CG4209 section 7.4.1.2.10
1- Supplier does comply with CG4209 section 7.4.1.2.10
2- Supplier does comply with CG4209 section 7.4.1.2.10 and PFMEA / PCP/ Reaction plan- Evidence and how it is make of Local Verification Utility Tool should be temporarily available as a backup for the production
3- Supplier does comply with CG4209 section 7.4.1.2.10 and PFMEA / PCP/ Reaction plan.  Evidence and how it is make of Local Verification Utility Tool should be temporarily available as a backup for the production.  Internal audit is performed periodically.</t>
  </si>
  <si>
    <t>0- Supplier does not comply with CG4209 section 7.4.1.2.11
1- Supplier does comply with CG4209 section 7.4.1.2.11
2- Supplier does comply with CG4209 section 7.4.1.2.11 and PFMEA / PCP/ Reaction plan- Evidence and how it is make of Local Verification Utility Tool should be temporarily available as a backup for the production
3- Supplier does comply with CG4209 section 7.4.1.2.11 and PFMEA / PCP/ Reaction plan.  Evidence and how it is make of Local Verification Utility Tool should be temporarily available as a backup for the production.  Internal audit is performed periodically.</t>
  </si>
  <si>
    <t>0- Supplier does not comply with CG4209 section 7.4.1.2.12
1- Supplier does comply with CG4209 section 7.4.1.2.12
2- Supplier does comply with CG4209 section 7.4.1.2.12 and PFMEA / PCP/ Reaction plan- Evidence of ECU’s that fail M4 &amp; M5 verification from GM shall be scrapped, 
3- Supplier does comply with CG4209 section 7.4.1.2.12 and PFMEA / PCP/ Reaction plan. Evidence of ECU’s that fail M4 &amp; M5 verification from GM shall be scrapped.  Internal audit is performed periodically.</t>
  </si>
  <si>
    <t>0- Supplier does not comply with CG4209 section 7.4.1.2.13
1- Supplier does comply with CG4209 section 7.4.1.2.13
2- Supplier does comply with CG4209 section 7.4.1.2.13 and PFMEA / PCP/ Reaction plan- Evidence of M1, M2, M3 messages shall be deleted (destroyed)[S] from all. Supplier IT infrastructure after the M4 &amp; M5 response messages have been verified by GM daily
3- Supplier does comply with CG4209 section 7.4.1.2.13 and PFMEA / PCP/ Reaction plan.Evidence of M1, M2, M3 messages shall be deleted (destroyed)[S] from all. Supplier IT infrastructure after the M4 &amp; M5 response messages have been verified by GM daily.  Internal audit is performed periodically.</t>
  </si>
  <si>
    <t>0- Supplier does not comply with CG4209 section 7.4.1.2.14
1- Supplier does comply with CG4209 section 7.4.1.2.14
2- Supplier does comply with CG4209 section 7.4.1.2.14 and PFMEA / PCP/ Reaction plan- Evidence of Unused Security Peripheral memory slots (KEY_2 thru KEY_n, where n=specific quantity
3- Supplier does comply with CG4209 section 7.4.1.2.14 and PFMEA / PCP/ Reaction plan.Evidence of Unused Security Peripheral memory slots (KEY_2 thru KEY_n, where n=specific quantity.  Internal audit is performed periodically.</t>
  </si>
  <si>
    <t>0- Supplier does not comply with CG4209 section 7.4.1.2.18
1- Supplier does comply with CG4209 section 7.4.1.2.18
2- Supplier does comply with CG4209 section 7.4.1.2.18 and PFMEA / PCP/ Reaction plan-Evidence of ECU_IDs &amp; M1-M5 messages shall be obscured and non-transferable from  the Key Provisioning station at the supplier manufacturing line (i.e., operator HMI operation screen, etc.).
3- Supplier does comply with CG4209 section 7.4.1.2.18 and PFMEA / PCP/ Reaction plan. Evidence of ECU_IDs &amp; M1-M5 messages shall be obscured and non-transferable from  the Key Provisioning station at the supplier manufacturing line (i.e., operator HMI operation screen, etc.).  Internal audit is performed periodically.</t>
  </si>
  <si>
    <t>0- Supplier does not comply with CG4209 section 7.4.1.2.19
1- Supplier does comply with CG4209 section 7.4.1.2.19
2- Supplier does comply with CG4209 section 7.4.1.2.19 and PFMEA / PCP/ Reaction plan- Evidence of primary Key Provisioning station at the supplier manufacturing line shall be locked and password protected
3- Supplier does comply with CG4209 section 7.4.1.2.19 and PFMEA / PCP/ Reaction plan. Evidence of primary Key Provisioning station at the supplier manufacturing line shall be locked and password protected.  Internal audit is performed periodically.</t>
  </si>
  <si>
    <t>0- Supplier does not comply with CG4209 section 7.4.1.2.20
1- Supplier does comply with CG4209 section 7.4.1.2.20
2- Supplier does comply with CG4209 section 7.4.1.2.20 and PFMEA / PCP/ Reaction plan- Evidence of Key Provisioning executable file shall be read-only at operator level
3- Supplier does comply with CG4209 section 7.4.1.2.20 and PFMEA / PCP/ Reaction plan. Evidence of Key Provisioning executable file shall be read-only at operator level.  Internal audit is performed periodically.</t>
  </si>
  <si>
    <t>0- Supplier does not comply with CG4209 section 7.4.1.2.21
1- Supplier does comply with CG4209 section 7.4.1.2.21
2- Supplier does comply with CG4209 section 7.4.1.2.21 and PFMEA / PCP/ Reaction plan- Evidence of ECU_ID and Serial Number shall not be overwritten during any ECU manufacturing and/or post manufacturing processes
3- Supplier does comply with CG4209 section 7.4.1.2.21 and PFMEA / PCP/ Reaction plan. Evidence of ECU_ID and Serial Number shall not be overwritten during any ECU manufacturing and/or post manufacturing processes.  Internal audit is performed periodically.</t>
  </si>
  <si>
    <t>0- Supplier does not comply with CG4209 section 7.4.1.2.24
1- Supplier does comply with CG4209 section 7.4.1.2.24
2- Supplier does comply with CG4209 section 7.4.1.2.24 and PFMEA / PCP/ Reaction plan- Evidence of supplier's EOL/final tester shall verify the ECU_ID &amp; Serial Number are written in the module and confirmed before proceeding with EOL/final testing process. 
3- Supplier does comply with CG4209 section 7.4.1.2.24 and PFMEA / PCP/ Reaction plan. Evidence of supplier's EOL/final tester shall verify the ECU_ID &amp; Serial Number are written in the module and confirmed before proceeding with EOL/final testing process. Internal audit is performed periodically.</t>
  </si>
  <si>
    <t>0- Supplier does not comply with CG4209 section 7.4.1.3.1
1- Supplier does comply with CG4209 section 7.4.1.3.1 
2- Supplier does comply with CG4209 section 7.4.1.3.1 and PFMEA / PCP/ Reaction plan- Cybersecurity personnel with back ups and updated list (provide evidence on periodical basics)
3- Supplier does comply with CG4209 section 7.4.1.3.1 and PFMEA / PCP/ Reaction plan.Cybersecurity personnel with back ups and updated list (provide evidence on periodical basics).  Internal audit is performed periodically.</t>
  </si>
  <si>
    <t>0- Supplier does not comply with CG4209 section 7.4.1.3.2
1- Supplier does comply with CG4209 section 7.4.1.3.2 
2- Supplier does comply with CG4209 section 7.4.1.3.2 and PFMEA / PCP/ Reaction plan- Evidence of frequency of downloaded of Data sets and quantity to support contracted capacity (SDC) 
3- Supplier does comply with CG4209 section 7.4.1.3.2 and PFMEA / PCP/ Reaction plan.Evidence of frequency of downloaded of Data sets and quantity to support contracted capacity (SDC).  Internal audit is performed periodically.</t>
  </si>
  <si>
    <t>0- Supplier does not comply with CG4209 section 7.4.1.3.3
1- Supplier does comply with CG4209 section 7.4.1.3.3 
2- Supplier does comply with CG4209 section 7.4.1.3.3 and PFMEA / PCP/ Reaction plan- System to prevent separated and regrouped into new data sets
3- Supplier does comply with CG4209 section 7.4.1.3.3 and PFMEA / PCP/ Reaction plan.System to prevent separated and regrouped into new data sets.  Internal audit is performed periodically.</t>
  </si>
  <si>
    <t>0- Supplier does not comply with CG4209 section 7.4.1.3.4
1- Supplier does comply with CG4209 section 7.4.1.3.4
2- Supplier does comply with CG4209 section 7.4.1.3.4 and PFMEA / PCP/ Reaction plan- Traceability between the Serial number and ECU and Controls to prevent ECU dupplicated
3- Supplier does comply with CG4209 section 7.4.1.3.4 and PFMEA / PCP/ Reaction plan. Traceability between the Serial number and ECU and Controls to prevent ECU dupplicated.  Internal audit is performed periodically.</t>
  </si>
  <si>
    <t>0- Supplier does not comply with CG4209 section 7.4.1.3.5
1- Supplier does comply with CG4209 section 7.4.1.3.5
2- Supplier does comply with CG4209 section 7.4.1.3.5 and PFMEA / PCP/ Reaction plan- Traceability between the Serial number and Evidence of cross reference between ECU_ID and Serial number
3- Supplier does comply with CG4209 section 7.4.1.3.5 and PFMEA / PCP/ Reaction plan. Traceability between the Serial number and Evidence of cross reference between ECU_ID and Serial number.  Internal audit is performed periodically.</t>
  </si>
  <si>
    <t>0- Supplier does not comply with CG4209 section 7.4.1.3.6
1- Supplier does comply with CG4209 section 7.4.1.3.6
2- Supplier does comply with CG4209 section 7.4.1.3.6 and PFMEA / PCP/ Reaction plan- Monthy SCRAP report due to duplicated ECU_ID and Evidence of the email communication for  Dupplicated ECU_ID scrapped to GM (cys@gm.com)
3- Supplier does comply with CG4209 section 7.4.1.3.6 and PFMEA / PCP/ Reaction plan. Monthy SCRAP report due to duplicated ECU_ID and Evidence of the email communication for  Dupplicated ECU_ID scrapped to GM (cys@gm.com).  Internal audit is performed periodically.</t>
  </si>
  <si>
    <t>0- Supplier does not comply with CG4209 section 7.4.1.3.7
1- Supplier does comply with CG4209 section 7.4.1.3.7
2- Supplier does comply with CG4209 section 7.4.1.3.7 and PFMEA / PCP/ Reaction plan- Automatic system to delete used UNLOCK_ECU_KEY 
* Controls to prevent operator over-ride deleted used UNLOCK_ECU_KEY 
3- Supplier does comply with CG4209 section 7.4.1.3.7 and PFMEA / PCP/ Reaction plan. Automatic system to delete used UNLOCK_ECU_KEY 
* Controls to prevent operator over-ride deleted used UNLOCK_ECU_KEY .  Internal audit is performed periodically.</t>
  </si>
  <si>
    <t>0- Supplier does not comply with CG4209 section 7.4.1.3.8
1- Supplier does comply with CG4209 section 7.4.1.3.8
2- Supplier does comply with CG4209 section 7.4.1.3.8 and PFMEA / PCP/ Reaction plan- ECU_IDs &amp; &amp; UNLOCK_ECU_KEY data sets are not available and not visible on the programming station
3- Supplier does comply with CG4209 section 7.4.1.3.8 and PFMEA / PCP/ Reaction plan.ECU_IDs &amp; &amp; UNLOCK_ECU_KEY data sets are not available and not visible on the programming station.  Internal audit is performed periodically.</t>
  </si>
  <si>
    <t>0- Supplier does not comply with CG4209 section 7.4.1.3.9
1- Supplier does comply with CG4209 section 7.4.1.3.9
2- Supplier does comply with CG4209 section 7.4.1.3.9 and PFMEA / PCP/ Reaction plan- Password control per user level. Password access restricted and training per user level .Password not shared and controls to be used once at the time
3- Supplier does comply with CG4209 section 7.4.1.3.9 and PFMEA / PCP/ Reaction plan. Password control per user level. Password access restricted and training per user level .Password not shared and controls to be used once at the time.  Internal audit is performed periodically.</t>
  </si>
  <si>
    <t>0- Supplier does not comply with CG4209 section 7.4.1.3.10
1- Supplier does comply with CG4209 section 7.4.1.3.10
2- Supplier does comply with CG4209 section 7.4.1.3.10 and PFMEA / PCP/ Reaction plan- Controls to prevent the provisioning executable file could be modified or editted . Provisioning executable file is read only option for operator level
3- Supplier does comply with CG4209 section 7.4.1.3.10 and PFMEA / PCP/ Reaction plan.  Controls to prevent the provisioning executable file could be modified or editted . Provisioning executable file is read only option for operator level.  Internal audit is performed periodically.</t>
  </si>
  <si>
    <t>0- Supplier does not comply with CG4209 section 7.4.1.4.1
1- Supplier does comply with CG4209 section 7.4.1.4.1
2- Supplier does comply with CG4209 section 7.4.1.4.1 and PFMEA / PCP/ Reaction plan- Evidence of MEC with correct value for Customer Care &amp; Aftersales
3- Supplier does comply with CG4209 section 7.4.1.4.1 and PFMEA / PCP/ Reaction plan.  Evidence of MEC with correct value for Customer Care &amp; Aftersales.  Internal audit is performed periodically.</t>
  </si>
  <si>
    <t>0- Supplier does not comply with CG4209 section 7.4.1.5.1
1- Supplier does comply with CG4209 section 7.4.1.5.1
2- Supplier does comply with CG4209 section 7.4.1.5.1 and PFMEA / PCP/ Reaction plan- Evidence of PEPU password controls for each JTAG port
3- Supplier does comply with CG4209 section 7.4.1.5.1 and PFMEA / PCP/ Reaction plan. Evidence of PEPU password controls for each JTAG port.  Internal audit is performed periodically.</t>
  </si>
  <si>
    <t>0- Supplier does not comply with CG4209 section 7.4.1.5.2
1- Supplier does comply with CG4209 section 7.4.1.5.2
2- Supplier does comply with CG4209 section 7.4.1.5.2 and PFMEA / PCP/ Reaction plan- Evidence of ECU specific JTAG password is destroyed from all supplier IT infrastructure after provisioning into the ECU
3- Supplier does comply with CG4209 section 7.4.1.5.2 and PFMEA / PCP/ Reaction plan. Evidence of ECU specific JTAG password is destroyed from all supplier IT infrastructure after provisioning into the ECU.  Internal audit is performed periodically.</t>
  </si>
  <si>
    <t>0- Supplier does not comply with CG4209 section 7.4.1.5.3
1- Supplier does comply with CG4209 section 7.4.1.5.3
2- Supplier does comply with CG4209 section 7.4.1.5.3 and PFMEA / PCP/ Reaction plan- Evidence of JTAG Master password controls and retained for use with the Password-Based Key Derivation Function 2 password utility program to recreate an ECU specific password
3- Supplier does comply with CG4209 section 7.4.1.5.3 and PFMEA / PCP/ Reaction plan.Evidence of JTAG Master password controls and retained for use with the Password-Based Key Derivation Function 2 password utility program to recreate an ECU specific password.  Internal audit is performed periodically.</t>
  </si>
  <si>
    <t>0- Supplier does not comply with CG4209 section 7.4.1.5.4
1- Supplier does comply with CG4209 section 7.4.1.5.4
2- Supplier does comply with CG4209 section 7.4.1.5.4 and PFMEA / PCP/ Reaction plan- Evidence of All supplier test Software controls to be erased from the ECU before shipment to GM
3- Supplier does comply with CG4209 section 7.4.1.5.4 and PFMEA / PCP/ Reaction plan.Evidence of All supplier test Software controls to be erased from the ECU before shipment to GM.  Internal audit is performed periodically.</t>
  </si>
  <si>
    <t>0- Supplier does not comply with CG4209 section 7.4.1.6.1
1- Supplier does comply with CG4209 section 7.4.1.6.1
2- Supplier does comply with CG4209 section 7.4.1.6.1 and PFMEA / PCP/ Reaction plan- Evidence of controlled access, Client Credentials, prevent Client Creditials are expired and Automatic system to control experation of Clident Credentials  
3- Supplier does comply with CG4209 section 7.4.1.6.1 and PFMEA / PCP/ Reaction plan.Evidence of controlled access, Client Credentials, prevent Client Creditials are expired and Automatic system to control experation of Clident Credentials. Internal audit is performed periodically.</t>
  </si>
  <si>
    <t>0- Supplier does not comply with CG4209 section 7.4.1.6.2
1- Supplier does comply with CG4209 section 7.4.1.6.2
2- Supplier does comply with CG4209 section 7.4.1.6.2 and PFMEA / PCP/ Reaction plan- Evidence of Data sets comprised of the default ECU_ID, the default UNLOCK_ECU_KEY with its associated M1, M2, &amp; M3 messages, and the default MASTER_ECU_KEY with its associated M1, M2, &amp; M3 messages are downloaded from the GM Provisioning Portal
3- Supplier does comply with CG4209 section 7.4.1.6.2 and PFMEA / PCP/ Reaction plan. Evidence of Data sets comprised of the default ECU_ID, the default UNLOCK_ECU_KEY with its associated M1, M2, &amp; M3 messages, and the default MASTER_ECU_KEY with its associated M1, M2, &amp; M3 messages are downloaded from the GM Provisioning Portal. Internal audit is performed periodically.</t>
  </si>
  <si>
    <t>0- Supplier does not comply with CG4209 section 7.4.1.6.3
1- Supplier does comply with CG4209 section 7.4.1.6.3
2- Supplier does comply with CG4209 section 7.4.1.6.3 and PFMEA / PCP/ Reaction plan- Evidence of treat the default MASTER_ECU_KEY M1, M2, M3 messages and default UNLOCK_ECU_KEY M1, M2, M3 as confidential information that is only accessible to those who need the data
3- Supplier does comply with CG4209 section 7.4.1.6.3 and PFMEA / PCP/ Reaction plan. Evidence of treat the default MASTER_ECU_KEY M1, M2, M3 messages and default UNLOCK_ECU_KEY M1, M2, M3 as confidential information that is only accessible to those who need the data. Internal audit is performed periodically.</t>
  </si>
  <si>
    <t>0- Supplier does not comply with CG4209 section 7.4.1.6.4
1- Supplier does comply with CG4209 section 7.4.1.6.4
2- Supplier does comply with CG4209 section 7.4.1.6.4 and PFMEA / PCP/ Reaction plan- Evidence of detection 100% on station for default MASTER_ECU_KEY provisioned into the ECU during the ECU manufacturing process is part of the matched set of default ECU_ID and default UNLOCK_ECU_KEY as provided by GM.
3- Supplier does comply with CG4209 section 7.4.1.6.4 and PFMEA / PCP/ Reaction plan. Evidence of detection 100% on station for default MASTER_ECU_KEY provisioned into the ECU during the ECU manufacturing process is part of the matched set of default ECU_ID and default UNLOCK_ECU_KEY as provided by GM.. Internal audit is performed periodically.</t>
  </si>
  <si>
    <t>0- Supplier does not comply with CG4209 section 7.4.1.6.5
1- Supplier does comply with CG4209 section 7.4.1.6.5
2- Supplier does comply with CG4209 section 7.4.1.6.5 and PFMEA / PCP/ Reaction plan- Evindence of al ECUs supporting CYS2407 – APS Regional Key Provisioning Specification are supplied to GM with the ECU ID set to the product-specific default ECU ID provided by GM.
3- Supplier does comply with CG4209 section 7.4.1.6.5 and PFMEA / PCP/ Reaction plan. Evindence of al ECUs supporting CYS2407 – APS Regional Key Provisioning Specification are supplied to GM with the ECU ID set to the product-specific default ECU ID provided by GM. Internal audit is performed periodically.</t>
  </si>
  <si>
    <t>0- Supplier does not comply with CG4209 section 7.4.1.6.6
1- Supplier does comply with CG4209 section 7.4.1.6.6
2- Supplier does comply with CG4209 section 7.4.1.6.6 and PFMEA / PCP/ Reaction plan- Evidence of controls to prevent any method to be able to provision, reprovision, change or erase the ECU_ID and ECU ID Extension in the microcontrollers other than what is specified in CYS2407 and GB6002
3- Supplier does comply with CG4209 section 7.4.1.6.6 and PFMEA / PCP/ Reaction plan. Evidence of controls to prevent any method to be able to provision, reprovision, change or erase the ECU_ID and ECU ID Extension in the microcontrollers other than what is specified in CYS2407 and GB6002. Internal audit is performed periodically.</t>
  </si>
  <si>
    <t>0- Supplier does not comply with CG4209 section 7.4.1.6.7
1- Supplier does comply with CG4209 section 7.4.1.6.7
2- Supplier does comply with CG4209 section 7.4.1.6.7 and PFMEA / PCP/ Reaction plan- Evidence to ensure that the setting of the initial CyS Region Info has successfully occurred for all ECUs delivered to GM by performing the following checks
3- Supplier does comply with CG4209 section 7.4.1.6.7 and PFMEA / PCP/ Reaction plan.Evidence to ensure that the setting of the initial CyS Region Info has successfully occurred for all ECUs delivered to GM by performing the following checks. Internal audit is performed periodically.</t>
  </si>
  <si>
    <t>0- Supplier does not comply with CG4209 section 7.4.1.7.1
1- Supplier does comply with CG4209 section 7.4.1.7.1
2- Supplier does comply with CG4209 section 7.4.1.7.1 and PFMEA / PCP/ Reaction plan- Evidence of default Master_ECU_Key and UNLOCK_ECU_KEY into the secure static non-volatile memory (NVM) of the microcontroller by providing the default UNLOCK_ECU_KEY M1-M3 messages to the ECU.
3- Supplier does comply with CG4209 section 7.4.1.7.1 and PFMEA / PCP/ Reaction plan.Evidence of default Master_ECU_Key and UNLOCK_ECU_KEY into the secure static non-volatile memory (NVM) of the microcontroller by providing the default UNLOCK_ECU_KEY M1-M3 messages to the ECU. Internal audit is performed periodically.</t>
  </si>
  <si>
    <t>0- Supplier does not comply with CG4209 section 7.4.1.7.2
1- Supplier does comply with CG4209 section 7.4.1.7.2
2- Supplier does comply with CG4209 section 7.4.1.7.2 and PFMEA / PCP/ Reaction plan- Evidence of verification of the M4 and M5 messages resulting from loading the default MASTER_ECU_KEY and default UNLOCK_ECU_KEY by using the local verification utility provided by GM
3- Supplier does comply with CG4209 section 7.4.1.7.2 and PFMEA / PCP/ Reaction plan.Evidence of verification of the M4 and M5 messages resulting from loading the default MASTER_ECU_KEY and default UNLOCK_ECU_KEY by using the local verification utility provided by GM. Internal audit is performed periodically.</t>
  </si>
  <si>
    <t>0- Supplier does not comply with CG4209 section 7.4.1.8.1
1- Supplier does comply with CG4209 section 7.4.1.8.1
2- Supplier does comply with CG4209 section 7.4.1.8.1 and PFMEA / PCP/ Reaction plan- Evidence of initialized/provisioned to zero key (16 bytes of zeros) before provisioning GM provided default MASTER_ECU_KEY and default UNLOCK_ECU_KEY
3- Supplier does comply with CG4209 section 7.4.1.8.1 and PFMEA / PCP/ Reaction plan. Evidence of initialized/provisioned to zero key (16 bytes of zeros) before provisioning GM provided default MASTER_ECU_KEY and default UNLOCK_ECU_KEY. Internal audit is performed periodically.</t>
  </si>
  <si>
    <t>0- Supplier does not comply with CG4209 section 7.4.1.8.2
1- Supplier does comply with CG4209 section 7.4.1.8.2
2- Supplier does comply with CG4209 section 7.4.1.8.2 and PFMEA / PCP/ Reaction plan- Evidence of generation of M1, M2 and M3 for provisioning zero keys (16 bytes of zeros) in any key slot. To ensure that zero key provisioning was successful suppliers are required to check M4 and M5 returned by the security peripheral.
3- Supplier does comply with CG4209 section 7.4.1.8.2 and PFMEA / PCP/ Reaction plan. Evidence of generation of M1, M2 and M3 for provisioning zero keys (16 bytes of zeros) in any key slot. To ensure that zero key provisioning was successful suppliers are required to check M4 and M5 returned by the security peripheral.. Internal audit is performed periodically.</t>
  </si>
  <si>
    <t>0- Supplier does not comply with CG4209 section 7.4.1.8.3
1- Supplier does comply with CG4209 section 7.4.1.8.3
2- Supplier does comply with CG4209 section 7.4.1.8.3 and PFMEA / PCP/ Reaction plan- Evidence of loading the GM provided default Master _ECU_KEY AND UNLOCK_ECU_KEY into the security peripheral (ISPKSP = 0x01 or NOKSS &gt; 0x00) by passing the M1, M2, M3 messages to the security peripheral using the specific security peripheral interface for loading keys.
3- Supplier does comply with CG4209 section 7.4.1.8.3 and PFMEA / PCP/ Reaction plan. Evidence of loading the GM provided default Master _ECU_KEY AND UNLOCK_ECU_KEY into the security peripheral (ISPKSP = 0x01 or NOKSS &gt; 0x00) by passing the M1, M2, M3 messages to the security peripheral using the specific security peripheral interface for loading keys. Internal audit is performed periodically.</t>
  </si>
  <si>
    <t>0- Supplier does not comply with CG4209 section 7.4.1.8.4
1- Supplier does comply with CG4209 section 7.4.1.8.4
2- Supplier does comply with CG4209 section 7.4.1.8.4 and PFMEA / PCP/ Reaction plan- Evidence of verification of the M4 and M5 messages resulting from loading the default MASTER_ECU_KEY and default UNLOCK_ECU_KEY by using the local verification utility provided by GM.
3- Supplier does comply with CG4209 section 7.4.1.8.4 and PFMEA / PCP/ Reaction plan. Evidence of verification of the M4 and M5 messages resulting from loading the default MASTER_ECU_KEY and default UNLOCK_ECU_KEY by using the local verification utility provided by GM. Internal audit is performed periodically.</t>
  </si>
  <si>
    <t>0- Supplier does not comply with CG4209 section 7.4.1.9.1
1- Supplier does comply with CG4209 section 7.4.1.9.1
2- Supplier does comply with CG4209 section 7.4.1.9.1 and PFMEA / PCP/ Reaction plan-Evidence of supplier is treating the KP UID and KP Key sets generated by the KP Key Provisioning API as confidential information that is only accessible to those who need the data (e.g., for provisioning parts at the supplier manufacturing facility)
3- Supplier does comply with CG4209 section 7.4.1.9.1 and PFMEA / PCP/ Reaction plan. Evidence of supplier is treating the KP UID and KP Key sets generated by the KP Key Provisioning API as confidential information that is only accessible to those who need the data (e.g., for provisioning parts at the supplier manufacturing facility). Internal audit is performed periodically.</t>
  </si>
  <si>
    <t>0- Supplier does not comply with CG4209 section 7.4.1.9.2
1- Supplier does comply with CG4209 section 7.4.1.9.2
2- Supplier does comply with CG4209 section 7.4.1.9.2 and PFMEA / PCP/ Reaction plan - Evidence of using on one instance of an ECU (i.e. no two ECUs may be provisioned with the same set of KP Key Provisioning Data).
3- Supplier does comply with CG4209 section 7.4.1.9.2 and PFMEA / PCP/ Reaction plan.Evidence of using on one instance of an ECU (i.e. no two ECUs may be provisioned with the same set of KP Key Provisioning Data).. Internal audit is performed periodically.</t>
  </si>
  <si>
    <t>0- Supplier does not comply with CG4209 section 7.4.1.9.4
1- Supplier does comply with CG4209 section 7.4.1.9.4
2- Supplier does comply with CG4209 section 7.4.1.9.4 and PFMEA / PCP/ Reaction plan - Evidence of provisioned with KP UIDs and KP Keys that are provided by the KP Key Provisioning API.
3- Supplier does comply with CG4209 section 7.4.1.9.4 and PFMEA / PCP/ Reaction plan Evidence of provisioned with KP UIDs and KP Keys that are provided by the KP Key Provisioning API.. Internal audit is performed periodically.</t>
  </si>
  <si>
    <t>0- Supplier does not comply with CG4209 section 7.4.1.9.3
1- Supplier does comply with CG4209 section 7.4.1.9.3
2- Supplier does comply with CG4209 section 7.4.1.9.3 and PFMEA / PCP/ Reaction plan - Evidence of not being separated or regrouped into new Data sets. 
3- Supplier does comply with CG4209 section 7.4.1.9.3 and PFMEA / PCP/ Reaction plan .Evidence of not being separated or regrouped into new Data sets. Internal audit is performed periodically.</t>
  </si>
  <si>
    <t>0- Supplier does not comply with CG4209 section 7.4.1.9.5
1- Supplier does comply with CG4209 section 7.4.1.9.5
2- Supplier does comply with CG4209 section 7.4.1.9.5 and PFMEA / PCP/ Reaction plan - Evidence of provisioned a KP Key for each region that the ECU is required to support along with a single KP UID.
3- Supplier does comply with CG4209 section 7.4.1.9.5 and PFMEA / PCP/ Reaction plan. Evidence of provisioned a KP Key for each region that the ECU is required to support along with a single KP UID. Internal audit is performed periodically.</t>
  </si>
  <si>
    <t>0- Supplier does not comply with CG4209 section 7.4.1.9.6
1- Supplier does comply with CG4209 section 7.4.1.9.6
2- Supplier does comply with CG4209 section 7.4.1.9.6 and PFMEA / PCP/ Reaction plan -Evidence of ensuring that the provisioning of the KP UID and KP Keys has successfully occurred for all ECUs delivered to GM by performing the checks:
3- Supplier does comply with CG4209 section 7.4.1.9.6 and PFMEA / PCP/ Reaction plan. Evidence of ensuring that the provisioning of the KP UID and KP Keys has successfully occurred for all ECUs delivered to GM by performing the checks: Internal audit is performed periodically.</t>
  </si>
  <si>
    <t>0- Supplier does not comply with CG4209 section 7.4.1.9.7
1- Supplier does comply with CG4209 section 7.4.1.9.7
2- Supplier does comply with CG4209 section 7.4.1.9.7 and PFMEA / PCP/ Reaction plan -Evidence of provisioned with the same KP Record provided by the KP Key Provisioning API.
3- Supplier does comply with CG4209 section 7.4.1.9.7 and PFMEA / PCP/ Reaction plan. Evidence of provisioned with the same KP Record provided by the KP Key Provisioning API. Internal audit is performed periodically.</t>
  </si>
  <si>
    <t>0- Supplier does not comply with CG4209 section 7.4.1.9.8
1- Supplier does comply with CG4209 section 7.4.1.9.8
2- Supplier does comply with CG4209 section 7.4.1.9.8 and PFMEA / PCP/ Reaction plan -Evidence of ECUs that support APSRKP are required to be provisioned with a default ECU_ID, one or more default Secret Keys, ECU-specific KP UID, and KP Keys during the ECU manufacturing process.
3- Supplier does comply with CG4209 section 7.4.1.9.8 and PFMEA / PCP/ Reaction plan. Evidence of ECUs that support APSRKP are required to be provisioned with a default ECU_ID, one or more default Secret Keys, ECU-specific KP UID, and KP Keys during the ECU manufacturing process. Internal audit is performed periodically.</t>
  </si>
  <si>
    <t>0- Supplier does not comply with CG4209 section 7.4.1.9.9
1- Supplier does comply with CG4209 section 7.4.1.9.9
2- Supplier does comply with CG4209 section 7.4.1.9.9 and PFMEA / PCP/ Reaction plan -Evidence of After the KP UID and KP Keys have been stored to the CyS Info Block they shall be verified as part of the “Provisioning of KP UID and KP Keys” RID 0x0559
3- Supplier does comply with CG4209 section 7.4.1.9.9 and PFMEA / PCP/ Reaction plan. Evidence of After the KP UID and KP Keys have been stored to the CyS Info Block they shall be verified as part of the “Provisioning of KP UID and KP Keys” RID 0x0559. Internal audit is performed periodically.</t>
  </si>
  <si>
    <t>0- Supplier does not comply with CG4209 section 7.4.1.9.10
1- Supplier does comply with CG4209 section 7.4.1.9.10
2- Supplier does comply with CG4209 section 7.4.1.9.10 and PFMEA / PCP/ Reaction plan -Evidence of destruction all copies of the Encrypted KP Key Provisioning Information (e.g., from all supplier IT systems) after production of the ECUs is complete.
3- Supplier does comply with CG4209 section 7.4.1.9.10 and PFMEA / PCP/ Reaction plan. Evidence of destruction all copies of the Encrypted KP Key Provisioning Information (e.g., from all supplier IT systems) after production of the ECUs is complete. Internal audit is performed periodically.</t>
  </si>
  <si>
    <t>0- Supplier does not comply with CG4209 section 7.4.1.9.11
1- Supplier does comply with CG4209 section 7.4.1.9.11
2- Supplier does comply with CG4209 section 7.4.1.9.11 and PFMEA / PCP/ Reaction plan -Evidende of only ECUs that return a value for the Verification Data that matches the Verification Data in the KP Key Provisioning Data File provided by the KP Key Provisioning API 
3- Supplier does comply with CG4209 section 7.4.1.9.11 and PFMEA / PCP/ Reaction plan.Evidende of only ECUs that return a value for the Verification Data that matches the Verification Data in the KP Key Provisioning Data File provided by the KP Key Provisioning API . Internal audit is performed periodically.</t>
  </si>
  <si>
    <t>0- Supplier does not comply with CG4209 section 7.4.1.9.12
1- Supplier does comply with CG4209 section 7.4.1.9.12
2- Supplier does comply with CG4209 section 7.4.1.9.12 and PFMEA / PCP/ Reaction plan - Evidence of storing the information for a minimum of 20 years for each ECU delivered to GM and the information shall be made available request by GM 
3- Supplier does comply with CG4209 section 7.4.1.9.12 and PFMEA / PCP/ Reaction plan. Evidence of storing the information for a minimum of 20 years for each ECU delivered to GM and the information shall be made available request by GM . Internal audit is performed periodically.</t>
  </si>
  <si>
    <t>Audit form developed by:</t>
  </si>
  <si>
    <t>Name</t>
  </si>
  <si>
    <t>Department</t>
  </si>
  <si>
    <t>Region</t>
  </si>
  <si>
    <t>Gildardo Mariano</t>
  </si>
  <si>
    <t>Dept</t>
  </si>
  <si>
    <t>GMNA</t>
  </si>
  <si>
    <t>Leopoldo De La Paz hernandez</t>
  </si>
  <si>
    <t>Supplier Quality</t>
  </si>
  <si>
    <t>John Mason</t>
  </si>
  <si>
    <t>Initial release</t>
  </si>
  <si>
    <t>Added questions B5, B6, C4</t>
  </si>
  <si>
    <t>revised title &amp; file name and added GM confidential</t>
  </si>
  <si>
    <t>Arthur Fung</t>
  </si>
  <si>
    <t>updated per CG4209 section 7.4 updates</t>
  </si>
  <si>
    <t>Updated to CG4209 section 7.4 updates</t>
  </si>
  <si>
    <t>L. Natanail</t>
  </si>
  <si>
    <t>CG4211 was included in CG4338. Corrected the referrence accordingly at lines 10 and 11.</t>
  </si>
  <si>
    <t>Check list updated with a new template</t>
  </si>
  <si>
    <t>0- Supplier does not have a Cybersecurity person
1-  Supplier does have a Cybersecurity persons but there is not cybersecuriy procedure
2.- Supplier does have a Cybersecurity persons and  they have a cybersecuriy procedure and RASIC is included. Training and compliance verification.
3.- Supplier does have a Cybersecurity persons and  they have a cybersecuriy procedure and RASIC is included. Training and compliance verification.Supplier has a identified list of Cybersecurity owner and backup list.</t>
  </si>
  <si>
    <t>0- Supplier does not comply with a Security of Software for supplier Manufacturing 
1- Supplier does comply with a Security of Software for supplier Manufacturing 
2- Supplier does comply with a Security of Software for supplier Manufacturing and it is audited periodically
3- Supplier does comply with a Security of Software for supplier Manufacturing and it is audited periodically. Supplier has CG4338 requirements included in their internal procedure.</t>
  </si>
  <si>
    <t>Change Management controls included in the Procedure:
 -  Cybersecurity</t>
  </si>
  <si>
    <t xml:space="preserve">GM 1927 16b Cybersecurity Requirements for Supplier Manufacturing Process Audit   </t>
  </si>
  <si>
    <t xml:space="preserve">* Understand CG4209 . Documents are signed off by the organization
*Confirm the cybersecurity sequirements are reviewed at Tier 1 and Tier 'x applicable
* CG4209  Electrical &amp; Electronic Modules &amp; Assembly
* 7.4. Software Cybersecurity Programming 
</t>
  </si>
  <si>
    <t>0- Supplier does not comply with EPC with Cybersecurity
1- Supplier does comply with EPC with Cybersecurity
2- Supplier does comply with EPC with Cybersecurity and it is audited periodically
3- Supplier does comply with EPC with Cybersecurity and it is audited periodically. Internal procedure.</t>
  </si>
  <si>
    <t xml:space="preserve">B. Cybersecurity: Secure Unlock: </t>
  </si>
  <si>
    <t xml:space="preserve">E.  Cybersecurity: Manufacturing Enable Counter </t>
  </si>
  <si>
    <t xml:space="preserve">F.  Cybersecurity: . Controller Hardening </t>
  </si>
  <si>
    <t xml:space="preserve">G.  Cybersecurity:  Key Provisioning for SDV - Flexible Security Key Architecture (FSKA) </t>
  </si>
  <si>
    <t>H. Cybersecurity: . FSKA Micro controllers without security peripheral</t>
  </si>
  <si>
    <t>I.  Cybersecurity: . FSKA Microcontrollers with security peripheral</t>
  </si>
  <si>
    <t>J.  Cybersecurity:  FSKA KP KEYS</t>
  </si>
  <si>
    <r>
      <t xml:space="preserve">* CG4209 section 7.4.1.2.2
* Supplier shall request minimun 1 week of production of ECU ID- M1, M2, &amp; M3 
    -  </t>
    </r>
    <r>
      <rPr>
        <b/>
        <sz val="10"/>
        <rFont val="Arial"/>
        <family val="2"/>
      </rPr>
      <t>What is Downloaded frequency and quantity to support contracted capacity (SDC) requirements?</t>
    </r>
    <r>
      <rPr>
        <sz val="10"/>
        <rFont val="Arial"/>
        <family val="2"/>
      </rPr>
      <t xml:space="preserve">
* ECU ID downloaded from the GM Provisioning Portal 
* PFMEA  - Failure mode declared
* Control Plan - Controls to detect the failure mode
* Reaction Plan - If the issue is induced</t>
    </r>
  </si>
  <si>
    <r>
      <t>* CG4209 section 7.4.1.2.3 
*</t>
    </r>
    <r>
      <rPr>
        <b/>
        <sz val="10"/>
        <rFont val="Arial"/>
        <family val="2"/>
      </rPr>
      <t xml:space="preserve"> How do you secure the data sets are not separated and regrouped into new data sets?</t>
    </r>
    <r>
      <rPr>
        <sz val="10"/>
        <rFont val="Arial"/>
        <family val="2"/>
      </rPr>
      <t xml:space="preserve">
* PFMEA  - Failure mode declared
* Control Plan - Controls to detect the failure mode
* Reaction Plan - If the issue is induced</t>
    </r>
  </si>
  <si>
    <r>
      <t xml:space="preserve">* CG4209 section  7.4.1.2.4 
* Traceability between the Serial number and ECU
* </t>
    </r>
    <r>
      <rPr>
        <b/>
        <sz val="10"/>
        <rFont val="Arial"/>
        <family val="2"/>
      </rPr>
      <t xml:space="preserve">Controls to prevent ECU dupplicated
</t>
    </r>
    <r>
      <rPr>
        <sz val="10"/>
        <rFont val="Arial"/>
        <family val="2"/>
      </rPr>
      <t>* PFMEA  - Failure mode declared
* Control Plan - Controls to detect the failure mode
* Reaction Plan - If the issue is induced</t>
    </r>
  </si>
  <si>
    <r>
      <t xml:space="preserve">* CG4209 section  7.4.1.2.5
* Traceability between the Serial number and ECU
* Controls to prevent ECU dupplicated
* </t>
    </r>
    <r>
      <rPr>
        <b/>
        <sz val="10"/>
        <rFont val="Arial"/>
        <family val="2"/>
      </rPr>
      <t>Evidence of cross reference between ECU_ID and Serial number</t>
    </r>
    <r>
      <rPr>
        <sz val="10"/>
        <rFont val="Arial"/>
        <family val="2"/>
      </rPr>
      <t xml:space="preserve">
* PFMEA  - Failure mode declared
* Control Plan - Controls to detect the failure mode
* Reaction Plan - If the issue is induced</t>
    </r>
  </si>
  <si>
    <r>
      <t xml:space="preserve">* CG4209 section 7.4.1.2.6
* </t>
    </r>
    <r>
      <rPr>
        <b/>
        <sz val="10"/>
        <rFont val="Arial"/>
        <family val="2"/>
      </rPr>
      <t xml:space="preserve">Monthy SCRAP report due to duplicated ECU_ID
</t>
    </r>
    <r>
      <rPr>
        <sz val="10"/>
        <rFont val="Arial"/>
        <family val="2"/>
      </rPr>
      <t>*</t>
    </r>
    <r>
      <rPr>
        <b/>
        <sz val="10"/>
        <rFont val="Arial"/>
        <family val="2"/>
      </rPr>
      <t xml:space="preserve"> Evidence of the email communication for  Dupplicated ECU_ID scrapped to GM (cys@gm.com)</t>
    </r>
    <r>
      <rPr>
        <sz val="10"/>
        <rFont val="Arial"/>
        <family val="2"/>
      </rPr>
      <t xml:space="preserve">
* PFMEA  - Failure mode declared
* Control Plan - Controls to detect the failure mode
* Reaction Plan - If the issue is induced</t>
    </r>
  </si>
  <si>
    <r>
      <t>* CG4209 section 7.4.1.2.7
*</t>
    </r>
    <r>
      <rPr>
        <b/>
        <sz val="10"/>
        <rFont val="Arial"/>
        <family val="2"/>
      </rPr>
      <t xml:space="preserve"> Evidence of communication bewteen GM via the ECU provisionign portal
* Evidence of pass and fail (ECU_ID &amp; the M4 &amp; M5) 
* Evidence of GM communicated the ECU_ID &amp; the M4 &amp; M5 passed verification</t>
    </r>
    <r>
      <rPr>
        <sz val="10"/>
        <rFont val="Arial"/>
        <family val="2"/>
      </rPr>
      <t xml:space="preserve">
* Prevention (Potential risk to be impact in GM response) to Recomended:  Response message </t>
    </r>
    <r>
      <rPr>
        <b/>
        <sz val="10"/>
        <rFont val="Arial"/>
        <family val="2"/>
      </rPr>
      <t>Batch</t>
    </r>
    <r>
      <rPr>
        <sz val="10"/>
        <rFont val="Arial"/>
        <family val="2"/>
      </rPr>
      <t xml:space="preserve"> form </t>
    </r>
    <r>
      <rPr>
        <b/>
        <sz val="10"/>
        <rFont val="Arial"/>
        <family val="2"/>
      </rPr>
      <t>highly</t>
    </r>
    <r>
      <rPr>
        <sz val="10"/>
        <rFont val="Arial"/>
        <family val="2"/>
      </rPr>
      <t xml:space="preserve"> recomended due to GM Server response time.
* PFMEA  - Failure mode declared
* Control Plan - Controls to detect the failure mode
* Reaction Plan - If the issue is induced</t>
    </r>
  </si>
  <si>
    <t>ESD/EOS controls verified</t>
  </si>
  <si>
    <t xml:space="preserve">7.4.1.2.9.	The ECU label should not be printed and applied to the module until the M4 &amp; M5 response messages have been verified to be correct. 
</t>
  </si>
  <si>
    <t>* CG4209 section 7.4.1.2.11
* Evidence of Local Verification Utility Tool should be temporarily available as a backup for the production
*  Controls of Internet connectivity if it is interrupted
* Controls for GM verification thru the Provisioning Portal is still required
* Pokayoke and verification from local supplier and IECS system to control this requirement
* PFMEA  - Failure mode declared
* Control Plan - Controls to detect the failure mode
* Reaction Plan - If the issue is induced</t>
  </si>
  <si>
    <t>* CG4209 section 7.4.1.2.9
* Evidence of ECU label should not be printed and applied to the module until the M4 &amp; M5 
response messages have been verified to be correct
* Pokayoke and verification from local supplier and IECS system to control this requirement
* PFMEA  - Failure mode declared
* Control Plan - Controls to detect the failure mode
* Reaction Plan - If the issue is induced</t>
  </si>
  <si>
    <t>* CG4209 section 7.4.1.2.12
* Evidence of ECU’s that fail M4 &amp; M5 verification from GM shall be scrapped, (Evidence of the last 3 months)
* PFMEA  - Failure mode declared
* Control Plan - Controls to detect the failure mode
* Reaction Plan - If the issue is induced</t>
  </si>
  <si>
    <t>7.4.1.2.14.	Unused Security Peripheral memory slots (KEY_2 thru KEY_n, where n=specific quantity) shall be confirmed to be the correct value per CYS4007 for all controllers delivered to GM Assembly facilities and to GM Customer Care &amp; Aftersales.</t>
  </si>
  <si>
    <t>* CG4209 section 7.4.1.2.14
* Evidence of Unused Security Peripheral memory slots (KEY_2 thru KEY_n, where n=specific quantity
* Evidence of  confirmed the correct value per CYS4007 for all controllers delivered to GM Assembly facilities and to GM Customer Care &amp; Aftersales..
* PFMEA  - Failure mode declared
* Control Plan - Controls to detect the failure mode
* Reaction Plan - If the issue is induced</t>
  </si>
  <si>
    <t>Engineering, and Manufacturing locations shall  compliant to the requirements of  CYS4007 and/or CYS2407</t>
  </si>
  <si>
    <t xml:space="preserve">7.4.1.2.15.	The Authoritative Counter shall be confirmed to be the correct value per CYS4007 for all controllers delivered to GM Assembly facilities and to GM Customer Care &amp; Aftersales </t>
  </si>
  <si>
    <t>* CG4209 section 7.4.1.2.15
* Evidence of  Authoritative Counter shall be confirmed to be the correct value per CYS4007 for all controllers delivered to GM Assembly facilities and to GM Customer Care &amp; Aftersales .
* PFMEA  - Failure mode declared
* Control Plan - Controls to detect the failure mode
* Reaction Plan - If the issue is induced</t>
  </si>
  <si>
    <t>0- Supplier does not comply with CG4209 section 7.4.1.2.15
1- Supplier does comply with CG4209 section 7.4.1.2.15
2- Supplier does comply with CG4209 section 7.4.1.2.15 and PFMEA / PCP/ Reaction plan- Evidence of  Authoritative Counter shall be confirmed to be the correct value per CYS4007 for all controllers delivered to GM Assembly facilities and to GM Customer Care &amp; Aftersales 
3- Supplier does comply with CG4209 section 7.4.1.2.15 and PFMEA / PCP/ Reaction plan. Evidence of  Authoritative Counter shall be confirmed to be the correct value per CYS4007 for all controllers delivered to GM Assembly facilities and to GM Customer Care &amp; Aftersales .  Internal audit is performed periodically.</t>
  </si>
  <si>
    <t xml:space="preserve">7.4.1.2.16.	The Key Slot Provision State Flag shall be confirmed to be the correct value per CYS4007 for all controllers delivered to GM Assembly facilities and to GM Customer Care &amp; Aftersales </t>
  </si>
  <si>
    <t>* CG4209 section 7.4.1.2.16
* Evidence of Key Slot Provision State Flag shall be confirmed to be the correct value per CYS4007 for all controllers delivered to GM Assembly facilities and to GM Customer Care &amp; Aftersales
* PFMEA  - Failure mode declared
* Control Plan - Controls to detect the failure mode
* Reaction Plan - If the issue is induced</t>
  </si>
  <si>
    <t>0- Supplier does not comply with CG4209 section 7.4.1.2.16
1- Supplier does comply with CG4209 section 7.4.1.2.16
2- Supplier does comply with CG4209 section 7.4.1.2.16 and PFMEA / PCP/ Reaction plan- Evidence of Key Slot Provision State Flag shall be confirmed to be the correct value per CYS4007 for all controllers delivered to GM Assembly facilities and to GM Customer Care &amp; Aftersales
3- Supplier does comply with CG4209 section 7.4.1.2.16 and PFMEA / PCP/ Reaction plan. Evidence of Key Slot Provision State Flag shall be confirmed to be the correct value per CYS4007 for all controllers delivered to GM Assembly facilities and to GM Customer Care &amp; Aftersales .  Internal audit is performed periodically.</t>
  </si>
  <si>
    <t>7.4.1.2.17.	The counter value (i.e., CID) shall be confirmed to be the correct value per CYS4007 when generating M1, M2, and M3 messages for purposes of loading security peripheral key slots.</t>
  </si>
  <si>
    <t>* CG4209 section 7.4.1.2.17
* Evidence of counter value (i.e., CID) shall be confirmed to be the correct value per CYS4007 when generating M1, M2, and M3 messages for purposes of loading security peripheral key slots.
* PFMEA  - Failure mode declared
* Control Plan - Controls to detect the failure mode
* Reaction Plan - If the issue is induced</t>
  </si>
  <si>
    <t>0- Supplier does not comply with CG4209 section 7.4.1.2.17
1- Supplier does comply with CG4209 section 7.4.1.2.17
2- Supplier does comply with CG4209 section 7.4.1.2.17 and PFMEA / PCP/ Reaction plan- Evidence of counter value (i.e., CID) shall be confirmed to be the correct value per CYS4007 when generating M1, M2, and M3 messages for purposes of loading security peripheral key slots
3- Supplier does comply with CG4209 section 7.4.1.2.17 and PFMEA / PCP/ Reaction plan. Evidence of counter value (i.e., CID) shall be confirmed to be the correct value per CYS4007 when generating M1, M2, and M3 messages for purposes of loading security peripheral key slots .  Internal audit is performed periodically.</t>
  </si>
  <si>
    <t xml:space="preserve">7.4.1.2.22.	Individual ECU's tested for the vectors of KEY 2 thru Key_n, where n=total number of key slots per CYS4007 shall be supported by the micro (10 or 20 or 50). </t>
  </si>
  <si>
    <t>* CG4209 section 7.4.1.2.22
* Evidence of individual ECU's tested for the vectors of KEY 2 thru Key_n, where n=total number of key slots per CYS4007 shall be supported by the micro (10 or 20 or 50). 
* PFMEA  - Failure mode declared
* Control Plan - Controls to detect the failure mode
* Reaction Plan - If the issue is induced</t>
  </si>
  <si>
    <t>0- Supplier does not comply with CG4209 section 7.4.1.2.22
1- Supplier does comply with CG4209 section 7.4.1.2.22
2- Supplier does comply with CG4209 section 7.4.1.2.22 and PFMEA / PCP/ Reaction plan- Evidence of individual ECU's tested for the vectors of KEY 2 thru Key_n, where n=total number of key slots per CYS4007 shall be supported by the micro (10 or 20 or 50). 
3- Supplier does comply with CG4209 section 7.4.1.2.22 and PFMEA / PCP/ Reaction plan. Evidence of individual ECU's tested for the vectors of KEY 2 thru Key_n, where n=total number of key slots per CYS4007 shall be supported by the micro (10 or 20 or 50).  Internal audit is performed periodically.</t>
  </si>
  <si>
    <t xml:space="preserve">7.4.1.2.23.	The response to DID F081 shall be checked per CYS4007 for each individual ECU after provisioning. </t>
  </si>
  <si>
    <t>* CG4209 section 7.4.1.2.23
* Evidence of response to DID F081 shall be checked per CYS4007 for each individual ECU after provisioning. 
* PFMEA  - Failure mode declared
* Control Plan - Controls to detect the failure mode
* Reaction Plan - If the issue is induced</t>
  </si>
  <si>
    <t>0- Supplier does not comply with CG4209 section 7.4.1.2.23
1- Supplier does comply with CG4209 section 7.4.1.2.23
2- Supplier does comply with CG4209 section 7.4.1.2.23 and PFMEA / PCP/ Reaction plan- Evidence of response to DID F081 shall be checked per CYS4007 for each individual ECU after provisioning 
3- Supplier does comply with CG4209 section 7.4.1.2.23 and PFMEA / PCP/ Reaction plan. Evidence of response to DID F081 shall be checked per CYS4007 for each individual ECU after provisioning.  Internal audit is performed periodically.</t>
  </si>
  <si>
    <t>7.4.1.4.1.	The MEC shall be confirmed to be the correct value per CYS4007 for all controllers delivered to GM Assembly facilities and to GM Customer Care &amp; Aftersales.</t>
  </si>
  <si>
    <t>* CG4209 section 7.4.1.2.19
* Evidence of primary Key Provisioning station at the supplier manufacturing line shall be locked and password protected. 
* List of personnel controlled password by RASIC
* PFMEA  - Failure mode declared
* Control Plan - Controls to detect the failure mode
* Reaction Plan - If the issue is induced</t>
  </si>
  <si>
    <r>
      <t>* CG4209 section 7.4.1.2.1
* Cybersecutiry acess specific personnel with</t>
    </r>
    <r>
      <rPr>
        <b/>
        <sz val="10"/>
        <rFont val="Arial"/>
        <family val="2"/>
      </rPr>
      <t xml:space="preserve"> back-ups</t>
    </r>
    <r>
      <rPr>
        <sz val="10"/>
        <rFont val="Arial"/>
        <family val="2"/>
      </rPr>
      <t xml:space="preserve"> identified by name and contact information (updated list of people)
* Acess removed for individuals not available in the org.
* </t>
    </r>
    <r>
      <rPr>
        <b/>
        <sz val="10"/>
        <rFont val="Arial"/>
        <family val="2"/>
      </rPr>
      <t>M2M certificate expiration date up to date and renewal  done up to 3 months in advance
   - Supplier shall have a roboust system in place and reduce human dependancy
* List of personnel controlled password by RASIC</t>
    </r>
    <r>
      <rPr>
        <sz val="10"/>
        <rFont val="Arial"/>
        <family val="2"/>
      </rPr>
      <t xml:space="preserve">
* PFMEA  - Failure mode declared
* Control Plan - Controls to detect the failure mode
* Reaction Plan - If the issue is induced</t>
    </r>
  </si>
  <si>
    <t>* CG4209  7.4.1.4.1
* Evidence of MEC with correct value for Customer Care &amp; Aftersales
* Evidence of MEC with correct value from Assembly facilities
* PFMEA  - Failure mode declared
* Control Plan - Controls to detect the failure mode
* Reaction Plan - If the issue is induce</t>
  </si>
  <si>
    <t>Gildardo Mariano
Kevin Yuan 
Raed Anabtawi
Yvonne Jiang
Haruko Maki
Victor  Flores Ganem
Karla Gamboa
Hector Orta
Leopoldo De La Paz</t>
  </si>
  <si>
    <t>G
Y
R</t>
    <phoneticPr fontId="33" type="noConversion"/>
  </si>
  <si>
    <t>NA</t>
    <phoneticPr fontId="33" type="noConversion"/>
  </si>
  <si>
    <t>* CG4209 section 7.4.1.1
* Process to program modules with individual ECU's and prevent dupplication 
* PFMEA  - Failure mode declared
* Control Plan - Controls to detect the failure mode
* Reaction Plan - If the issue is induced</t>
    <phoneticPr fontId="33" type="noConversion"/>
  </si>
  <si>
    <r>
      <t xml:space="preserve">* CG4209 7.4.1.3.10
* Controls to prevent the provisioning executable file could be modified or editted
* Provisioning executable file is </t>
    </r>
    <r>
      <rPr>
        <b/>
        <sz val="10"/>
        <rFont val="Arial"/>
        <family val="2"/>
      </rPr>
      <t xml:space="preserve">read only </t>
    </r>
    <r>
      <rPr>
        <sz val="10"/>
        <rFont val="Arial"/>
        <family val="2"/>
      </rPr>
      <t>option for operator level
* PFMEA  - Failure mode declared
* Control Plan - Controls to detect the failure mode
* Reaction Plan - If the issue is induce</t>
    </r>
    <phoneticPr fontId="33" type="noConversion"/>
  </si>
  <si>
    <t>Comment</t>
    <phoneticPr fontId="33" type="noConversion"/>
  </si>
  <si>
    <t>0- Supplier does not comply with CYS4007 and/or CYS2407
1- Supplier does comply with a CYS4007 and/or CYS2407
2- Supplier does comply with a CYS4007 and/or CYS2407 and it is audited periodically
3- Supplier does comply with a CYS4007 and/or CYS2407 and it is audited periodically. Supplier have CYS4007 and/or CYS2407 requirements included in their internal procedure.</t>
    <phoneticPr fontId="33" type="noConversion"/>
  </si>
  <si>
    <t>0- Supplier does not comply with CG4209 section 7.4
1- Supplier does comply with CG4209 section 7.4
2- Supplier does comply with CG4209 section 7.4 and it is audited periodically
3- Supplier does comply with CG4209 section 7.4 and it is audited periodically. Supplier have CG4209 requirements included in their internal procedure.</t>
    <phoneticPr fontId="33" type="noConversion"/>
  </si>
  <si>
    <r>
      <t xml:space="preserve">* Cybersecurity procedure includes Change management controls
* Change management controls declared in the Software and Cybersecurity procedure and test sequence reviewed 
* Any change for software and/or cybersecurity shall be documented and reported to GM (e.g. improvement, modification and/ or additional test sequence) 
* </t>
    </r>
    <r>
      <rPr>
        <b/>
        <sz val="10"/>
        <rFont val="Arial"/>
        <family val="2"/>
      </rPr>
      <t xml:space="preserve">GM 3660 GM approval </t>
    </r>
    <r>
      <rPr>
        <sz val="10"/>
        <rFont val="Arial"/>
        <family val="2"/>
      </rPr>
      <t xml:space="preserve">
* First article to verify the Software and Cybersecurity controls to prevent a failure (GM 4209 7.1.2)
* Risk management evaluation for any change proposed</t>
    </r>
    <phoneticPr fontId="33" type="noConversion"/>
  </si>
  <si>
    <t>0- Supplier does not comply with Change Management controls
1- Supplier does comply with Change Management controls
2- Supplier does comply with Change Management controls and it is audited periodically
3- Supplier does comply with Change Management controls and it is audited periodically. Supplier have Change Management controls included in their internal procedure.</t>
    <phoneticPr fontId="33" type="noConversion"/>
  </si>
  <si>
    <t>EPC (Early Production Containment) controls included 
- Cybersecurity</t>
    <phoneticPr fontId="33" type="noConversion"/>
  </si>
  <si>
    <t>* EPC/ GP12 considering items as ECUID, serial number traceability, key provisioning verification
  - Verification system shall be roboust and meet GM requirements
* All software &amp; cybersecurity PFMEA high severities clearly documented in the control plan and visible throughout the GM1927 28 Early Production Containment (EPC)
* Inspection instruction available
* PFMEA and PCP alignment</t>
    <phoneticPr fontId="33" type="noConversion"/>
  </si>
  <si>
    <t>* GM 1927 16b Electro Static Discharge and Electrical Over Stress Management Process Audit</t>
    <phoneticPr fontId="33" type="noConversion"/>
  </si>
  <si>
    <t>0- Supplier does not comply with ESD/EOS controls
1- Supplier does comply with some ESD/EOS controls
2- Supplier does comply with  ESD/EOS controls and GM 1927 16b Electro Static Discharge and Electrical Over Stress Management Process Audit was complete
3- Supplier does comply with  ESD/EOS controls and GM 1927 16b Electro Static Discharge and Electrical Over Stress Management Process Audit was complete. Internal audit is performed periodically.</t>
    <phoneticPr fontId="33" type="noConversion"/>
  </si>
  <si>
    <t>* Evidence of compliance of Cybersecurity requirements identified in the eSOR appendix F-14 
* Supplier provide documentation for approved exceptions
* Provide evidence of security level and quantity of processors where applicable the security requirements
* PFMEA and PCP alignment</t>
    <phoneticPr fontId="33" type="noConversion"/>
  </si>
  <si>
    <t>0- Supplier does not comply with Cybersecurity requirements identified in the eSOR appendix F-14
1- Supplier does comply with Cybersecurity requirements identified in the eSOR appendix F-14
2- Supplier does comply with Cybersecurity requirements identified in the eSOR appendix F-14 and it is audited periodically
3- Supplier does comply with Cybersecurity requirements identified in the eSOR appendix F-14 and it is audited periodically. Supplier have Change Management controls included in their internal procedure.</t>
    <phoneticPr fontId="33" type="noConversion"/>
  </si>
  <si>
    <t>Supplier manufacturing location aware of the “Cybersecurity requirements identified in the eSOR appendix F-14
   - CG5614 Product Cybersecurity ECU Workbook and SOR Appendix F14 Template</t>
    <phoneticPr fontId="33" type="noConversion"/>
  </si>
  <si>
    <t>[2025/04/28, Daehyeong Kim]
Expected Score 1</t>
    <phoneticPr fontId="33" type="noConversion"/>
  </si>
  <si>
    <t xml:space="preserve">CG 4209
7.4.1.1.	Secure Unlock for Global A Programs
</t>
    <phoneticPr fontId="33" type="noConversion"/>
  </si>
  <si>
    <t>LGEVH / VNU2</t>
    <phoneticPr fontId="33" type="noConversion"/>
  </si>
  <si>
    <t>7.4.1.1.1 	All ECU's shall have SBATs (Signature Bypass Authorization Tickets) removed while ECU is in transit between any facilities.</t>
    <phoneticPr fontId="33" type="noConversion"/>
  </si>
  <si>
    <t>7.4.1.3.1.	Access to the GM ECU Provisioning Portal Website shall have specific individuals and their back-ups identified by name.</t>
    <phoneticPr fontId="33" type="noConversion"/>
  </si>
  <si>
    <t>LGEVH</t>
    <phoneticPr fontId="33" type="noConversion"/>
  </si>
  <si>
    <r>
      <t>* CG4209 7.4.1.3.1
* Evidence of Access to the GM ECU Provisioning Portal Website shall have specific individuals and their back-ups identified by name.
* Cybersecutiry acess specific personnel with</t>
    </r>
    <r>
      <rPr>
        <b/>
        <sz val="10"/>
        <rFont val="Arial"/>
        <family val="2"/>
      </rPr>
      <t xml:space="preserve"> back-ups</t>
    </r>
    <r>
      <rPr>
        <sz val="10"/>
        <rFont val="Arial"/>
        <family val="2"/>
      </rPr>
      <t xml:space="preserve"> identified by name and contact information.
* Access removed if the individual no longer needs acces
* Cybersecurity personnel with a RASIC included in the Procedure
* PFMEA  - Failure mode declared
* Control Plan - Controls to detect the failure mode
* Reaction Plan - If the issue is induced</t>
    </r>
    <phoneticPr fontId="33" type="noConversion"/>
  </si>
  <si>
    <t>* CG4209 7.4.1.3.2
* Evidence of frequency of downloaded of Data sets and quantity to support contracted capacity (SDC) 
* Maximum and minimum control with automatic system
* If automatic system failed , What is your alternative process?
* PFMEA  - Failure mode declared
* Control Plan - Controls to detect the failure mode
* Reaction Plan - If the issue is induced</t>
    <phoneticPr fontId="33" type="noConversion"/>
  </si>
  <si>
    <t>* CG4209 7.4.1.3.4
* Error proof to prevent data set from being used in additional ECU’s and programmed data set validated
* Automatic verification plan and frequency for  missing ECUID &amp; duplicated ECUID
* System to control used and not used data set  
* PFMEA  - Failure mode declared
* Control Plan - Controls to detect the failure mode
* Reaction Plan - If the issue is induced</t>
    <phoneticPr fontId="33" type="noConversion"/>
  </si>
  <si>
    <t>LGEVH</t>
    <phoneticPr fontId="33" type="noConversion"/>
  </si>
  <si>
    <t>LGEVH</t>
    <phoneticPr fontId="33" type="noConversion"/>
  </si>
  <si>
    <t xml:space="preserve">7.4.1.3.10	The provisioning executable file shall be read-only at operator level. </t>
    <phoneticPr fontId="33" type="noConversion"/>
  </si>
  <si>
    <t>LGEVH</t>
    <phoneticPr fontId="33" type="noConversion"/>
  </si>
  <si>
    <t>LGEVH</t>
    <phoneticPr fontId="33" type="noConversion"/>
  </si>
  <si>
    <t>* CG4209 7.4.1.5.4
* Evidence of All supplier test Software controls to be erased from the ECU before shipment to GM
* Automatic system 
* Pokayoke to prevent over-ride by operator
* Evidence of information was erased and tracked back
* PFMEA  - Failure mode declared
* Control Plan - Controls to detect the failure mode
* Reaction Plan - If the issue is induce</t>
    <phoneticPr fontId="33" type="noConversion"/>
  </si>
  <si>
    <t>LGEVH / VNU2</t>
    <phoneticPr fontId="33" type="noConversion"/>
  </si>
  <si>
    <t>SWPL / CSMU</t>
    <phoneticPr fontId="33" type="noConversion"/>
  </si>
  <si>
    <t>GM Representative Name with Signature</t>
    <phoneticPr fontId="33" type="noConversion"/>
  </si>
  <si>
    <t>Supplier Representative Name with Signature</t>
    <phoneticPr fontId="33" type="noConversion"/>
  </si>
  <si>
    <t>Part</t>
    <phoneticPr fontId="33" type="noConversion"/>
  </si>
  <si>
    <t xml:space="preserve">a) Is the list accurate and approved by management?
  -. LGEVH is using only one account as HOANGHAIDUY95 for Gen11 to access IECS portal 
b) Is access removed if the individual no longer needs access?
  -. Once the Gen11 model is EOL, LGEVH will request GM to delete account.
c) Do they understand what is required of them in this role?
  -. Manage key status – scrap unverified keys, share and escalate if any issue is expected
  -. Download and verify key if Auto M2M tool is not working </t>
  </si>
  <si>
    <t>Refer to GEN 11</t>
  </si>
  <si>
    <t xml:space="preserve">a) How is the "scrapped" module identified?
   -. We can check "scrapped" ECU_ID list in KLAS server. 
      When the ECU_ID is used in the set, it is automatically flag which already been used in KLAS server. 
      It is impossible to write duplicate ECU_ID.
b) Is it an automated decision?
   -. In case use duplicate ECU_ID, GMES system check whether the written key is duplicated
      or not and can detect at inspection station
c) Does scrap record documentation match up with actual material inventory?
   -. When the ECU_ID is used in the set, it is automatically flag which already been used in KLAS server. </t>
  </si>
  <si>
    <t>a) How is the process error proofed?
  -. GMES/ Key Writing system do not allow to use duplicated key
b) How does the process control plan monitor compliance?
  -. All process is automated and there is no any human interruption to modify data sets
c) What is the reaction plan if an occurance is discovered?
  -. In that case, auto M2M tool verification is failed and LGEVH OQA member does not 
     allow to ship out the unverified sets</t>
  </si>
  <si>
    <t>a) Was the failure mode included in the PFMEA?
  -. All process is automated and there is no any human interruption to modify data sets
b) How does the process control plan monitor compliance?
  -. All process is automated and there is no any human interruption to modify data sets
c) What is the reaction plan if an occurance is discovered?
  -. In that case, auto M2M tool verification is failed and LGEVH OQA member does not allow to ship out the unverified sets</t>
  </si>
  <si>
    <t>a) What is the time interval from supplier initiated request to response from GM?
   -. Auto M2M tool implemented, verify key 6 times per day 
     (3am, 6am, 9am, 3pm, 6pm, 9pm)
b) Can modules be shipped to GM without confirmation of approval from GM?
  -. OQA have to check the verification status in KLAS server and confirm to ship out.
c) Is this failure mode included in the PFMEA?
  -. In OQA detail PFMEA updated cyber security key verification item</t>
  </si>
  <si>
    <t>a) What is the frequency of the responses from GM? 
  -. Auto M2M tool verify key 6 times per day (3am, 6am, 9am, 3pm, 6pm, 9pm)
b) Is the process automated or manual?
  -. Key downlaod &amp; verification process is all automated
c) How are the responses stored after receiving them from GM?
  -. All response log file is stored as txt file in the auto M2M server.</t>
  </si>
  <si>
    <t>a) GM verification thru the Provisioning Portal is still required.
b) Is a batch and hold (buffer) concept used until the approval is received from the Portal?
c) How is the use of the tool communicated to GM per BIQS By-Pass management?
Ultimately, it is advantageous to focus on online verification to reduce process complexity, as GM requires online verification
(Got waiver on 2018)</t>
  </si>
  <si>
    <t>a) Was the Local Verification Utility Tool used to verify the reponses?
  -. LGEVH use auto verification tool to verify key
b) Can the module be held electroncically prevented from being shipped until the response is received thru the Portal?
 -. Auto M2M tool verify key 6 times per day (3am, 6am, 9am, 3pm, 6pm, 9pm) and 
   OQA have to check verification status in KLAS server and confirm to ship out.
c) What is the reaction plan if unverified modules are discovered?
 -. It is hard to happen this case. In case we find unverified modules, we verify the key as 
   soon as possible and inform to ATCO/ LGEVU/ HQ CS team to do containment to prevent 
   unverified sets ship to GM</t>
  </si>
  <si>
    <t>a) How is the "scrapped" module identified?
 -. Currently All verified ECUID list are saved in LGE KLAS system
b) Is it an automated decision?
 -. Verified List are saved in LGE KLAS system automatically
 -. Currently, Manual check is in progress and unverified list automatic download program under development
c) Does scrap record documentation match up with actual material inventory?
 -. After scrap completed, Quantity of Maxim Unverified set of ECU Provisioning data is increasing</t>
  </si>
  <si>
    <t>a) Is it an automated decision to destroy the messages?
  -. M2M tool automatically destroy the message after 3month 
    (GMK agreed when we setup auto tool)
b) Can the operator over-ride automated decision?
  -. All the process is implemented automatically so that operator cannot overide 
c) What documentation is used to show the information was destroyed?
  -. In KLAS server can check the information was destroyed</t>
  </si>
  <si>
    <t>a) Is it an automated decision to program the value?
- Yes, It is automatically programed with zero key 
b) Is the value automatically checked or verified?
- Yes, It is checked by LGE Factory Tool GMES
c) Is this failure mode included in the PFMEA?</t>
  </si>
  <si>
    <t xml:space="preserve">a) Is the value automatically checked or verified?
- Yes, It is checked by LGE Factory Tool GMES
- DID $F081 contains ISPKSP, IVMAS, NOKSS and KSPS values. (Refer to the attached doc)
- ISPKSP, IVMAS and NOKSS are static value.
- In case of Zero Key, the KSPS values are maintained as all 0x00,
- In case of Random Key, the KSPS values are set as all 0x01. </t>
  </si>
  <si>
    <t>a) Is the value automatically checked or verified?
  -. All the values automatically checekd and verified by auto M2M tool
b) How is the process error proofed?
 -. If key is not verified, LGEVH can check in the KLAS server.</t>
  </si>
  <si>
    <t>a) Is the list accurate and approved by management?
b) Is access removed if the individual no longer needs access?
c) Do they understand what is required of them in this role?</t>
  </si>
  <si>
    <t>a) How often do downloads occur?
b) What is the size of each download?
c) What is the back up plan if the automated process fails?</t>
  </si>
  <si>
    <t>a) How is the process error proofed?
b) How does the process control plan monitor compliance?
c) What is the reaction plan if an occurance is discovered?</t>
  </si>
  <si>
    <t>Questions</t>
  </si>
  <si>
    <t>a) How is the "scrapped" module identified?
b) Is it an automated decision?
c) Does scrap record documentation match up with actual material inventory?</t>
  </si>
  <si>
    <t>a) Is it an automated decision to destroy the messages?
b) Can the operator over-ride automated decision?
c) What documentation is used to show the information was destroyed?</t>
  </si>
  <si>
    <t>a) Was the failure mode included in the PFMEA?
 - After executing the  MEC command, if the response fails, the lge factory line is operated to stop.
b) What process or techniques are used to verify the  content?
 - The value is not saved in infrastructure
c) What is the reaction plan if errors are discovered?
- if the response fails, failed sample will be processed as NG sample</t>
  </si>
  <si>
    <t>a) Is it an automated decision to destroy the values?
 - The value is not saved in infrastructure
b) Can the operator over-ride automated decision?
 - The value is not saved in infrastructure
c) What documentation is used to show the information was destroyed?
 - The value is not saved in infrastructure</t>
  </si>
  <si>
    <t>a) Is it an automated decision to erase the information?
 - The value is not saved in infrastructure
b) Can the operator over-ride automated decision?
 - The value is not saved in infrastructure
c) What documentation is used to show the information was erased?
 - The value is not saved in infrastructure</t>
  </si>
  <si>
    <t>a) Was the failure mode included in the PFMEA?
 - After executing the pepu command, if the response fails, the lge factory line is operated to stop.
b) What process or techniques are used to verify the  requirement?
 - Refer attachment("GEN11_PerECU_Password_Utility.pptx").
c) What is the reaction plan if errors are discovered?
 - After executing the pepu command, if the response fails, the lge factory line is operated to stop.</t>
  </si>
  <si>
    <t xml:space="preserve">* Cybersecurity procedure
* Organization chart
* RASIC for Cybersecurity person
* Cybersecurity person and backup list
*Identified by name and contact list (Backup list)
* Internal training and compliance verification
</t>
  </si>
  <si>
    <t xml:space="preserve">*Contingency procedure 
*Cyber attack controls
*Antivirus controls
*Software instalation controls
*Internal audit for suspect files removed
*Software back up controls
   - Server back up controls (testing and verification)
*Software back “on-line” controls
</t>
  </si>
  <si>
    <t>* CG4209 7.4.1.5.1
* Evidence of PEPU password controls for each JTAG port
* PFMEA  - Failure mode declared
* Control Plan - Controls to detect the failure mode
* Reaction Plan - If the issue is induce</t>
  </si>
  <si>
    <t xml:space="preserve"> ECU-ID and Supplier gennerated serial number can be trace from GMES sever</t>
  </si>
  <si>
    <t>D.  Cybersecurity:  Key Provisioning without Integrated Security Peripheral:  (Global B programs)</t>
    <phoneticPr fontId="33" type="noConversion"/>
  </si>
  <si>
    <t>CG4209 is reviewed and complinance.
We follow SW from HQ site</t>
  </si>
  <si>
    <t xml:space="preserve">All change related to SW we follow ECO (Engineering change order) process </t>
  </si>
  <si>
    <t>The EPC station will read and compare values ​​related to cyber security.
And check OOB history and check that GVM samples have key inside or not.</t>
  </si>
  <si>
    <t>We follow ANSI2020 ESD/EOS controls and GM 1927 16b Electro Static Discharge and Electrical Over Stress Management Process Audit was complete. ESD-EOS internal audit is performed based on these requirement.</t>
  </si>
  <si>
    <t>Currently ECU_ID &amp; M1-M5 are showing by factory tool, because it need upload to GMES server to verify, trace data.</t>
  </si>
  <si>
    <t>Factory tool of the primary Key Provisioning station is locked and password control by IE PIC.</t>
  </si>
  <si>
    <t>Because Factory tool execute automatically, it is read-only at operator level</t>
  </si>
  <si>
    <t>ECU_ID and Serial Number shall not be overwritten during any ECU manufacturing and/or post manufacturing processes after factory disable or OEM closed.</t>
  </si>
  <si>
    <t>GM Customer Care &amp; Aftersales set up MEC = 0 by factory tool.
GM Assembly facilities check by factory tool with MEC differrent 0</t>
  </si>
  <si>
    <t xml:space="preserve"> The JTAG Master password shall be retained and recreated an ECU specific password</t>
  </si>
  <si>
    <t>Detail inspection checking verfication status/ OQA check and confirm for the shipout</t>
  </si>
  <si>
    <t xml:space="preserve">
Fail M4, M5 verification will be scrapped via cys@gm.com, but LGEVH didn't occur this case</t>
  </si>
  <si>
    <t xml:space="preserve">- Automatically comunicated to GM via the ECU Provisioning Portal (by M2M tool)
</t>
  </si>
  <si>
    <t>OQA members refer key verification status via KLAS server and confirm shipping
a) Is the value automatically checked or verified?
  -. All the values automatically checekd and verified by KLAS
b) How is the process error proofed?
 -. If key is not verified, LGEVH can check in the KLAS server.</t>
  </si>
  <si>
    <t>Preventative Maintenance plan shall be in place for data servers and communication controllers</t>
  </si>
  <si>
    <t xml:space="preserve">* Understand CG4338 . Documents are signed off by the organization
* Comply with CG4338 Supplier Quality Statement of Requirements 
* Section: 12  	Security of Software for Supplier Manufacturing 
</t>
  </si>
  <si>
    <t>Qualified Cybersecurity person shall be on site</t>
  </si>
  <si>
    <t xml:space="preserve">We already set up Contingency plan to control emergency in case of operational disruption based on BCM (Business Continuity Management). In this year we was get BSI audit to re-certificate ISO22301. 
We have a Software preventive maintenance plan and it include Cyber attack, Antivirus, Software instalation, suspect files controls. </t>
  </si>
  <si>
    <t xml:space="preserve">Engineering, and Manufacturing locations shall  compliant to the requirements of CG4338 - 12 	Security of Software for Supplier Manufacturing </t>
  </si>
  <si>
    <t>* Understand CYS4007 and/or CYS2407 . Documents are signed off by the organization
* CYS4007:Supplier Controller Provisioning Portal Manual
* CYS2407 - APS Regional Key Provisioning
Specification (Only for SDV2.0)</t>
  </si>
  <si>
    <t>M2M tool will receive feedback from GM Provisioning Portal (8 times/day) by email</t>
  </si>
  <si>
    <t xml:space="preserve">
The ECU label was priinted before verifying M4, M5 because Verified time need to more time upload verified result to KLAS server (Verify key process with OQA)</t>
  </si>
  <si>
    <t xml:space="preserve">7.4.1.5.1.	The JTAG port of each ECU shall be locked with a unique PEPU password.  </t>
  </si>
  <si>
    <t>7.4.1.5.3.	The JTAG Master password shall be retained for use with the Password-Based Key Derivation Function 2 password utility program to recreate an ECU specific 
password.</t>
  </si>
  <si>
    <t>7.4.1.5.4.	All supplier test Software shall be erased from the ECU before shipment to GM.</t>
  </si>
  <si>
    <t>7.4.1.5.2.	The ECU specific JTAG password shall be destroyed from all supplier IT infrastructure after provisioning into the ECU. [S]</t>
  </si>
  <si>
    <t>GEN12 doesn't have GA, only have GB.
GEN12 corresponds to "C.  Cybersecurity: Key Provisioning with Integrated Security Peripheral: (Global B programs)".</t>
  </si>
  <si>
    <r>
      <t>KLAS server recieve unique ECU_ID.</t>
    </r>
    <r>
      <rPr>
        <sz val="10"/>
        <color theme="0" tint="-0.249977111117893"/>
        <rFont val="Arial"/>
        <family val="2"/>
      </rPr>
      <t xml:space="preserve">
</t>
    </r>
    <r>
      <rPr>
        <sz val="10"/>
        <rFont val="Arial"/>
        <family val="2"/>
      </rPr>
      <t>Each ECU_ID was used only 1 time from KLAS server with individual sample, it can't duplicate ECU_ID</t>
    </r>
  </si>
  <si>
    <t>it is deleted from all after 6 months, to ttrace production information history</t>
  </si>
  <si>
    <t>Factory tool will erase test  Software from ECU by "Factory Rest" command before shipment to GM</t>
  </si>
  <si>
    <t>The ECU specific JTAG password check only status by factory tool and it It is encrypted "BABABA". It doesn't store in IT insfrastructure</t>
  </si>
  <si>
    <t>* CG4209 7.4.1.5.2
* Evidence of ECU specific JTAG password is destroyed from all supplier IT infrastructure after provisioning into the ECU
* PFMEA  - Failure mode declared
* Control Plan - Controls to detect the failure mode
* Reaction Plan - If the issue is induce</t>
  </si>
  <si>
    <t>* CG4209 7.4.1.5.3
* Evidence of JTAG Master password controls and retained for use with the Password-Based Key Derivation Function 2 password utility program to recreate an ECU specific password
* PFMEA  - Failure mode declared
* Control Plan - Controls to detect the failure mode
* Reaction Plan - If the issue is induce</t>
  </si>
  <si>
    <t>The JTAG port of each ECU shall be locked with a unique PEPU password and detect it by factory tool.
It make by ECU Pass Word + ECU Serinal Number  (unique) + Count</t>
  </si>
  <si>
    <t>Evidence</t>
  </si>
  <si>
    <t xml:space="preserve"> Yes, GM IECS Portal account is managed by uniqe GMIN and public key.
 - LGEVH is using GEN11KEYADMIN to access IECS portal 
 - If account not access over 3 months, it will be removed from GM sever.</t>
  </si>
  <si>
    <t xml:space="preserve">- Base on production demand weekly (W+1)
'- Quantity ECU-ID will be download by GM sever by M2M tool
+  Limt Key for download: 9000
+ Quantity  for 1time download: 1000
</t>
  </si>
  <si>
    <t xml:space="preserve">Download, generate and provison ECU_ID automatically by M2M tool &amp; factory tool, 
</t>
  </si>
  <si>
    <t>Each ECU_ID use only individial sample.
Can detect duplicate data in GMES and job file.
If have other sample use same GB Key --&gt; Program will inform : Duplicate</t>
  </si>
  <si>
    <t xml:space="preserve">M2M tool is verifying 8 times/day to cover in the interrupted Internet
If Internet issue can't fix, we backup by manually process </t>
  </si>
  <si>
    <t>CYS2407 is reviewed and complinance.</t>
  </si>
  <si>
    <t>G4209 section 7.4.1.2.14 is reviewed and complinance.</t>
  </si>
  <si>
    <t>G4209 section 7.4.1.2.22 is reviewed and complinance.</t>
  </si>
  <si>
    <t>G4209 section 7.4.1.2.23 is reviewed and complinance.</t>
  </si>
  <si>
    <t>C.  Cybersecurity: Key Provisioning with Integrated Security Peripheral: (Global B programs)</t>
  </si>
  <si>
    <t>Cybersecurity person and org chart in LGE Head quarter (HQ) is decided
In LGEVH, Org chart in VH is making and plan  in Jul.25</t>
  </si>
  <si>
    <t>CG4338 is reviewed and complinance.</t>
  </si>
  <si>
    <t>G4209 section 7.4.1.2.14 is reviewed and complinance.
Gen12 will pass the Authoritative Counter to GM with a value less than or equal to 2^32. And it will be added to the process to set it to the recommended value of 1.</t>
  </si>
  <si>
    <t>G4209 section 7.4.1.2.15 is reviewed and complinance.
Gen12 delivered to GM Assembly facilities will have the Key Slot Provision State Flag set to All '0', while those delivered to Customer Care &amp; Aftersales will have it set to All '1'.</t>
  </si>
  <si>
    <t xml:space="preserve">G4209 section 7.4.1.2.17 is reviewed and complinance.
All key slots in Gen12 have the CID value set to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</si>
</sst>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0"/>
      <name val="Arial"/>
      <family val="2"/>
    </font>
    <font>
      <sz val="12"/>
      <name val="Arial"/>
      <family val="2"/>
    </font>
    <font>
      <b/>
      <sz val="12"/>
      <color indexed="9"/>
      <name val="Arial"/>
      <family val="2"/>
    </font>
    <font>
      <i/>
      <sz val="8"/>
      <name val="Arial"/>
      <family val="2"/>
    </font>
    <font>
      <sz val="11"/>
      <name val="Arial"/>
      <family val="2"/>
    </font>
    <font>
      <b/>
      <sz val="8"/>
      <color indexed="9"/>
      <name val="Arial"/>
      <family val="2"/>
    </font>
    <font>
      <i/>
      <sz val="11"/>
      <name val="Arial"/>
      <family val="2"/>
    </font>
    <font>
      <sz val="8"/>
      <name val="Arial"/>
      <family val="2"/>
    </font>
    <font>
      <b/>
      <sz val="16"/>
      <color indexed="8"/>
      <name val="Arial"/>
      <family val="2"/>
    </font>
    <font>
      <b/>
      <sz val="10"/>
      <color indexed="8"/>
      <name val="Arial"/>
      <family val="2"/>
    </font>
    <font>
      <sz val="10"/>
      <color theme="1"/>
      <name val="Arial"/>
      <family val="2"/>
    </font>
    <font>
      <b/>
      <u/>
      <sz val="11"/>
      <color theme="1"/>
      <name val="Calibri"/>
      <family val="2"/>
      <scheme val="minor"/>
    </font>
    <font>
      <b/>
      <sz val="12"/>
      <name val="Arial"/>
      <family val="2"/>
    </font>
    <font>
      <b/>
      <sz val="11"/>
      <name val="Arial"/>
      <family val="2"/>
    </font>
    <font>
      <b/>
      <i/>
      <sz val="10"/>
      <name val="Arial"/>
      <family val="2"/>
      <charset val="238"/>
    </font>
    <font>
      <sz val="10"/>
      <name val="Arial"/>
      <family val="2"/>
      <charset val="238"/>
    </font>
    <font>
      <b/>
      <sz val="11"/>
      <name val="Arial"/>
      <family val="2"/>
      <charset val="238"/>
    </font>
    <font>
      <b/>
      <sz val="12"/>
      <color indexed="8"/>
      <name val="Arial"/>
      <family val="2"/>
    </font>
    <font>
      <sz val="9"/>
      <color indexed="81"/>
      <name val="Tahoma"/>
      <family val="2"/>
      <charset val="238"/>
    </font>
    <font>
      <b/>
      <sz val="9"/>
      <color indexed="81"/>
      <name val="Tahoma"/>
      <family val="2"/>
      <charset val="238"/>
    </font>
    <font>
      <b/>
      <sz val="10"/>
      <name val="Arial"/>
      <family val="2"/>
      <charset val="238"/>
    </font>
    <font>
      <sz val="8"/>
      <color indexed="81"/>
      <name val="Tahoma"/>
      <family val="2"/>
    </font>
    <font>
      <b/>
      <sz val="8"/>
      <color indexed="81"/>
      <name val="Tahoma"/>
      <family val="2"/>
    </font>
    <font>
      <sz val="9"/>
      <name val="Arial"/>
      <family val="2"/>
    </font>
    <font>
      <b/>
      <sz val="9"/>
      <name val="Arial"/>
      <family val="2"/>
    </font>
    <font>
      <b/>
      <sz val="9"/>
      <color indexed="9"/>
      <name val="Arial"/>
      <family val="2"/>
    </font>
    <font>
      <b/>
      <sz val="9"/>
      <color indexed="8"/>
      <name val="Arial"/>
      <family val="2"/>
    </font>
    <font>
      <sz val="9"/>
      <color indexed="48"/>
      <name val="Arial"/>
      <family val="2"/>
    </font>
    <font>
      <b/>
      <sz val="16"/>
      <color theme="1"/>
      <name val="Arial"/>
      <family val="2"/>
      <charset val="238"/>
    </font>
    <font>
      <b/>
      <sz val="10"/>
      <color indexed="9"/>
      <name val="Arial"/>
      <family val="2"/>
    </font>
    <font>
      <b/>
      <sz val="10"/>
      <color theme="1"/>
      <name val="Arial"/>
      <family val="2"/>
    </font>
    <font>
      <sz val="10"/>
      <color theme="1"/>
      <name val="Calibri"/>
      <family val="2"/>
      <scheme val="minor"/>
    </font>
    <font>
      <sz val="8"/>
      <name val="Calibri"/>
      <family val="2"/>
      <scheme val="minor"/>
    </font>
    <font>
      <b/>
      <sz val="10"/>
      <name val="Arial"/>
      <family val="2"/>
    </font>
    <font>
      <sz val="9"/>
      <color theme="1"/>
      <name val="Arial"/>
      <family val="2"/>
    </font>
    <font>
      <sz val="8"/>
      <name val="Calibri"/>
      <family val="3"/>
      <charset val="129"/>
      <scheme val="minor"/>
    </font>
    <font>
      <sz val="11"/>
      <color rgb="FF0070C0"/>
      <name val="Arial"/>
      <family val="2"/>
    </font>
    <font>
      <sz val="11"/>
      <color theme="4"/>
      <name val="Arial"/>
      <family val="2"/>
    </font>
    <font>
      <sz val="10"/>
      <color theme="0" tint="-0.249977111117893"/>
      <name val="Arial"/>
      <family val="2"/>
    </font>
  </fonts>
  <fills count="17">
    <fill>
      <patternFill patternType="none"/>
    </fill>
    <fill>
      <patternFill patternType="gray125"/>
    </fill>
    <fill>
      <patternFill patternType="solid">
        <fgColor indexed="8"/>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66FF33"/>
        <bgColor indexed="64"/>
      </patternFill>
    </fill>
    <fill>
      <patternFill patternType="solid">
        <fgColor theme="0" tint="-0.14999847407452621"/>
        <bgColor indexed="64"/>
      </patternFill>
    </fill>
    <fill>
      <patternFill patternType="solid">
        <fgColor theme="1"/>
        <bgColor indexed="64"/>
      </patternFill>
    </fill>
    <fill>
      <patternFill patternType="solid">
        <fgColor rgb="FFFFC000"/>
        <bgColor indexed="64"/>
      </patternFill>
    </fill>
    <fill>
      <patternFill patternType="solid">
        <fgColor theme="0" tint="-0.249977111117893"/>
        <bgColor indexed="64"/>
      </patternFill>
    </fill>
    <fill>
      <patternFill patternType="solid">
        <fgColor indexed="22"/>
        <bgColor indexed="64"/>
      </patternFill>
    </fill>
    <fill>
      <patternFill patternType="solid">
        <fgColor indexed="12"/>
        <bgColor indexed="64"/>
      </patternFill>
    </fill>
    <fill>
      <patternFill patternType="solid">
        <fgColor indexed="9"/>
        <bgColor indexed="64"/>
      </patternFill>
    </fill>
    <fill>
      <patternFill patternType="solid">
        <fgColor indexed="10"/>
        <bgColor indexed="64"/>
      </patternFill>
    </fill>
    <fill>
      <patternFill patternType="solid">
        <fgColor indexed="13"/>
        <bgColor indexed="64"/>
      </patternFill>
    </fill>
    <fill>
      <patternFill patternType="solid">
        <fgColor indexed="57"/>
        <bgColor indexed="64"/>
      </patternFill>
    </fill>
  </fills>
  <borders count="61">
    <border>
      <left/>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style="medium">
        <color indexed="64"/>
      </right>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right/>
      <top/>
      <bottom style="hair">
        <color indexed="64"/>
      </bottom>
      <diagonal/>
    </border>
    <border>
      <left style="hair">
        <color indexed="64"/>
      </left>
      <right/>
      <top/>
      <bottom style="hair">
        <color indexed="64"/>
      </bottom>
      <diagonal/>
    </border>
    <border>
      <left style="hair">
        <color indexed="64"/>
      </left>
      <right style="hair">
        <color indexed="64"/>
      </right>
      <top/>
      <bottom/>
      <diagonal/>
    </border>
    <border>
      <left/>
      <right style="hair">
        <color indexed="64"/>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5">
    <xf numFmtId="0" fontId="0" fillId="0" borderId="0"/>
    <xf numFmtId="0" fontId="1" fillId="0" borderId="0"/>
    <xf numFmtId="0" fontId="11" fillId="0" borderId="0"/>
    <xf numFmtId="0" fontId="1" fillId="0" borderId="0"/>
    <xf numFmtId="0" fontId="1" fillId="0" borderId="0"/>
  </cellStyleXfs>
  <cellXfs count="212">
    <xf numFmtId="0" fontId="0" fillId="0" borderId="0" xfId="0"/>
    <xf numFmtId="0" fontId="2" fillId="0" borderId="0" xfId="1" applyFont="1" applyAlignment="1">
      <alignment horizontal="left" vertical="center"/>
    </xf>
    <xf numFmtId="0" fontId="1" fillId="0" borderId="0" xfId="1" applyAlignment="1">
      <alignment horizontal="left" vertical="center"/>
    </xf>
    <xf numFmtId="0" fontId="5" fillId="0" borderId="6" xfId="1" applyFont="1" applyBorder="1" applyAlignment="1">
      <alignment horizontal="center" vertical="center"/>
    </xf>
    <xf numFmtId="0" fontId="5" fillId="0" borderId="7" xfId="1" applyFont="1" applyBorder="1" applyAlignment="1" applyProtection="1">
      <alignment vertical="center" wrapText="1"/>
      <protection locked="0"/>
    </xf>
    <xf numFmtId="0" fontId="5" fillId="0" borderId="0" xfId="1" applyFont="1" applyAlignment="1">
      <alignment horizontal="left" vertical="center"/>
    </xf>
    <xf numFmtId="0" fontId="2" fillId="0" borderId="0" xfId="1" applyFont="1" applyAlignment="1">
      <alignment horizontal="center" vertical="center"/>
    </xf>
    <xf numFmtId="0" fontId="2" fillId="2" borderId="9" xfId="1" applyFont="1" applyFill="1" applyBorder="1" applyAlignment="1">
      <alignment horizontal="center" vertical="center"/>
    </xf>
    <xf numFmtId="0" fontId="3" fillId="2" borderId="12" xfId="1" applyFont="1" applyFill="1" applyBorder="1" applyAlignment="1">
      <alignment horizontal="right" vertical="center"/>
    </xf>
    <xf numFmtId="0" fontId="1" fillId="0" borderId="1" xfId="1" applyBorder="1" applyAlignment="1">
      <alignment horizontal="center" vertical="center"/>
    </xf>
    <xf numFmtId="0" fontId="1" fillId="0" borderId="4" xfId="1" applyBorder="1" applyAlignment="1">
      <alignment horizontal="center" vertical="center"/>
    </xf>
    <xf numFmtId="0" fontId="5" fillId="0" borderId="0" xfId="1" applyFont="1" applyAlignment="1">
      <alignment horizontal="center" vertical="center"/>
    </xf>
    <xf numFmtId="0" fontId="4" fillId="0" borderId="0" xfId="1" applyFont="1" applyAlignment="1">
      <alignment horizontal="center" vertical="center" wrapText="1"/>
    </xf>
    <xf numFmtId="0" fontId="5" fillId="0" borderId="0" xfId="1" applyFont="1" applyAlignment="1">
      <alignment horizontal="left"/>
    </xf>
    <xf numFmtId="0" fontId="7" fillId="0" borderId="0" xfId="1" applyFont="1" applyAlignment="1">
      <alignment horizontal="center" vertical="center" wrapText="1"/>
    </xf>
    <xf numFmtId="0" fontId="12" fillId="4" borderId="1" xfId="0" applyFont="1" applyFill="1" applyBorder="1"/>
    <xf numFmtId="0" fontId="12" fillId="4" borderId="3" xfId="0" applyFont="1" applyFill="1" applyBorder="1"/>
    <xf numFmtId="0" fontId="4" fillId="0" borderId="26" xfId="1" applyFont="1" applyBorder="1" applyAlignment="1">
      <alignment horizontal="center" vertical="center" wrapText="1"/>
    </xf>
    <xf numFmtId="0" fontId="4" fillId="0" borderId="2" xfId="1" applyFont="1" applyBorder="1" applyAlignment="1">
      <alignment horizontal="center" vertical="center" wrapText="1"/>
    </xf>
    <xf numFmtId="0" fontId="6" fillId="2" borderId="27" xfId="1" applyFont="1" applyFill="1" applyBorder="1" applyAlignment="1">
      <alignment horizontal="left" vertical="center" wrapText="1"/>
    </xf>
    <xf numFmtId="0" fontId="10" fillId="0" borderId="23" xfId="0" applyFont="1" applyBorder="1" applyAlignment="1">
      <alignment horizontal="left"/>
    </xf>
    <xf numFmtId="0" fontId="9" fillId="0" borderId="24" xfId="0" applyFont="1" applyBorder="1" applyAlignment="1">
      <alignment horizontal="center"/>
    </xf>
    <xf numFmtId="0" fontId="10" fillId="0" borderId="24" xfId="0" applyFont="1" applyBorder="1" applyAlignment="1">
      <alignment horizontal="left"/>
    </xf>
    <xf numFmtId="0" fontId="9" fillId="0" borderId="25" xfId="0" applyFont="1" applyBorder="1" applyAlignment="1">
      <alignment horizontal="center"/>
    </xf>
    <xf numFmtId="0" fontId="2" fillId="0" borderId="0" xfId="1" applyFont="1" applyAlignment="1">
      <alignment horizontal="left" vertical="center" wrapText="1"/>
    </xf>
    <xf numFmtId="0" fontId="8" fillId="0" borderId="0" xfId="1" applyFont="1" applyAlignment="1">
      <alignment horizontal="left" vertical="center" wrapText="1"/>
    </xf>
    <xf numFmtId="9" fontId="2" fillId="0" borderId="5" xfId="1" applyNumberFormat="1" applyFont="1" applyBorder="1" applyAlignment="1">
      <alignment horizontal="center" vertical="center"/>
    </xf>
    <xf numFmtId="0" fontId="8" fillId="0" borderId="0" xfId="1" applyFont="1" applyAlignment="1">
      <alignment horizontal="center" vertical="center" wrapText="1"/>
    </xf>
    <xf numFmtId="0" fontId="14" fillId="0" borderId="6" xfId="1" applyFont="1" applyBorder="1" applyAlignment="1">
      <alignment horizontal="left" vertical="center" wrapText="1"/>
    </xf>
    <xf numFmtId="0" fontId="13" fillId="0" borderId="7" xfId="1" applyFont="1" applyBorder="1" applyAlignment="1">
      <alignment horizontal="center" vertical="center" wrapText="1"/>
    </xf>
    <xf numFmtId="0" fontId="14" fillId="0" borderId="30" xfId="1" applyFont="1" applyBorder="1" applyAlignment="1">
      <alignment horizontal="left" vertical="center" wrapText="1"/>
    </xf>
    <xf numFmtId="0" fontId="14" fillId="0" borderId="11" xfId="1" applyFont="1" applyBorder="1" applyAlignment="1">
      <alignment horizontal="center" vertical="center"/>
    </xf>
    <xf numFmtId="0" fontId="14" fillId="0" borderId="31" xfId="1" applyFont="1" applyBorder="1" applyAlignment="1">
      <alignment horizontal="center" vertical="center" wrapText="1"/>
    </xf>
    <xf numFmtId="0" fontId="14" fillId="0" borderId="20" xfId="1" applyFont="1" applyBorder="1" applyAlignment="1">
      <alignment horizontal="left" vertical="center" wrapText="1"/>
    </xf>
    <xf numFmtId="9" fontId="2" fillId="0" borderId="21" xfId="1" applyNumberFormat="1" applyFont="1" applyBorder="1" applyAlignment="1">
      <alignment horizontal="center" vertical="center"/>
    </xf>
    <xf numFmtId="0" fontId="13" fillId="0" borderId="22" xfId="1" applyFont="1" applyBorder="1" applyAlignment="1">
      <alignment horizontal="center" vertical="center" wrapText="1"/>
    </xf>
    <xf numFmtId="9" fontId="2" fillId="0" borderId="32" xfId="1" applyNumberFormat="1" applyFont="1" applyBorder="1" applyAlignment="1">
      <alignment horizontal="center" vertical="center"/>
    </xf>
    <xf numFmtId="0" fontId="13" fillId="0" borderId="33" xfId="1" applyFont="1" applyBorder="1" applyAlignment="1">
      <alignment horizontal="center" vertical="center" wrapText="1"/>
    </xf>
    <xf numFmtId="0" fontId="4" fillId="0" borderId="26" xfId="1" applyFont="1" applyBorder="1" applyAlignment="1" applyProtection="1">
      <alignment horizontal="center" vertical="center" wrapText="1"/>
      <protection locked="0"/>
    </xf>
    <xf numFmtId="0" fontId="2" fillId="0" borderId="0" xfId="1" applyFont="1" applyAlignment="1" applyProtection="1">
      <alignment horizontal="center" vertical="center"/>
      <protection locked="0"/>
    </xf>
    <xf numFmtId="0" fontId="2" fillId="0" borderId="0" xfId="1" applyFont="1" applyAlignment="1" applyProtection="1">
      <alignment horizontal="left" vertical="center" wrapText="1"/>
      <protection locked="0"/>
    </xf>
    <xf numFmtId="0" fontId="4" fillId="0" borderId="0" xfId="1" applyFont="1" applyAlignment="1" applyProtection="1">
      <alignment horizontal="center" vertical="center" wrapText="1"/>
      <protection locked="0"/>
    </xf>
    <xf numFmtId="0" fontId="2" fillId="0" borderId="0" xfId="1" applyFont="1" applyAlignment="1" applyProtection="1">
      <alignment horizontal="left" vertical="center"/>
      <protection locked="0"/>
    </xf>
    <xf numFmtId="0" fontId="2" fillId="0" borderId="15" xfId="1" applyFont="1" applyBorder="1" applyAlignment="1" applyProtection="1">
      <alignment horizontal="left" vertical="center" wrapText="1"/>
      <protection locked="0"/>
    </xf>
    <xf numFmtId="0" fontId="4" fillId="0" borderId="15" xfId="1" applyFont="1" applyBorder="1" applyAlignment="1" applyProtection="1">
      <alignment horizontal="center" vertical="center" wrapText="1"/>
      <protection locked="0"/>
    </xf>
    <xf numFmtId="0" fontId="5" fillId="0" borderId="0" xfId="1" applyFont="1" applyAlignment="1">
      <alignment horizontal="center" vertical="center" wrapText="1"/>
    </xf>
    <xf numFmtId="0" fontId="5" fillId="0" borderId="0" xfId="1" applyFont="1" applyAlignment="1">
      <alignment horizontal="left" vertical="center" wrapText="1"/>
    </xf>
    <xf numFmtId="0" fontId="5" fillId="0" borderId="0" xfId="1" applyFont="1" applyAlignment="1" applyProtection="1">
      <alignment vertical="center" wrapText="1"/>
      <protection locked="0"/>
    </xf>
    <xf numFmtId="0" fontId="15" fillId="0" borderId="0" xfId="1" applyFont="1" applyAlignment="1">
      <alignment horizontal="right" vertical="center" wrapText="1"/>
    </xf>
    <xf numFmtId="0" fontId="16" fillId="0" borderId="0" xfId="1" applyFont="1" applyAlignment="1">
      <alignment horizontal="center" vertical="center" wrapText="1"/>
    </xf>
    <xf numFmtId="0" fontId="0" fillId="0" borderId="5" xfId="0" applyBorder="1" applyAlignment="1">
      <alignment horizontal="center"/>
    </xf>
    <xf numFmtId="0" fontId="6" fillId="2" borderId="31" xfId="1" applyFont="1" applyFill="1" applyBorder="1" applyAlignment="1">
      <alignment horizontal="left" vertical="center" wrapText="1"/>
    </xf>
    <xf numFmtId="0" fontId="17" fillId="5" borderId="39" xfId="1" applyFont="1" applyFill="1" applyBorder="1" applyAlignment="1">
      <alignment horizontal="center" vertical="center" wrapText="1"/>
    </xf>
    <xf numFmtId="0" fontId="17" fillId="4" borderId="39" xfId="1" applyFont="1" applyFill="1" applyBorder="1" applyAlignment="1">
      <alignment horizontal="center" vertical="center" wrapText="1"/>
    </xf>
    <xf numFmtId="0" fontId="17" fillId="6" borderId="39" xfId="1" applyFont="1" applyFill="1" applyBorder="1" applyAlignment="1">
      <alignment horizontal="center" vertical="center" wrapText="1"/>
    </xf>
    <xf numFmtId="14" fontId="0" fillId="0" borderId="6" xfId="0" applyNumberFormat="1" applyBorder="1" applyAlignment="1">
      <alignment horizontal="left"/>
    </xf>
    <xf numFmtId="0" fontId="3" fillId="2" borderId="10" xfId="1" applyFont="1" applyFill="1" applyBorder="1" applyAlignment="1">
      <alignment horizontal="left" vertical="center" wrapText="1"/>
    </xf>
    <xf numFmtId="0" fontId="10" fillId="0" borderId="29" xfId="0" applyFont="1" applyBorder="1" applyAlignment="1">
      <alignment horizontal="right" vertical="center"/>
    </xf>
    <xf numFmtId="0" fontId="10" fillId="0" borderId="0" xfId="0" applyFont="1" applyAlignment="1">
      <alignment horizontal="right" vertical="center"/>
    </xf>
    <xf numFmtId="15" fontId="10" fillId="0" borderId="0" xfId="0" applyNumberFormat="1" applyFont="1" applyAlignment="1">
      <alignment horizontal="center" vertical="center"/>
    </xf>
    <xf numFmtId="0" fontId="10" fillId="0" borderId="33" xfId="0" applyFont="1" applyBorder="1" applyAlignment="1">
      <alignment horizontal="center" vertical="center"/>
    </xf>
    <xf numFmtId="0" fontId="10" fillId="0" borderId="0" xfId="0" applyFont="1" applyAlignment="1">
      <alignment horizontal="center" vertical="center"/>
    </xf>
    <xf numFmtId="0" fontId="10" fillId="0" borderId="0" xfId="0" applyFont="1" applyAlignment="1">
      <alignment horizontal="left" vertical="center"/>
    </xf>
    <xf numFmtId="0" fontId="18" fillId="0" borderId="15" xfId="0" applyFont="1" applyBorder="1" applyAlignment="1" applyProtection="1">
      <alignment horizontal="center" vertical="center"/>
      <protection locked="0"/>
    </xf>
    <xf numFmtId="0" fontId="18" fillId="0" borderId="16" xfId="0" applyFont="1" applyBorder="1" applyAlignment="1" applyProtection="1">
      <alignment horizontal="center" vertical="center"/>
      <protection locked="0"/>
    </xf>
    <xf numFmtId="15" fontId="18" fillId="0" borderId="15" xfId="0" applyNumberFormat="1" applyFont="1" applyBorder="1" applyAlignment="1" applyProtection="1">
      <alignment horizontal="center" vertical="center"/>
      <protection locked="0"/>
    </xf>
    <xf numFmtId="0" fontId="18" fillId="0" borderId="16" xfId="0" applyFont="1" applyBorder="1" applyAlignment="1" applyProtection="1">
      <alignment horizontal="left" vertical="center"/>
      <protection locked="0"/>
    </xf>
    <xf numFmtId="0" fontId="5" fillId="0" borderId="0" xfId="1" applyFont="1" applyAlignment="1">
      <alignment horizontal="right" vertical="center"/>
    </xf>
    <xf numFmtId="0" fontId="1" fillId="4" borderId="0" xfId="1" applyFill="1" applyAlignment="1">
      <alignment horizontal="center" vertical="center"/>
    </xf>
    <xf numFmtId="0" fontId="2" fillId="4" borderId="0" xfId="1" applyFont="1" applyFill="1" applyAlignment="1">
      <alignment horizontal="left" vertical="center" wrapText="1"/>
    </xf>
    <xf numFmtId="0" fontId="2" fillId="4" borderId="0" xfId="1" applyFont="1" applyFill="1" applyAlignment="1">
      <alignment horizontal="center" vertical="center"/>
    </xf>
    <xf numFmtId="0" fontId="1" fillId="4" borderId="0" xfId="1" applyFill="1" applyAlignment="1">
      <alignment horizontal="center" vertical="center" wrapText="1"/>
    </xf>
    <xf numFmtId="0" fontId="16" fillId="4" borderId="0" xfId="1" applyFont="1" applyFill="1" applyAlignment="1">
      <alignment horizontal="center" vertical="center" wrapText="1"/>
    </xf>
    <xf numFmtId="0" fontId="5" fillId="8" borderId="0" xfId="1" applyFont="1" applyFill="1" applyAlignment="1">
      <alignment horizontal="center" vertical="center"/>
    </xf>
    <xf numFmtId="0" fontId="5" fillId="8" borderId="0" xfId="1" applyFont="1" applyFill="1" applyAlignment="1">
      <alignment horizontal="left" vertical="center" wrapText="1"/>
    </xf>
    <xf numFmtId="0" fontId="5" fillId="8" borderId="0" xfId="1" applyFont="1" applyFill="1" applyAlignment="1">
      <alignment horizontal="center" vertical="center" wrapText="1"/>
    </xf>
    <xf numFmtId="0" fontId="15" fillId="8" borderId="0" xfId="1" applyFont="1" applyFill="1" applyAlignment="1">
      <alignment horizontal="right" vertical="center" wrapText="1"/>
    </xf>
    <xf numFmtId="0" fontId="16" fillId="8" borderId="0" xfId="1" applyFont="1" applyFill="1" applyAlignment="1">
      <alignment horizontal="center" vertical="center" wrapText="1"/>
    </xf>
    <xf numFmtId="0" fontId="5" fillId="8" borderId="0" xfId="1" applyFont="1" applyFill="1" applyAlignment="1" applyProtection="1">
      <alignment vertical="center" wrapText="1"/>
      <protection locked="0"/>
    </xf>
    <xf numFmtId="0" fontId="8" fillId="8" borderId="30" xfId="1" applyFont="1" applyFill="1" applyBorder="1" applyAlignment="1">
      <alignment horizontal="center" vertical="center"/>
    </xf>
    <xf numFmtId="0" fontId="1" fillId="8" borderId="29" xfId="1" applyFill="1" applyBorder="1" applyAlignment="1">
      <alignment horizontal="center" vertical="center"/>
    </xf>
    <xf numFmtId="0" fontId="16" fillId="8" borderId="41" xfId="1" applyFont="1" applyFill="1" applyBorder="1" applyAlignment="1">
      <alignment horizontal="center" vertical="center" wrapText="1"/>
    </xf>
    <xf numFmtId="0" fontId="5" fillId="4" borderId="0" xfId="1" applyFont="1" applyFill="1" applyAlignment="1">
      <alignment horizontal="right" vertical="center"/>
    </xf>
    <xf numFmtId="0" fontId="5" fillId="4" borderId="0" xfId="1" applyFont="1" applyFill="1" applyAlignment="1">
      <alignment horizontal="left" vertical="center"/>
    </xf>
    <xf numFmtId="0" fontId="2" fillId="9" borderId="0" xfId="1" applyFont="1" applyFill="1" applyAlignment="1">
      <alignment horizontal="left" vertical="center"/>
    </xf>
    <xf numFmtId="0" fontId="1" fillId="9" borderId="0" xfId="1" applyFill="1" applyAlignment="1">
      <alignment horizontal="left" vertical="center"/>
    </xf>
    <xf numFmtId="0" fontId="17" fillId="0" borderId="39" xfId="1" applyFont="1" applyBorder="1" applyAlignment="1">
      <alignment horizontal="center" vertical="center" wrapText="1"/>
    </xf>
    <xf numFmtId="0" fontId="17" fillId="10" borderId="40" xfId="1" applyFont="1" applyFill="1" applyBorder="1" applyAlignment="1">
      <alignment horizontal="center" vertical="center" wrapText="1"/>
    </xf>
    <xf numFmtId="0" fontId="2" fillId="10" borderId="0" xfId="1" applyFont="1" applyFill="1" applyAlignment="1">
      <alignment horizontal="center" vertical="center"/>
    </xf>
    <xf numFmtId="0" fontId="2" fillId="10" borderId="0" xfId="1" applyFont="1" applyFill="1" applyAlignment="1">
      <alignment horizontal="center"/>
    </xf>
    <xf numFmtId="0" fontId="17" fillId="5" borderId="42" xfId="1" applyFont="1" applyFill="1" applyBorder="1" applyAlignment="1">
      <alignment horizontal="center" vertical="center" wrapText="1"/>
    </xf>
    <xf numFmtId="0" fontId="17" fillId="7" borderId="18" xfId="1" applyFont="1" applyFill="1" applyBorder="1" applyAlignment="1">
      <alignment horizontal="center" vertical="center" wrapText="1"/>
    </xf>
    <xf numFmtId="0" fontId="17" fillId="7" borderId="36" xfId="1" applyFont="1" applyFill="1" applyBorder="1" applyAlignment="1">
      <alignment horizontal="left" vertical="center"/>
    </xf>
    <xf numFmtId="0" fontId="1" fillId="10" borderId="0" xfId="1" applyFill="1" applyAlignment="1">
      <alignment horizontal="center" vertical="center"/>
    </xf>
    <xf numFmtId="0" fontId="4" fillId="4" borderId="0" xfId="1" applyFont="1" applyFill="1" applyAlignment="1">
      <alignment horizontal="center" vertical="center" wrapText="1"/>
    </xf>
    <xf numFmtId="0" fontId="2" fillId="4" borderId="0" xfId="1" applyFont="1" applyFill="1" applyAlignment="1">
      <alignment horizontal="left" vertical="center"/>
    </xf>
    <xf numFmtId="0" fontId="16" fillId="8" borderId="31" xfId="1" applyFont="1" applyFill="1" applyBorder="1" applyAlignment="1">
      <alignment horizontal="center" vertical="center" wrapText="1"/>
    </xf>
    <xf numFmtId="0" fontId="16" fillId="7" borderId="32" xfId="1" applyFont="1" applyFill="1" applyBorder="1" applyAlignment="1">
      <alignment horizontal="left" vertical="center" wrapText="1"/>
    </xf>
    <xf numFmtId="0" fontId="16" fillId="7" borderId="33" xfId="1" applyFont="1" applyFill="1" applyBorder="1" applyAlignment="1">
      <alignment horizontal="left" vertical="center" wrapText="1"/>
    </xf>
    <xf numFmtId="0" fontId="16" fillId="7" borderId="38" xfId="1" applyFont="1" applyFill="1" applyBorder="1" applyAlignment="1">
      <alignment horizontal="left" vertical="center" wrapText="1"/>
    </xf>
    <xf numFmtId="0" fontId="24" fillId="0" borderId="45" xfId="3" applyFont="1" applyBorder="1" applyAlignment="1">
      <alignment horizontal="centerContinuous"/>
    </xf>
    <xf numFmtId="0" fontId="24" fillId="0" borderId="46" xfId="3" applyFont="1" applyBorder="1" applyAlignment="1">
      <alignment horizontal="centerContinuous"/>
    </xf>
    <xf numFmtId="0" fontId="24" fillId="0" borderId="43" xfId="3" applyFont="1" applyBorder="1"/>
    <xf numFmtId="0" fontId="24" fillId="0" borderId="43" xfId="3" applyFont="1" applyBorder="1" applyAlignment="1">
      <alignment horizontal="right"/>
    </xf>
    <xf numFmtId="14" fontId="24" fillId="0" borderId="0" xfId="3" applyNumberFormat="1" applyFont="1" applyAlignment="1">
      <alignment horizontal="left"/>
    </xf>
    <xf numFmtId="14" fontId="24" fillId="0" borderId="0" xfId="3" applyNumberFormat="1" applyFont="1" applyAlignment="1">
      <alignment horizontal="centerContinuous"/>
    </xf>
    <xf numFmtId="0" fontId="24" fillId="0" borderId="0" xfId="3" applyFont="1"/>
    <xf numFmtId="0" fontId="24" fillId="0" borderId="43" xfId="3" applyFont="1" applyBorder="1" applyAlignment="1">
      <alignment horizontal="left"/>
    </xf>
    <xf numFmtId="0" fontId="24" fillId="0" borderId="0" xfId="3" applyFont="1" applyAlignment="1">
      <alignment horizontal="center"/>
    </xf>
    <xf numFmtId="0" fontId="25" fillId="0" borderId="41" xfId="3" applyFont="1" applyBorder="1" applyAlignment="1">
      <alignment horizontal="center" vertical="center" textRotation="90"/>
    </xf>
    <xf numFmtId="0" fontId="26" fillId="16" borderId="18" xfId="3" applyFont="1" applyFill="1" applyBorder="1" applyAlignment="1">
      <alignment horizontal="center" vertical="center"/>
    </xf>
    <xf numFmtId="0" fontId="24" fillId="0" borderId="0" xfId="3" applyFont="1" applyAlignment="1">
      <alignment vertical="center"/>
    </xf>
    <xf numFmtId="0" fontId="27" fillId="15" borderId="18" xfId="3" applyFont="1" applyFill="1" applyBorder="1" applyAlignment="1">
      <alignment horizontal="center" vertical="center"/>
    </xf>
    <xf numFmtId="0" fontId="26" fillId="14" borderId="18" xfId="3" applyFont="1" applyFill="1" applyBorder="1" applyAlignment="1">
      <alignment horizontal="center" vertical="center"/>
    </xf>
    <xf numFmtId="0" fontId="24" fillId="13" borderId="18" xfId="3" applyFont="1" applyFill="1" applyBorder="1" applyAlignment="1">
      <alignment horizontal="center" vertical="center"/>
    </xf>
    <xf numFmtId="0" fontId="26" fillId="12" borderId="18" xfId="3" applyFont="1" applyFill="1" applyBorder="1" applyAlignment="1">
      <alignment horizontal="center" vertical="center"/>
    </xf>
    <xf numFmtId="0" fontId="25" fillId="0" borderId="0" xfId="3" applyFont="1"/>
    <xf numFmtId="0" fontId="26" fillId="0" borderId="18" xfId="3" applyFont="1" applyBorder="1" applyAlignment="1">
      <alignment horizontal="center" vertical="center"/>
    </xf>
    <xf numFmtId="0" fontId="24" fillId="0" borderId="53" xfId="3" applyFont="1" applyBorder="1"/>
    <xf numFmtId="0" fontId="24" fillId="11" borderId="45" xfId="3" applyFont="1" applyFill="1" applyBorder="1" applyAlignment="1">
      <alignment horizontal="center" vertical="center" wrapText="1"/>
    </xf>
    <xf numFmtId="0" fontId="24" fillId="11" borderId="55" xfId="3" applyFont="1" applyFill="1" applyBorder="1" applyAlignment="1">
      <alignment horizontal="center" vertical="center" wrapText="1"/>
    </xf>
    <xf numFmtId="0" fontId="24" fillId="11" borderId="46" xfId="3" applyFont="1" applyFill="1" applyBorder="1" applyAlignment="1">
      <alignment horizontal="center" vertical="center" wrapText="1"/>
    </xf>
    <xf numFmtId="0" fontId="24" fillId="11" borderId="49" xfId="3" applyFont="1" applyFill="1" applyBorder="1" applyAlignment="1">
      <alignment horizontal="centerContinuous" vertical="center" wrapText="1"/>
    </xf>
    <xf numFmtId="0" fontId="24" fillId="11" borderId="52" xfId="3" applyFont="1" applyFill="1" applyBorder="1" applyAlignment="1">
      <alignment horizontal="centerContinuous" vertical="center" wrapText="1"/>
    </xf>
    <xf numFmtId="0" fontId="24" fillId="11" borderId="51" xfId="3" applyFont="1" applyFill="1" applyBorder="1" applyAlignment="1">
      <alignment horizontal="centerContinuous" vertical="center" wrapText="1"/>
    </xf>
    <xf numFmtId="0" fontId="24" fillId="11" borderId="50" xfId="3" applyFont="1" applyFill="1" applyBorder="1" applyAlignment="1">
      <alignment horizontal="centerContinuous" vertical="center" wrapText="1"/>
    </xf>
    <xf numFmtId="0" fontId="24" fillId="0" borderId="0" xfId="3" applyFont="1" applyAlignment="1">
      <alignment horizontal="center" vertical="center"/>
    </xf>
    <xf numFmtId="0" fontId="24" fillId="0" borderId="43" xfId="3" applyFont="1" applyBorder="1" applyAlignment="1">
      <alignment horizontal="center" vertical="top"/>
    </xf>
    <xf numFmtId="0" fontId="24" fillId="0" borderId="43" xfId="3" applyFont="1" applyBorder="1" applyAlignment="1">
      <alignment horizontal="left" vertical="top" wrapText="1"/>
    </xf>
    <xf numFmtId="0" fontId="24" fillId="0" borderId="44" xfId="3" applyFont="1" applyBorder="1" applyAlignment="1">
      <alignment vertical="top" wrapText="1"/>
    </xf>
    <xf numFmtId="0" fontId="24" fillId="0" borderId="43" xfId="3" applyFont="1" applyBorder="1" applyAlignment="1">
      <alignment horizontal="center" vertical="top" wrapText="1"/>
    </xf>
    <xf numFmtId="0" fontId="27" fillId="0" borderId="43" xfId="3" applyFont="1" applyBorder="1" applyAlignment="1">
      <alignment horizontal="center" vertical="top"/>
    </xf>
    <xf numFmtId="0" fontId="26" fillId="0" borderId="43" xfId="3" applyFont="1" applyBorder="1" applyAlignment="1">
      <alignment horizontal="center" vertical="top"/>
    </xf>
    <xf numFmtId="0" fontId="24" fillId="0" borderId="0" xfId="3" applyFont="1" applyAlignment="1">
      <alignment vertical="top"/>
    </xf>
    <xf numFmtId="14" fontId="24" fillId="0" borderId="43" xfId="3" applyNumberFormat="1" applyFont="1" applyBorder="1" applyAlignment="1">
      <alignment vertical="top"/>
    </xf>
    <xf numFmtId="0" fontId="24" fillId="0" borderId="48" xfId="3" applyFont="1" applyBorder="1" applyAlignment="1">
      <alignment horizontal="center" vertical="top"/>
    </xf>
    <xf numFmtId="0" fontId="24" fillId="0" borderId="47" xfId="3" applyFont="1" applyBorder="1" applyAlignment="1">
      <alignment horizontal="center" vertical="top"/>
    </xf>
    <xf numFmtId="0" fontId="24" fillId="0" borderId="43" xfId="3" applyFont="1" applyBorder="1" applyAlignment="1">
      <alignment vertical="top" wrapText="1"/>
    </xf>
    <xf numFmtId="0" fontId="24" fillId="0" borderId="44" xfId="3" applyFont="1" applyBorder="1" applyAlignment="1">
      <alignment horizontal="center" vertical="top"/>
    </xf>
    <xf numFmtId="0" fontId="26" fillId="0" borderId="44" xfId="3" applyFont="1" applyBorder="1" applyAlignment="1">
      <alignment horizontal="center" vertical="top"/>
    </xf>
    <xf numFmtId="0" fontId="28" fillId="0" borderId="43" xfId="3" applyFont="1" applyBorder="1" applyAlignment="1">
      <alignment horizontal="center" vertical="top"/>
    </xf>
    <xf numFmtId="0" fontId="28" fillId="0" borderId="43" xfId="3" applyFont="1" applyBorder="1" applyAlignment="1">
      <alignment horizontal="center" vertical="top" wrapText="1"/>
    </xf>
    <xf numFmtId="14" fontId="24" fillId="0" borderId="43" xfId="3" quotePrefix="1" applyNumberFormat="1" applyFont="1" applyBorder="1" applyAlignment="1">
      <alignment vertical="top"/>
    </xf>
    <xf numFmtId="0" fontId="24" fillId="0" borderId="43" xfId="3" quotePrefix="1" applyFont="1" applyBorder="1" applyAlignment="1">
      <alignment vertical="top"/>
    </xf>
    <xf numFmtId="0" fontId="1" fillId="0" borderId="5" xfId="1" applyBorder="1" applyAlignment="1">
      <alignment horizontal="left" vertical="center" wrapText="1"/>
    </xf>
    <xf numFmtId="0" fontId="1" fillId="0" borderId="5" xfId="1" applyFont="1" applyBorder="1" applyAlignment="1">
      <alignment horizontal="left" vertical="center" wrapText="1"/>
    </xf>
    <xf numFmtId="0" fontId="1" fillId="0" borderId="0" xfId="1" applyFont="1" applyAlignment="1">
      <alignment horizontal="left" vertical="center"/>
    </xf>
    <xf numFmtId="0" fontId="32" fillId="0" borderId="5" xfId="0" applyFont="1" applyBorder="1" applyAlignment="1">
      <alignment horizontal="center" vertical="center"/>
    </xf>
    <xf numFmtId="0" fontId="1" fillId="0" borderId="13" xfId="1" applyFont="1" applyBorder="1" applyAlignment="1">
      <alignment horizontal="left" vertical="center" wrapText="1"/>
    </xf>
    <xf numFmtId="0" fontId="1" fillId="3" borderId="5" xfId="1" applyFont="1" applyFill="1" applyBorder="1" applyAlignment="1">
      <alignment horizontal="left" vertical="center" wrapText="1"/>
    </xf>
    <xf numFmtId="0" fontId="1" fillId="0" borderId="58" xfId="1" applyBorder="1" applyAlignment="1">
      <alignment horizontal="center" vertical="center"/>
    </xf>
    <xf numFmtId="0" fontId="34" fillId="7" borderId="3" xfId="1" applyFont="1" applyFill="1" applyBorder="1" applyAlignment="1">
      <alignment horizontal="left" vertical="center" wrapText="1"/>
    </xf>
    <xf numFmtId="0" fontId="34" fillId="7" borderId="3" xfId="1" applyFont="1" applyFill="1" applyBorder="1" applyAlignment="1">
      <alignment horizontal="center" vertical="center" wrapText="1"/>
    </xf>
    <xf numFmtId="0" fontId="1" fillId="0" borderId="5" xfId="1" applyFont="1" applyFill="1" applyBorder="1" applyAlignment="1">
      <alignment horizontal="left" vertical="center" wrapText="1"/>
    </xf>
    <xf numFmtId="0" fontId="1" fillId="0" borderId="14" xfId="1" applyFill="1" applyBorder="1" applyAlignment="1">
      <alignment horizontal="left" vertical="center" wrapText="1"/>
    </xf>
    <xf numFmtId="0" fontId="12" fillId="4" borderId="20" xfId="0" applyFont="1" applyFill="1" applyBorder="1" applyAlignment="1">
      <alignment vertical="center"/>
    </xf>
    <xf numFmtId="0" fontId="12" fillId="4" borderId="21" xfId="0" applyFont="1" applyFill="1" applyBorder="1" applyAlignment="1">
      <alignment vertical="center"/>
    </xf>
    <xf numFmtId="0" fontId="0" fillId="0" borderId="59" xfId="0" applyBorder="1"/>
    <xf numFmtId="0" fontId="0" fillId="0" borderId="60" xfId="0" applyBorder="1" applyAlignment="1">
      <alignment horizontal="left" vertical="center"/>
    </xf>
    <xf numFmtId="0" fontId="0" fillId="0" borderId="60" xfId="0" applyBorder="1" applyAlignment="1">
      <alignment vertical="center"/>
    </xf>
    <xf numFmtId="0" fontId="0" fillId="0" borderId="59" xfId="0" applyBorder="1" applyAlignment="1">
      <alignment wrapText="1"/>
    </xf>
    <xf numFmtId="0" fontId="0" fillId="0" borderId="5" xfId="0" applyBorder="1" applyAlignment="1">
      <alignment horizontal="left"/>
    </xf>
    <xf numFmtId="0" fontId="12" fillId="4" borderId="3" xfId="0" applyFont="1" applyFill="1" applyBorder="1" applyAlignment="1">
      <alignment horizontal="left"/>
    </xf>
    <xf numFmtId="14" fontId="0" fillId="0" borderId="5" xfId="0" applyNumberFormat="1" applyBorder="1" applyAlignment="1">
      <alignment horizontal="left"/>
    </xf>
    <xf numFmtId="0" fontId="0" fillId="0" borderId="5" xfId="0" applyBorder="1" applyAlignment="1">
      <alignment wrapText="1"/>
    </xf>
    <xf numFmtId="0" fontId="0" fillId="0" borderId="0" xfId="0" applyAlignment="1">
      <alignment horizontal="center"/>
    </xf>
    <xf numFmtId="0" fontId="1" fillId="0" borderId="5" xfId="1" applyFill="1" applyBorder="1" applyAlignment="1">
      <alignment horizontal="left" vertical="center" wrapText="1"/>
    </xf>
    <xf numFmtId="0" fontId="11" fillId="3" borderId="5" xfId="0" applyFont="1" applyFill="1" applyBorder="1" applyAlignment="1">
      <alignment vertical="center" wrapText="1"/>
    </xf>
    <xf numFmtId="0" fontId="11" fillId="3" borderId="13" xfId="0" applyFont="1" applyFill="1" applyBorder="1" applyAlignment="1">
      <alignment vertical="center" wrapText="1"/>
    </xf>
    <xf numFmtId="0" fontId="1" fillId="3" borderId="1" xfId="1" applyFill="1" applyBorder="1" applyAlignment="1">
      <alignment horizontal="center" vertical="center"/>
    </xf>
    <xf numFmtId="0" fontId="35" fillId="0" borderId="5" xfId="0" applyFont="1" applyBorder="1" applyAlignment="1">
      <alignment horizontal="center" wrapText="1"/>
    </xf>
    <xf numFmtId="0" fontId="1" fillId="0" borderId="0" xfId="1" applyFont="1" applyAlignment="1">
      <alignment horizontal="left" vertical="center" wrapText="1"/>
    </xf>
    <xf numFmtId="0" fontId="37" fillId="0" borderId="0" xfId="1" applyFont="1" applyAlignment="1">
      <alignment horizontal="left" vertical="center" wrapText="1"/>
    </xf>
    <xf numFmtId="0" fontId="38" fillId="0" borderId="0" xfId="1" applyFont="1" applyAlignment="1">
      <alignment horizontal="left" vertical="center" wrapText="1"/>
    </xf>
    <xf numFmtId="0" fontId="13" fillId="0" borderId="0" xfId="1" applyFont="1" applyAlignment="1">
      <alignment horizontal="center" vertical="center"/>
    </xf>
    <xf numFmtId="0" fontId="34" fillId="0" borderId="4" xfId="1" applyFont="1" applyBorder="1" applyAlignment="1">
      <alignment horizontal="center" vertical="center"/>
    </xf>
    <xf numFmtId="0" fontId="5" fillId="0" borderId="5" xfId="1" applyFont="1" applyBorder="1" applyAlignment="1">
      <alignment horizontal="left" vertical="center" wrapText="1"/>
    </xf>
    <xf numFmtId="0" fontId="1" fillId="0" borderId="5" xfId="1" quotePrefix="1" applyFont="1" applyBorder="1" applyAlignment="1">
      <alignment horizontal="left" vertical="center" wrapText="1"/>
    </xf>
    <xf numFmtId="0" fontId="3" fillId="2" borderId="12" xfId="1" applyFont="1" applyFill="1" applyBorder="1" applyAlignment="1">
      <alignment horizontal="center" vertical="center"/>
    </xf>
    <xf numFmtId="0" fontId="1" fillId="0" borderId="0" xfId="1" applyFont="1" applyAlignment="1">
      <alignment horizontal="center" vertical="center"/>
    </xf>
    <xf numFmtId="0" fontId="1" fillId="0" borderId="0" xfId="1" applyAlignment="1">
      <alignment horizontal="center" vertical="center"/>
    </xf>
    <xf numFmtId="0" fontId="1" fillId="4" borderId="5" xfId="1" applyFont="1" applyFill="1" applyBorder="1" applyAlignment="1">
      <alignment horizontal="left" vertical="center" wrapText="1"/>
    </xf>
    <xf numFmtId="0" fontId="1" fillId="0" borderId="7" xfId="1" applyFont="1" applyBorder="1" applyAlignment="1" applyProtection="1">
      <alignment vertical="center" wrapText="1"/>
      <protection locked="0"/>
    </xf>
    <xf numFmtId="0" fontId="14" fillId="4" borderId="6" xfId="1" applyFont="1" applyFill="1" applyBorder="1" applyAlignment="1">
      <alignment horizontal="left" vertical="center" wrapText="1"/>
    </xf>
    <xf numFmtId="0" fontId="1" fillId="3" borderId="7" xfId="1" applyFont="1" applyFill="1" applyBorder="1" applyAlignment="1" applyProtection="1">
      <alignment vertical="center" wrapText="1"/>
      <protection locked="0"/>
    </xf>
    <xf numFmtId="0" fontId="2" fillId="0" borderId="0" xfId="1" applyFont="1" applyAlignment="1">
      <alignment horizontal="left" vertical="center" wrapText="1"/>
    </xf>
    <xf numFmtId="0" fontId="2" fillId="0" borderId="0" xfId="1" applyFont="1" applyAlignment="1" applyProtection="1">
      <alignment horizontal="left" vertical="top" wrapText="1"/>
      <protection locked="0"/>
    </xf>
    <xf numFmtId="0" fontId="30" fillId="2" borderId="2" xfId="1" applyFont="1" applyFill="1" applyBorder="1" applyAlignment="1">
      <alignment horizontal="left" vertical="center" wrapText="1"/>
    </xf>
    <xf numFmtId="0" fontId="30" fillId="2" borderId="57" xfId="1" applyFont="1" applyFill="1" applyBorder="1" applyAlignment="1">
      <alignment horizontal="left" vertical="center" wrapText="1"/>
    </xf>
    <xf numFmtId="0" fontId="31" fillId="3" borderId="26" xfId="1" applyFont="1" applyFill="1" applyBorder="1" applyAlignment="1">
      <alignment horizontal="left" vertical="center" wrapText="1"/>
    </xf>
    <xf numFmtId="0" fontId="31" fillId="3" borderId="16" xfId="1" applyFont="1" applyFill="1" applyBorder="1" applyAlignment="1">
      <alignment horizontal="left" vertical="center" wrapText="1"/>
    </xf>
    <xf numFmtId="0" fontId="30" fillId="2" borderId="34" xfId="1" applyFont="1" applyFill="1" applyBorder="1" applyAlignment="1">
      <alignment horizontal="left" vertical="center" wrapText="1"/>
    </xf>
    <xf numFmtId="0" fontId="30" fillId="2" borderId="35" xfId="1" applyFont="1" applyFill="1" applyBorder="1" applyAlignment="1">
      <alignment horizontal="left" vertical="center" wrapText="1"/>
    </xf>
    <xf numFmtId="0" fontId="30" fillId="2" borderId="36" xfId="1" applyFont="1" applyFill="1" applyBorder="1" applyAlignment="1">
      <alignment horizontal="left" vertical="center" wrapText="1"/>
    </xf>
    <xf numFmtId="0" fontId="29" fillId="4" borderId="9" xfId="0" applyFont="1" applyFill="1" applyBorder="1" applyAlignment="1">
      <alignment horizontal="center" vertical="center" wrapText="1"/>
    </xf>
    <xf numFmtId="0" fontId="29" fillId="4" borderId="28" xfId="0" applyFont="1" applyFill="1" applyBorder="1" applyAlignment="1">
      <alignment horizontal="center" vertical="center"/>
    </xf>
    <xf numFmtId="0" fontId="29" fillId="4" borderId="10" xfId="0" applyFont="1" applyFill="1" applyBorder="1" applyAlignment="1">
      <alignment horizontal="center" vertical="center"/>
    </xf>
    <xf numFmtId="0" fontId="29" fillId="4" borderId="12" xfId="0" applyFont="1" applyFill="1" applyBorder="1" applyAlignment="1">
      <alignment horizontal="center" vertical="center"/>
    </xf>
    <xf numFmtId="0" fontId="9" fillId="4" borderId="8" xfId="0" applyFont="1" applyFill="1" applyBorder="1" applyAlignment="1">
      <alignment horizontal="center" vertical="center"/>
    </xf>
    <xf numFmtId="0" fontId="9" fillId="4" borderId="14" xfId="0" applyFont="1" applyFill="1" applyBorder="1" applyAlignment="1">
      <alignment horizontal="center" vertical="center"/>
    </xf>
    <xf numFmtId="0" fontId="9" fillId="4" borderId="17" xfId="0" applyFont="1" applyFill="1" applyBorder="1" applyAlignment="1">
      <alignment horizontal="center" vertical="center"/>
    </xf>
    <xf numFmtId="0" fontId="9" fillId="4" borderId="19" xfId="0" applyFont="1" applyFill="1" applyBorder="1" applyAlignment="1">
      <alignment horizontal="center" vertical="center"/>
    </xf>
    <xf numFmtId="0" fontId="3" fillId="2" borderId="10" xfId="1" applyFont="1" applyFill="1" applyBorder="1" applyAlignment="1">
      <alignment horizontal="left" vertical="center" wrapText="1"/>
    </xf>
    <xf numFmtId="0" fontId="3" fillId="2" borderId="37" xfId="1" applyFont="1" applyFill="1" applyBorder="1" applyAlignment="1">
      <alignment horizontal="left" vertical="center" wrapText="1"/>
    </xf>
    <xf numFmtId="0" fontId="3" fillId="2" borderId="11" xfId="1" applyFont="1" applyFill="1" applyBorder="1" applyAlignment="1">
      <alignment horizontal="left" vertical="center" wrapText="1"/>
    </xf>
    <xf numFmtId="0" fontId="3" fillId="2" borderId="31" xfId="1" applyFont="1" applyFill="1" applyBorder="1" applyAlignment="1">
      <alignment horizontal="left" vertical="center" wrapText="1"/>
    </xf>
    <xf numFmtId="0" fontId="24" fillId="0" borderId="56" xfId="3" applyFont="1" applyBorder="1" applyAlignment="1">
      <alignment horizontal="center"/>
    </xf>
    <xf numFmtId="0" fontId="24" fillId="0" borderId="55" xfId="3" applyFont="1" applyBorder="1" applyAlignment="1">
      <alignment horizontal="center"/>
    </xf>
    <xf numFmtId="0" fontId="24" fillId="0" borderId="54" xfId="3" applyFont="1" applyBorder="1" applyAlignment="1">
      <alignment horizontal="center"/>
    </xf>
    <xf numFmtId="0" fontId="24" fillId="0" borderId="45" xfId="3" applyFont="1" applyBorder="1" applyAlignment="1">
      <alignment horizontal="center"/>
    </xf>
    <xf numFmtId="0" fontId="24" fillId="0" borderId="46" xfId="3" applyFont="1" applyBorder="1" applyAlignment="1">
      <alignment horizontal="center"/>
    </xf>
    <xf numFmtId="0" fontId="24" fillId="0" borderId="44" xfId="3" applyFont="1" applyBorder="1" applyAlignment="1">
      <alignment horizontal="center"/>
    </xf>
  </cellXfs>
  <cellStyles count="5">
    <cellStyle name="Normal" xfId="0" builtinId="0"/>
    <cellStyle name="Normal 2" xfId="2" xr:uid="{00000000-0005-0000-0000-000001000000}"/>
    <cellStyle name="Normal 2 2" xfId="3" xr:uid="{00000000-0005-0000-0000-000002000000}"/>
    <cellStyle name="Standard 2" xfId="1" xr:uid="{00000000-0005-0000-0000-000003000000}"/>
    <cellStyle name="표준 4" xfId="4" xr:uid="{00000000-0005-0000-0000-000004000000}"/>
  </cellStyles>
  <dxfs count="46">
    <dxf>
      <fill>
        <patternFill>
          <bgColor theme="0"/>
        </patternFill>
      </fill>
    </dxf>
    <dxf>
      <fill>
        <patternFill>
          <bgColor theme="0" tint="-0.24994659260841701"/>
        </patternFill>
      </fill>
    </dxf>
    <dxf>
      <fill>
        <patternFill>
          <bgColor rgb="FF66FF33"/>
        </patternFill>
      </fill>
    </dxf>
    <dxf>
      <fill>
        <patternFill>
          <bgColor rgb="FFFFFF00"/>
        </patternFill>
      </fill>
    </dxf>
    <dxf>
      <fill>
        <patternFill>
          <bgColor rgb="FFFF0000"/>
        </patternFill>
      </fill>
    </dxf>
    <dxf>
      <fill>
        <patternFill>
          <bgColor theme="0"/>
        </patternFill>
      </fill>
    </dxf>
    <dxf>
      <fill>
        <patternFill>
          <bgColor theme="0" tint="-0.24994659260841701"/>
        </patternFill>
      </fill>
    </dxf>
    <dxf>
      <fill>
        <patternFill>
          <bgColor rgb="FF66FF33"/>
        </patternFill>
      </fill>
    </dxf>
    <dxf>
      <fill>
        <patternFill>
          <bgColor rgb="FFFFFF00"/>
        </patternFill>
      </fill>
    </dxf>
    <dxf>
      <fill>
        <patternFill>
          <bgColor rgb="FFFF0000"/>
        </patternFill>
      </fill>
    </dxf>
    <dxf>
      <fill>
        <patternFill>
          <bgColor theme="0"/>
        </patternFill>
      </fill>
    </dxf>
    <dxf>
      <fill>
        <patternFill>
          <bgColor theme="0" tint="-0.24994659260841701"/>
        </patternFill>
      </fill>
    </dxf>
    <dxf>
      <fill>
        <patternFill>
          <bgColor rgb="FF66FF33"/>
        </patternFill>
      </fill>
    </dxf>
    <dxf>
      <fill>
        <patternFill>
          <bgColor rgb="FFFFFF00"/>
        </patternFill>
      </fill>
    </dxf>
    <dxf>
      <fill>
        <patternFill>
          <bgColor rgb="FFFF0000"/>
        </patternFill>
      </fill>
    </dxf>
    <dxf>
      <fill>
        <patternFill>
          <bgColor theme="0"/>
        </patternFill>
      </fill>
    </dxf>
    <dxf>
      <fill>
        <patternFill>
          <bgColor theme="0" tint="-0.24994659260841701"/>
        </patternFill>
      </fill>
    </dxf>
    <dxf>
      <fill>
        <patternFill>
          <bgColor rgb="FF66FF33"/>
        </patternFill>
      </fill>
    </dxf>
    <dxf>
      <fill>
        <patternFill>
          <bgColor rgb="FFFFFF00"/>
        </patternFill>
      </fill>
    </dxf>
    <dxf>
      <fill>
        <patternFill>
          <bgColor rgb="FFFF0000"/>
        </patternFill>
      </fill>
    </dxf>
    <dxf>
      <fill>
        <patternFill>
          <bgColor theme="0"/>
        </patternFill>
      </fill>
    </dxf>
    <dxf>
      <fill>
        <patternFill>
          <bgColor theme="0" tint="-0.24994659260841701"/>
        </patternFill>
      </fill>
    </dxf>
    <dxf>
      <fill>
        <patternFill>
          <bgColor rgb="FF66FF33"/>
        </patternFill>
      </fill>
    </dxf>
    <dxf>
      <fill>
        <patternFill>
          <bgColor rgb="FFFFFF00"/>
        </patternFill>
      </fill>
    </dxf>
    <dxf>
      <fill>
        <patternFill>
          <bgColor rgb="FFFF0000"/>
        </patternFill>
      </fill>
    </dxf>
    <dxf>
      <fill>
        <patternFill>
          <bgColor theme="0"/>
        </patternFill>
      </fill>
    </dxf>
    <dxf>
      <fill>
        <patternFill>
          <bgColor theme="0" tint="-0.24994659260841701"/>
        </patternFill>
      </fill>
    </dxf>
    <dxf>
      <fill>
        <patternFill>
          <bgColor rgb="FF66FF33"/>
        </patternFill>
      </fill>
    </dxf>
    <dxf>
      <fill>
        <patternFill>
          <bgColor rgb="FFFFFF00"/>
        </patternFill>
      </fill>
    </dxf>
    <dxf>
      <fill>
        <patternFill>
          <bgColor rgb="FFFF0000"/>
        </patternFill>
      </fill>
    </dxf>
    <dxf>
      <fill>
        <patternFill>
          <bgColor theme="0"/>
        </patternFill>
      </fill>
    </dxf>
    <dxf>
      <fill>
        <patternFill>
          <bgColor theme="0" tint="-0.24994659260841701"/>
        </patternFill>
      </fill>
    </dxf>
    <dxf>
      <fill>
        <patternFill>
          <bgColor rgb="FF66FF33"/>
        </patternFill>
      </fill>
    </dxf>
    <dxf>
      <fill>
        <patternFill>
          <bgColor rgb="FFFFFF00"/>
        </patternFill>
      </fill>
    </dxf>
    <dxf>
      <fill>
        <patternFill>
          <bgColor rgb="FFFF0000"/>
        </patternFill>
      </fill>
    </dxf>
    <dxf>
      <fill>
        <patternFill>
          <bgColor theme="0"/>
        </patternFill>
      </fill>
    </dxf>
    <dxf>
      <fill>
        <patternFill>
          <bgColor theme="0" tint="-0.24994659260841701"/>
        </patternFill>
      </fill>
    </dxf>
    <dxf>
      <fill>
        <patternFill>
          <bgColor rgb="FF66FF33"/>
        </patternFill>
      </fill>
    </dxf>
    <dxf>
      <fill>
        <patternFill>
          <bgColor rgb="FFFFFF00"/>
        </patternFill>
      </fill>
    </dxf>
    <dxf>
      <fill>
        <patternFill>
          <bgColor rgb="FFFF0000"/>
        </patternFill>
      </fill>
    </dxf>
    <dxf>
      <font>
        <b/>
        <i val="0"/>
        <color auto="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s>
  <tableStyles count="0" defaultTableStyle="TableStyleMedium9" defaultPivotStyle="PivotStyleLight16"/>
  <colors>
    <mruColors>
      <color rgb="FF66FF33"/>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3.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18" Type="http://schemas.openxmlformats.org/officeDocument/2006/relationships/image" Target="../media/image18.emf"/><Relationship Id="rId3" Type="http://schemas.openxmlformats.org/officeDocument/2006/relationships/image" Target="../media/image3.emf"/><Relationship Id="rId21" Type="http://schemas.openxmlformats.org/officeDocument/2006/relationships/image" Target="../media/image21.emf"/><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 Type="http://schemas.openxmlformats.org/officeDocument/2006/relationships/image" Target="../media/image2.emf"/><Relationship Id="rId16" Type="http://schemas.openxmlformats.org/officeDocument/2006/relationships/image" Target="../media/image16.emf"/><Relationship Id="rId20" Type="http://schemas.openxmlformats.org/officeDocument/2006/relationships/image" Target="../media/image20.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5" Type="http://schemas.openxmlformats.org/officeDocument/2006/relationships/image" Target="../media/image15.emf"/><Relationship Id="rId10" Type="http://schemas.openxmlformats.org/officeDocument/2006/relationships/image" Target="../media/image10.emf"/><Relationship Id="rId19" Type="http://schemas.openxmlformats.org/officeDocument/2006/relationships/image" Target="../media/image19.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 Id="rId22" Type="http://schemas.openxmlformats.org/officeDocument/2006/relationships/image" Target="../media/image22.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606778</xdr:colOff>
      <xdr:row>1</xdr:row>
      <xdr:rowOff>282222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606778" cy="59972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13</xdr:col>
          <xdr:colOff>107950</xdr:colOff>
          <xdr:row>30</xdr:row>
          <xdr:rowOff>279400</xdr:rowOff>
        </xdr:from>
        <xdr:to>
          <xdr:col>13</xdr:col>
          <xdr:colOff>3765550</xdr:colOff>
          <xdr:row>30</xdr:row>
          <xdr:rowOff>2336800</xdr:rowOff>
        </xdr:to>
        <xdr:sp macro="" textlink="">
          <xdr:nvSpPr>
            <xdr:cNvPr id="1072" name="Object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127000</xdr:colOff>
          <xdr:row>31</xdr:row>
          <xdr:rowOff>247650</xdr:rowOff>
        </xdr:from>
        <xdr:to>
          <xdr:col>13</xdr:col>
          <xdr:colOff>3784600</xdr:colOff>
          <xdr:row>31</xdr:row>
          <xdr:rowOff>2305050</xdr:rowOff>
        </xdr:to>
        <xdr:sp macro="" textlink="">
          <xdr:nvSpPr>
            <xdr:cNvPr id="1073" name="Object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165100</xdr:colOff>
          <xdr:row>36</xdr:row>
          <xdr:rowOff>152400</xdr:rowOff>
        </xdr:from>
        <xdr:to>
          <xdr:col>13</xdr:col>
          <xdr:colOff>3822700</xdr:colOff>
          <xdr:row>36</xdr:row>
          <xdr:rowOff>2209800</xdr:rowOff>
        </xdr:to>
        <xdr:sp macro="" textlink="">
          <xdr:nvSpPr>
            <xdr:cNvPr id="1076" name="Object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95250</xdr:colOff>
          <xdr:row>33</xdr:row>
          <xdr:rowOff>88900</xdr:rowOff>
        </xdr:from>
        <xdr:to>
          <xdr:col>13</xdr:col>
          <xdr:colOff>3752850</xdr:colOff>
          <xdr:row>33</xdr:row>
          <xdr:rowOff>2146300</xdr:rowOff>
        </xdr:to>
        <xdr:sp macro="" textlink="">
          <xdr:nvSpPr>
            <xdr:cNvPr id="1077" name="Object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34</xdr:row>
          <xdr:rowOff>0</xdr:rowOff>
        </xdr:from>
        <xdr:to>
          <xdr:col>13</xdr:col>
          <xdr:colOff>3657600</xdr:colOff>
          <xdr:row>34</xdr:row>
          <xdr:rowOff>2057400</xdr:rowOff>
        </xdr:to>
        <xdr:sp macro="" textlink="">
          <xdr:nvSpPr>
            <xdr:cNvPr id="1078" name="Object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285750</xdr:colOff>
          <xdr:row>37</xdr:row>
          <xdr:rowOff>88900</xdr:rowOff>
        </xdr:from>
        <xdr:to>
          <xdr:col>13</xdr:col>
          <xdr:colOff>3943350</xdr:colOff>
          <xdr:row>37</xdr:row>
          <xdr:rowOff>2146300</xdr:rowOff>
        </xdr:to>
        <xdr:sp macro="" textlink="">
          <xdr:nvSpPr>
            <xdr:cNvPr id="1079" name="Object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40</xdr:row>
          <xdr:rowOff>0</xdr:rowOff>
        </xdr:from>
        <xdr:to>
          <xdr:col>13</xdr:col>
          <xdr:colOff>3657600</xdr:colOff>
          <xdr:row>40</xdr:row>
          <xdr:rowOff>2057400</xdr:rowOff>
        </xdr:to>
        <xdr:sp macro="" textlink="">
          <xdr:nvSpPr>
            <xdr:cNvPr id="1082" name="Object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42</xdr:row>
          <xdr:rowOff>0</xdr:rowOff>
        </xdr:from>
        <xdr:to>
          <xdr:col>13</xdr:col>
          <xdr:colOff>3657600</xdr:colOff>
          <xdr:row>42</xdr:row>
          <xdr:rowOff>2057400</xdr:rowOff>
        </xdr:to>
        <xdr:sp macro="" textlink="">
          <xdr:nvSpPr>
            <xdr:cNvPr id="1083" name="Object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47</xdr:row>
          <xdr:rowOff>0</xdr:rowOff>
        </xdr:from>
        <xdr:to>
          <xdr:col>13</xdr:col>
          <xdr:colOff>3657600</xdr:colOff>
          <xdr:row>47</xdr:row>
          <xdr:rowOff>2057400</xdr:rowOff>
        </xdr:to>
        <xdr:sp macro="" textlink="">
          <xdr:nvSpPr>
            <xdr:cNvPr id="1084" name="Object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133350</xdr:colOff>
          <xdr:row>48</xdr:row>
          <xdr:rowOff>127000</xdr:rowOff>
        </xdr:from>
        <xdr:to>
          <xdr:col>13</xdr:col>
          <xdr:colOff>3790950</xdr:colOff>
          <xdr:row>48</xdr:row>
          <xdr:rowOff>2184400</xdr:rowOff>
        </xdr:to>
        <xdr:sp macro="" textlink="">
          <xdr:nvSpPr>
            <xdr:cNvPr id="1085" name="Object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50</xdr:row>
          <xdr:rowOff>0</xdr:rowOff>
        </xdr:from>
        <xdr:to>
          <xdr:col>13</xdr:col>
          <xdr:colOff>3657600</xdr:colOff>
          <xdr:row>50</xdr:row>
          <xdr:rowOff>2057400</xdr:rowOff>
        </xdr:to>
        <xdr:sp macro="" textlink="">
          <xdr:nvSpPr>
            <xdr:cNvPr id="1087" name="Object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260350</xdr:colOff>
          <xdr:row>53</xdr:row>
          <xdr:rowOff>355600</xdr:rowOff>
        </xdr:from>
        <xdr:to>
          <xdr:col>13</xdr:col>
          <xdr:colOff>3917950</xdr:colOff>
          <xdr:row>53</xdr:row>
          <xdr:rowOff>2413000</xdr:rowOff>
        </xdr:to>
        <xdr:sp macro="" textlink="">
          <xdr:nvSpPr>
            <xdr:cNvPr id="1088" name="Object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72</xdr:row>
          <xdr:rowOff>0</xdr:rowOff>
        </xdr:from>
        <xdr:to>
          <xdr:col>13</xdr:col>
          <xdr:colOff>3657600</xdr:colOff>
          <xdr:row>72</xdr:row>
          <xdr:rowOff>2057400</xdr:rowOff>
        </xdr:to>
        <xdr:sp macro="" textlink="">
          <xdr:nvSpPr>
            <xdr:cNvPr id="1089" name="Object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260350</xdr:colOff>
          <xdr:row>77</xdr:row>
          <xdr:rowOff>222250</xdr:rowOff>
        </xdr:from>
        <xdr:to>
          <xdr:col>13</xdr:col>
          <xdr:colOff>3917950</xdr:colOff>
          <xdr:row>77</xdr:row>
          <xdr:rowOff>2279650</xdr:rowOff>
        </xdr:to>
        <xdr:sp macro="" textlink="">
          <xdr:nvSpPr>
            <xdr:cNvPr id="1090" name="Object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190500</xdr:colOff>
          <xdr:row>78</xdr:row>
          <xdr:rowOff>222250</xdr:rowOff>
        </xdr:from>
        <xdr:to>
          <xdr:col>13</xdr:col>
          <xdr:colOff>3848100</xdr:colOff>
          <xdr:row>78</xdr:row>
          <xdr:rowOff>2279650</xdr:rowOff>
        </xdr:to>
        <xdr:sp macro="" textlink="">
          <xdr:nvSpPr>
            <xdr:cNvPr id="1091" name="Object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190500</xdr:colOff>
          <xdr:row>79</xdr:row>
          <xdr:rowOff>355600</xdr:rowOff>
        </xdr:from>
        <xdr:to>
          <xdr:col>13</xdr:col>
          <xdr:colOff>3848100</xdr:colOff>
          <xdr:row>79</xdr:row>
          <xdr:rowOff>2413000</xdr:rowOff>
        </xdr:to>
        <xdr:sp macro="" textlink="">
          <xdr:nvSpPr>
            <xdr:cNvPr id="1092" name="Object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184150</xdr:colOff>
          <xdr:row>80</xdr:row>
          <xdr:rowOff>285750</xdr:rowOff>
        </xdr:from>
        <xdr:to>
          <xdr:col>13</xdr:col>
          <xdr:colOff>3841750</xdr:colOff>
          <xdr:row>80</xdr:row>
          <xdr:rowOff>2343150</xdr:rowOff>
        </xdr:to>
        <xdr:sp macro="" textlink="">
          <xdr:nvSpPr>
            <xdr:cNvPr id="1093" name="Object 69" hidden="1">
              <a:extLst>
                <a:ext uri="{63B3BB69-23CF-44E3-9099-C40C66FF867C}">
                  <a14:compatExt spid="_x0000_s1093"/>
                </a:ext>
                <a:ext uri="{FF2B5EF4-FFF2-40B4-BE49-F238E27FC236}">
                  <a16:creationId xmlns:a16="http://schemas.microsoft.com/office/drawing/2014/main" id="{00000000-0008-0000-0000-00004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133350</xdr:colOff>
          <xdr:row>32</xdr:row>
          <xdr:rowOff>95250</xdr:rowOff>
        </xdr:from>
        <xdr:to>
          <xdr:col>13</xdr:col>
          <xdr:colOff>3810000</xdr:colOff>
          <xdr:row>32</xdr:row>
          <xdr:rowOff>2165350</xdr:rowOff>
        </xdr:to>
        <xdr:sp macro="" textlink="">
          <xdr:nvSpPr>
            <xdr:cNvPr id="1094" name="Object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57150</xdr:colOff>
          <xdr:row>49</xdr:row>
          <xdr:rowOff>304800</xdr:rowOff>
        </xdr:from>
        <xdr:to>
          <xdr:col>13</xdr:col>
          <xdr:colOff>3441700</xdr:colOff>
          <xdr:row>49</xdr:row>
          <xdr:rowOff>2203450</xdr:rowOff>
        </xdr:to>
        <xdr:sp macro="" textlink="">
          <xdr:nvSpPr>
            <xdr:cNvPr id="1096" name="Object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203200</xdr:colOff>
          <xdr:row>39</xdr:row>
          <xdr:rowOff>50800</xdr:rowOff>
        </xdr:from>
        <xdr:to>
          <xdr:col>13</xdr:col>
          <xdr:colOff>3613150</xdr:colOff>
          <xdr:row>39</xdr:row>
          <xdr:rowOff>1955800</xdr:rowOff>
        </xdr:to>
        <xdr:sp macro="" textlink="">
          <xdr:nvSpPr>
            <xdr:cNvPr id="1097" name="Object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285750</xdr:colOff>
          <xdr:row>38</xdr:row>
          <xdr:rowOff>228600</xdr:rowOff>
        </xdr:from>
        <xdr:to>
          <xdr:col>13</xdr:col>
          <xdr:colOff>3879850</xdr:colOff>
          <xdr:row>38</xdr:row>
          <xdr:rowOff>2247900</xdr:rowOff>
        </xdr:to>
        <xdr:sp macro="" textlink="">
          <xdr:nvSpPr>
            <xdr:cNvPr id="1098" name="Object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9</xdr:row>
          <xdr:rowOff>146050</xdr:rowOff>
        </xdr:from>
        <xdr:to>
          <xdr:col>13</xdr:col>
          <xdr:colOff>2298700</xdr:colOff>
          <xdr:row>9</xdr:row>
          <xdr:rowOff>1631950</xdr:rowOff>
        </xdr:to>
        <xdr:sp macro="" textlink="">
          <xdr:nvSpPr>
            <xdr:cNvPr id="1099" name="Object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15</xdr:col>
      <xdr:colOff>0</xdr:colOff>
      <xdr:row>0</xdr:row>
      <xdr:rowOff>0</xdr:rowOff>
    </xdr:from>
    <xdr:ext cx="76200" cy="200025"/>
    <xdr:sp macro="" textlink="">
      <xdr:nvSpPr>
        <xdr:cNvPr id="2" name="Text Box 36">
          <a:extLst>
            <a:ext uri="{FF2B5EF4-FFF2-40B4-BE49-F238E27FC236}">
              <a16:creationId xmlns:a16="http://schemas.microsoft.com/office/drawing/2014/main" id="{00000000-0008-0000-0100-000002000000}"/>
            </a:ext>
          </a:extLst>
        </xdr:cNvPr>
        <xdr:cNvSpPr txBox="1">
          <a:spLocks noChangeArrowheads="1"/>
        </xdr:cNvSpPr>
      </xdr:nvSpPr>
      <xdr:spPr bwMode="auto">
        <a:xfrm>
          <a:off x="9144000" y="0"/>
          <a:ext cx="76200" cy="200025"/>
        </a:xfrm>
        <a:prstGeom prst="rect">
          <a:avLst/>
        </a:prstGeom>
        <a:noFill/>
        <a:ln w="9525">
          <a:noFill/>
          <a:miter lim="800000"/>
          <a:headEnd/>
          <a:tailEnd/>
        </a:ln>
      </xdr:spPr>
    </xdr:sp>
    <xdr:clientData/>
  </xdr:oneCellAnchor>
  <xdr:twoCellAnchor>
    <xdr:from>
      <xdr:col>9</xdr:col>
      <xdr:colOff>47625</xdr:colOff>
      <xdr:row>12</xdr:row>
      <xdr:rowOff>142875</xdr:rowOff>
    </xdr:from>
    <xdr:to>
      <xdr:col>14</xdr:col>
      <xdr:colOff>95250</xdr:colOff>
      <xdr:row>14</xdr:row>
      <xdr:rowOff>114300</xdr:rowOff>
    </xdr:to>
    <xdr:grpSp>
      <xdr:nvGrpSpPr>
        <xdr:cNvPr id="3" name="Group 56">
          <a:extLst>
            <a:ext uri="{FF2B5EF4-FFF2-40B4-BE49-F238E27FC236}">
              <a16:creationId xmlns:a16="http://schemas.microsoft.com/office/drawing/2014/main" id="{00000000-0008-0000-0100-000003000000}"/>
            </a:ext>
          </a:extLst>
        </xdr:cNvPr>
        <xdr:cNvGrpSpPr>
          <a:grpSpLocks/>
        </xdr:cNvGrpSpPr>
      </xdr:nvGrpSpPr>
      <xdr:grpSpPr bwMode="auto">
        <a:xfrm>
          <a:off x="8397875" y="2098675"/>
          <a:ext cx="942975" cy="263525"/>
          <a:chOff x="535" y="270"/>
          <a:chExt cx="94" cy="31"/>
        </a:xfrm>
      </xdr:grpSpPr>
      <xdr:sp macro="" textlink="">
        <xdr:nvSpPr>
          <xdr:cNvPr id="4" name="Text Box 46">
            <a:extLst>
              <a:ext uri="{FF2B5EF4-FFF2-40B4-BE49-F238E27FC236}">
                <a16:creationId xmlns:a16="http://schemas.microsoft.com/office/drawing/2014/main" id="{00000000-0008-0000-0100-000004000000}"/>
              </a:ext>
            </a:extLst>
          </xdr:cNvPr>
          <xdr:cNvSpPr txBox="1">
            <a:spLocks noChangeArrowheads="1"/>
          </xdr:cNvSpPr>
        </xdr:nvSpPr>
        <xdr:spPr bwMode="auto">
          <a:xfrm>
            <a:off x="535" y="285"/>
            <a:ext cx="42" cy="16"/>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en-US" sz="700" b="0" i="0" strike="noStrike">
                <a:solidFill>
                  <a:srgbClr val="000000"/>
                </a:solidFill>
                <a:latin typeface="Arial"/>
                <a:cs typeface="Arial"/>
              </a:rPr>
              <a:t>Oldest </a:t>
            </a:r>
          </a:p>
        </xdr:txBody>
      </xdr:sp>
      <xdr:sp macro="" textlink="">
        <xdr:nvSpPr>
          <xdr:cNvPr id="5" name="Text Box 47">
            <a:extLst>
              <a:ext uri="{FF2B5EF4-FFF2-40B4-BE49-F238E27FC236}">
                <a16:creationId xmlns:a16="http://schemas.microsoft.com/office/drawing/2014/main" id="{00000000-0008-0000-0100-000005000000}"/>
              </a:ext>
            </a:extLst>
          </xdr:cNvPr>
          <xdr:cNvSpPr txBox="1">
            <a:spLocks noChangeArrowheads="1"/>
          </xdr:cNvSpPr>
        </xdr:nvSpPr>
        <xdr:spPr bwMode="auto">
          <a:xfrm>
            <a:off x="581" y="273"/>
            <a:ext cx="48" cy="26"/>
          </a:xfrm>
          <a:prstGeom prst="rect">
            <a:avLst/>
          </a:prstGeom>
          <a:solidFill>
            <a:srgbClr val="FFFFFF"/>
          </a:solidFill>
          <a:ln w="9525">
            <a:noFill/>
            <a:miter lim="800000"/>
            <a:headEnd/>
            <a:tailEnd/>
          </a:ln>
        </xdr:spPr>
        <xdr:txBody>
          <a:bodyPr vertOverflow="clip" wrap="square" lIns="0" tIns="18288" rIns="27432" bIns="0" anchor="t" upright="1"/>
          <a:lstStyle/>
          <a:p>
            <a:pPr algn="r" rtl="0">
              <a:defRPr sz="1000"/>
            </a:pPr>
            <a:r>
              <a:rPr lang="en-US" sz="700" b="0" i="0" strike="noStrike">
                <a:solidFill>
                  <a:srgbClr val="000000"/>
                </a:solidFill>
                <a:latin typeface="Arial"/>
                <a:cs typeface="Arial"/>
              </a:rPr>
              <a:t>Most Recent</a:t>
            </a:r>
          </a:p>
        </xdr:txBody>
      </xdr:sp>
      <xdr:sp macro="" textlink="">
        <xdr:nvSpPr>
          <xdr:cNvPr id="6" name="AutoShape 44">
            <a:extLst>
              <a:ext uri="{FF2B5EF4-FFF2-40B4-BE49-F238E27FC236}">
                <a16:creationId xmlns:a16="http://schemas.microsoft.com/office/drawing/2014/main" id="{00000000-0008-0000-0100-000006000000}"/>
              </a:ext>
            </a:extLst>
          </xdr:cNvPr>
          <xdr:cNvSpPr>
            <a:spLocks noChangeArrowheads="1"/>
          </xdr:cNvSpPr>
        </xdr:nvSpPr>
        <xdr:spPr bwMode="auto">
          <a:xfrm>
            <a:off x="558" y="270"/>
            <a:ext cx="38" cy="8"/>
          </a:xfrm>
          <a:prstGeom prst="rightArrow">
            <a:avLst>
              <a:gd name="adj1" fmla="val 50000"/>
              <a:gd name="adj2" fmla="val 118750"/>
            </a:avLst>
          </a:prstGeom>
          <a:solidFill>
            <a:srgbClr val="FFFFFF"/>
          </a:solidFill>
          <a:ln w="9525">
            <a:solidFill>
              <a:srgbClr val="000000"/>
            </a:solidFill>
            <a:miter lim="800000"/>
            <a:headEnd/>
            <a:tailEnd/>
          </a:ln>
        </xdr:spPr>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mweb.gm.com/Users/lzsyn1/AppData/Local/Temp/notes13C039/GM_1927-16_PCPA_121049_2303201012375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Worksheet"/>
    </sheetNames>
    <sheetDataSet>
      <sheetData sheetId="0">
        <row r="81">
          <cell r="L81">
            <v>0</v>
          </cell>
        </row>
        <row r="82">
          <cell r="L82">
            <v>1</v>
          </cell>
        </row>
        <row r="83">
          <cell r="L83">
            <v>2</v>
          </cell>
        </row>
        <row r="84">
          <cell r="L84">
            <v>3</v>
          </cell>
        </row>
        <row r="85">
          <cell r="L85">
            <v>4</v>
          </cell>
        </row>
        <row r="86">
          <cell r="L86" t="str">
            <v>NR</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image" Target="../media/image5.emf"/><Relationship Id="rId18" Type="http://schemas.openxmlformats.org/officeDocument/2006/relationships/package" Target="../embeddings/Microsoft_PowerPoint_Presentation7.pptx"/><Relationship Id="rId26" Type="http://schemas.openxmlformats.org/officeDocument/2006/relationships/package" Target="../embeddings/Microsoft_PowerPoint_Presentation11.pptx"/><Relationship Id="rId39" Type="http://schemas.openxmlformats.org/officeDocument/2006/relationships/image" Target="../media/image18.emf"/><Relationship Id="rId21" Type="http://schemas.openxmlformats.org/officeDocument/2006/relationships/image" Target="../media/image9.emf"/><Relationship Id="rId34" Type="http://schemas.openxmlformats.org/officeDocument/2006/relationships/package" Target="../embeddings/Microsoft_PowerPoint_Presentation15.pptx"/><Relationship Id="rId42" Type="http://schemas.openxmlformats.org/officeDocument/2006/relationships/package" Target="../embeddings/Microsoft_PowerPoint_Presentation19.pptx"/><Relationship Id="rId47" Type="http://schemas.openxmlformats.org/officeDocument/2006/relationships/image" Target="../media/image22.emf"/><Relationship Id="rId7" Type="http://schemas.openxmlformats.org/officeDocument/2006/relationships/image" Target="../media/image2.emf"/><Relationship Id="rId2" Type="http://schemas.openxmlformats.org/officeDocument/2006/relationships/drawing" Target="../drawings/drawing1.xml"/><Relationship Id="rId16" Type="http://schemas.openxmlformats.org/officeDocument/2006/relationships/package" Target="../embeddings/Microsoft_PowerPoint_Presentation6.pptx"/><Relationship Id="rId29" Type="http://schemas.openxmlformats.org/officeDocument/2006/relationships/image" Target="../media/image13.emf"/><Relationship Id="rId1" Type="http://schemas.openxmlformats.org/officeDocument/2006/relationships/printerSettings" Target="../printerSettings/printerSettings1.bin"/><Relationship Id="rId6" Type="http://schemas.openxmlformats.org/officeDocument/2006/relationships/package" Target="../embeddings/Microsoft_PowerPoint_Presentation1.pptx"/><Relationship Id="rId11" Type="http://schemas.openxmlformats.org/officeDocument/2006/relationships/image" Target="../media/image4.emf"/><Relationship Id="rId24" Type="http://schemas.openxmlformats.org/officeDocument/2006/relationships/package" Target="../embeddings/Microsoft_PowerPoint_Presentation10.pptx"/><Relationship Id="rId32" Type="http://schemas.openxmlformats.org/officeDocument/2006/relationships/package" Target="../embeddings/Microsoft_PowerPoint_Presentation14.pptx"/><Relationship Id="rId37" Type="http://schemas.openxmlformats.org/officeDocument/2006/relationships/image" Target="../media/image17.emf"/><Relationship Id="rId40" Type="http://schemas.openxmlformats.org/officeDocument/2006/relationships/package" Target="../embeddings/Microsoft_PowerPoint_Presentation18.pptx"/><Relationship Id="rId45" Type="http://schemas.openxmlformats.org/officeDocument/2006/relationships/image" Target="../media/image21.emf"/><Relationship Id="rId5" Type="http://schemas.openxmlformats.org/officeDocument/2006/relationships/image" Target="../media/image1.emf"/><Relationship Id="rId15" Type="http://schemas.openxmlformats.org/officeDocument/2006/relationships/image" Target="../media/image6.emf"/><Relationship Id="rId23" Type="http://schemas.openxmlformats.org/officeDocument/2006/relationships/image" Target="../media/image10.emf"/><Relationship Id="rId28" Type="http://schemas.openxmlformats.org/officeDocument/2006/relationships/package" Target="../embeddings/Microsoft_PowerPoint_Presentation12.pptx"/><Relationship Id="rId36" Type="http://schemas.openxmlformats.org/officeDocument/2006/relationships/package" Target="../embeddings/Microsoft_PowerPoint_Presentation16.pptx"/><Relationship Id="rId10" Type="http://schemas.openxmlformats.org/officeDocument/2006/relationships/package" Target="../embeddings/Microsoft_PowerPoint_Presentation3.pptx"/><Relationship Id="rId19" Type="http://schemas.openxmlformats.org/officeDocument/2006/relationships/image" Target="../media/image8.emf"/><Relationship Id="rId31" Type="http://schemas.openxmlformats.org/officeDocument/2006/relationships/image" Target="../media/image14.emf"/><Relationship Id="rId44" Type="http://schemas.openxmlformats.org/officeDocument/2006/relationships/package" Target="../embeddings/Microsoft_PowerPoint_Presentation20.pptx"/><Relationship Id="rId4" Type="http://schemas.openxmlformats.org/officeDocument/2006/relationships/package" Target="../embeddings/Microsoft_PowerPoint_Presentation.pptx"/><Relationship Id="rId9" Type="http://schemas.openxmlformats.org/officeDocument/2006/relationships/image" Target="../media/image3.emf"/><Relationship Id="rId14" Type="http://schemas.openxmlformats.org/officeDocument/2006/relationships/package" Target="../embeddings/Microsoft_PowerPoint_Presentation5.pptx"/><Relationship Id="rId22" Type="http://schemas.openxmlformats.org/officeDocument/2006/relationships/package" Target="../embeddings/Microsoft_PowerPoint_Presentation9.pptx"/><Relationship Id="rId27" Type="http://schemas.openxmlformats.org/officeDocument/2006/relationships/image" Target="../media/image12.emf"/><Relationship Id="rId30" Type="http://schemas.openxmlformats.org/officeDocument/2006/relationships/package" Target="../embeddings/Microsoft_PowerPoint_Presentation13.pptx"/><Relationship Id="rId35" Type="http://schemas.openxmlformats.org/officeDocument/2006/relationships/image" Target="../media/image16.emf"/><Relationship Id="rId43" Type="http://schemas.openxmlformats.org/officeDocument/2006/relationships/image" Target="../media/image20.emf"/><Relationship Id="rId48" Type="http://schemas.openxmlformats.org/officeDocument/2006/relationships/comments" Target="../comments1.xml"/><Relationship Id="rId8" Type="http://schemas.openxmlformats.org/officeDocument/2006/relationships/package" Target="../embeddings/Microsoft_PowerPoint_Presentation2.pptx"/><Relationship Id="rId3" Type="http://schemas.openxmlformats.org/officeDocument/2006/relationships/vmlDrawing" Target="../drawings/vmlDrawing1.vml"/><Relationship Id="rId12" Type="http://schemas.openxmlformats.org/officeDocument/2006/relationships/package" Target="../embeddings/Microsoft_PowerPoint_Presentation4.pptx"/><Relationship Id="rId17" Type="http://schemas.openxmlformats.org/officeDocument/2006/relationships/image" Target="../media/image7.emf"/><Relationship Id="rId25" Type="http://schemas.openxmlformats.org/officeDocument/2006/relationships/image" Target="../media/image11.emf"/><Relationship Id="rId33" Type="http://schemas.openxmlformats.org/officeDocument/2006/relationships/image" Target="../media/image15.emf"/><Relationship Id="rId38" Type="http://schemas.openxmlformats.org/officeDocument/2006/relationships/package" Target="../embeddings/Microsoft_PowerPoint_Presentation17.pptx"/><Relationship Id="rId46" Type="http://schemas.openxmlformats.org/officeDocument/2006/relationships/package" Target="../embeddings/Microsoft_PowerPoint_Presentation21.pptx"/><Relationship Id="rId20" Type="http://schemas.openxmlformats.org/officeDocument/2006/relationships/package" Target="../embeddings/Microsoft_PowerPoint_Presentation8.pptx"/><Relationship Id="rId41" Type="http://schemas.openxmlformats.org/officeDocument/2006/relationships/image" Target="../media/image19.emf"/></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154"/>
  <sheetViews>
    <sheetView topLeftCell="B1" zoomScaleNormal="100" workbookViewId="0">
      <pane ySplit="9" topLeftCell="A10" activePane="bottomLeft" state="frozen"/>
      <selection activeCell="B1" sqref="B1"/>
      <selection pane="bottomLeft" activeCell="F15" sqref="F15"/>
    </sheetView>
  </sheetViews>
  <sheetFormatPr defaultColWidth="9.1796875" defaultRowHeight="15.5"/>
  <cols>
    <col min="1" max="1" width="4.453125" style="1" hidden="1" customWidth="1"/>
    <col min="2" max="2" width="9.26953125" style="6" customWidth="1"/>
    <col min="3" max="3" width="41.26953125" style="24" customWidth="1"/>
    <col min="4" max="4" width="44.26953125" style="6" customWidth="1"/>
    <col min="5" max="5" width="61.26953125" style="12" customWidth="1"/>
    <col min="6" max="7" width="10" style="12" customWidth="1"/>
    <col min="8" max="8" width="68.1796875" style="1" customWidth="1"/>
    <col min="9" max="9" width="5.453125" style="1" hidden="1" customWidth="1"/>
    <col min="10" max="10" width="14.453125" style="1" hidden="1" customWidth="1"/>
    <col min="11" max="11" width="16" style="6" hidden="1" customWidth="1"/>
    <col min="12" max="12" width="45.453125" style="1" hidden="1" customWidth="1"/>
    <col min="13" max="13" width="47.26953125" style="1" hidden="1" customWidth="1"/>
    <col min="14" max="14" width="62.54296875" style="1" customWidth="1"/>
    <col min="15" max="16384" width="9.1796875" style="1"/>
  </cols>
  <sheetData>
    <row r="1" spans="2:14" ht="25" customHeight="1">
      <c r="B1" s="194" t="s">
        <v>253</v>
      </c>
      <c r="C1" s="195"/>
      <c r="D1" s="195"/>
      <c r="E1" s="195"/>
      <c r="F1" s="195"/>
      <c r="G1" s="196"/>
      <c r="H1" s="197"/>
    </row>
    <row r="2" spans="2:14" ht="25" customHeight="1">
      <c r="B2" s="198"/>
      <c r="C2" s="199"/>
      <c r="D2" s="199"/>
      <c r="E2" s="199"/>
      <c r="F2" s="199"/>
      <c r="G2" s="200"/>
      <c r="H2" s="201"/>
    </row>
    <row r="3" spans="2:14" ht="20.149999999999999" customHeight="1">
      <c r="B3" s="57" t="s">
        <v>0</v>
      </c>
      <c r="C3" s="63"/>
      <c r="D3" s="58" t="s">
        <v>1</v>
      </c>
      <c r="E3" s="65"/>
      <c r="F3" s="59"/>
      <c r="G3" s="59"/>
      <c r="H3" s="60" t="s">
        <v>2</v>
      </c>
    </row>
    <row r="4" spans="2:14" ht="20.149999999999999" customHeight="1">
      <c r="B4" s="57" t="s">
        <v>3</v>
      </c>
      <c r="C4" s="64"/>
      <c r="D4" s="58" t="s">
        <v>4</v>
      </c>
      <c r="E4" s="64"/>
      <c r="F4" s="61"/>
      <c r="G4" s="61"/>
      <c r="H4" s="36">
        <f>D144</f>
        <v>0.92</v>
      </c>
    </row>
    <row r="5" spans="2:14" ht="20.149999999999999" customHeight="1">
      <c r="B5" s="57" t="s">
        <v>5</v>
      </c>
      <c r="C5" s="63"/>
      <c r="D5" s="58" t="s">
        <v>6</v>
      </c>
      <c r="E5" s="66"/>
      <c r="F5" s="62"/>
      <c r="G5" s="62"/>
      <c r="H5" s="37" t="str">
        <f>E144</f>
        <v>GREEN</v>
      </c>
    </row>
    <row r="6" spans="2:14" ht="20.5" thickBot="1">
      <c r="B6" s="20"/>
      <c r="C6" s="21"/>
      <c r="D6" s="22"/>
      <c r="E6" s="21"/>
      <c r="F6" s="21"/>
      <c r="G6" s="21"/>
      <c r="H6" s="23"/>
    </row>
    <row r="7" spans="2:14" ht="16" thickBot="1"/>
    <row r="8" spans="2:14" ht="16" thickBot="1">
      <c r="B8" s="7" t="s">
        <v>7</v>
      </c>
      <c r="C8" s="202" t="s">
        <v>8</v>
      </c>
      <c r="D8" s="203"/>
      <c r="E8" s="56"/>
      <c r="F8" s="56"/>
      <c r="G8" s="56"/>
      <c r="H8" s="178" t="s">
        <v>9</v>
      </c>
      <c r="J8" s="84" t="s">
        <v>2</v>
      </c>
      <c r="K8" s="6" t="s">
        <v>332</v>
      </c>
      <c r="L8" s="174" t="s">
        <v>334</v>
      </c>
      <c r="M8" s="1" t="s">
        <v>301</v>
      </c>
      <c r="N8" s="178" t="s">
        <v>396</v>
      </c>
    </row>
    <row r="9" spans="2:14" s="2" customFormat="1" ht="30">
      <c r="B9" s="9"/>
      <c r="C9" s="151" t="s">
        <v>78</v>
      </c>
      <c r="D9" s="152" t="s">
        <v>10</v>
      </c>
      <c r="E9" s="152" t="s">
        <v>11</v>
      </c>
      <c r="F9" s="18" t="s">
        <v>12</v>
      </c>
      <c r="G9" s="18" t="s">
        <v>13</v>
      </c>
      <c r="H9" s="10" t="s">
        <v>14</v>
      </c>
      <c r="J9" s="85">
        <f>SUM(F10:F18)</f>
        <v>20</v>
      </c>
    </row>
    <row r="10" spans="2:14" s="5" customFormat="1" ht="139.5" customHeight="1">
      <c r="B10" s="3">
        <v>1</v>
      </c>
      <c r="C10" s="167" t="s">
        <v>378</v>
      </c>
      <c r="D10" s="144" t="s">
        <v>357</v>
      </c>
      <c r="E10" s="144" t="s">
        <v>250</v>
      </c>
      <c r="F10" s="38">
        <v>2</v>
      </c>
      <c r="G10" s="17" t="str">
        <f t="shared" ref="G10:G18" si="0">IF(F10="NR","NR",(IF(F10&gt;2,"G",IF(F10&gt;1,"Y","R"))))</f>
        <v>Y</v>
      </c>
      <c r="H10" s="144" t="s">
        <v>407</v>
      </c>
      <c r="J10" s="5">
        <f t="shared" ref="J10:J11" si="1">IF(F10="NA",0,3)</f>
        <v>3</v>
      </c>
      <c r="K10" s="45"/>
      <c r="L10" s="46"/>
      <c r="M10" s="46"/>
    </row>
    <row r="11" spans="2:14" s="5" customFormat="1" ht="134.25" customHeight="1">
      <c r="B11" s="3">
        <v>2</v>
      </c>
      <c r="C11" s="167" t="s">
        <v>376</v>
      </c>
      <c r="D11" s="144" t="s">
        <v>358</v>
      </c>
      <c r="E11" s="144" t="s">
        <v>165</v>
      </c>
      <c r="F11" s="38">
        <v>3</v>
      </c>
      <c r="G11" s="17" t="str">
        <f t="shared" si="0"/>
        <v>G</v>
      </c>
      <c r="H11" s="144" t="s">
        <v>379</v>
      </c>
      <c r="J11" s="5">
        <f t="shared" si="1"/>
        <v>3</v>
      </c>
      <c r="K11" s="11"/>
      <c r="M11" s="46"/>
    </row>
    <row r="12" spans="2:14" s="5" customFormat="1" ht="138" customHeight="1">
      <c r="B12" s="3">
        <v>3</v>
      </c>
      <c r="C12" s="167" t="s">
        <v>380</v>
      </c>
      <c r="D12" s="153" t="s">
        <v>377</v>
      </c>
      <c r="E12" s="144" t="s">
        <v>251</v>
      </c>
      <c r="F12" s="38" t="s">
        <v>33</v>
      </c>
      <c r="G12" s="17" t="str">
        <f t="shared" si="0"/>
        <v>G</v>
      </c>
      <c r="H12" s="182" t="s">
        <v>408</v>
      </c>
      <c r="J12" s="5">
        <f t="shared" ref="J12:J13" si="2">IF(F12="NA",0,3)</f>
        <v>0</v>
      </c>
      <c r="K12" s="11"/>
      <c r="M12" s="46"/>
    </row>
    <row r="13" spans="2:14" s="5" customFormat="1" ht="100.5" customHeight="1">
      <c r="B13" s="3">
        <v>4</v>
      </c>
      <c r="C13" s="167" t="s">
        <v>276</v>
      </c>
      <c r="D13" s="145" t="s">
        <v>381</v>
      </c>
      <c r="E13" s="145" t="s">
        <v>302</v>
      </c>
      <c r="F13" s="38">
        <v>3</v>
      </c>
      <c r="G13" s="17" t="str">
        <f t="shared" si="0"/>
        <v>G</v>
      </c>
      <c r="H13" s="182" t="s">
        <v>402</v>
      </c>
      <c r="J13" s="5">
        <f t="shared" si="2"/>
        <v>3</v>
      </c>
      <c r="K13" s="11"/>
      <c r="M13" s="46"/>
    </row>
    <row r="14" spans="2:14" s="5" customFormat="1" ht="100">
      <c r="B14" s="3">
        <v>5</v>
      </c>
      <c r="C14" s="167" t="s">
        <v>166</v>
      </c>
      <c r="D14" s="145" t="s">
        <v>254</v>
      </c>
      <c r="E14" s="145" t="s">
        <v>303</v>
      </c>
      <c r="F14" s="38">
        <v>3</v>
      </c>
      <c r="G14" s="17" t="str">
        <f t="shared" si="0"/>
        <v>G</v>
      </c>
      <c r="H14" s="145" t="s">
        <v>362</v>
      </c>
      <c r="J14" s="5">
        <f t="shared" ref="J14:J18" si="3">IF(F14="NA",0,3)</f>
        <v>3</v>
      </c>
      <c r="K14" s="11"/>
      <c r="M14" s="46"/>
    </row>
    <row r="15" spans="2:14" s="5" customFormat="1" ht="188">
      <c r="B15" s="3">
        <v>6</v>
      </c>
      <c r="C15" s="167" t="s">
        <v>252</v>
      </c>
      <c r="D15" s="145" t="s">
        <v>304</v>
      </c>
      <c r="E15" s="145" t="s">
        <v>305</v>
      </c>
      <c r="F15" s="38">
        <v>3</v>
      </c>
      <c r="G15" s="17" t="str">
        <f t="shared" si="0"/>
        <v>G</v>
      </c>
      <c r="H15" s="145" t="s">
        <v>363</v>
      </c>
      <c r="J15" s="5">
        <f t="shared" si="3"/>
        <v>3</v>
      </c>
      <c r="K15" s="11"/>
      <c r="M15" s="46"/>
    </row>
    <row r="16" spans="2:14" s="5" customFormat="1" ht="112.5">
      <c r="B16" s="3">
        <v>7</v>
      </c>
      <c r="C16" s="167" t="s">
        <v>312</v>
      </c>
      <c r="D16" s="153" t="s">
        <v>310</v>
      </c>
      <c r="E16" s="145" t="s">
        <v>311</v>
      </c>
      <c r="F16" s="38" t="s">
        <v>15</v>
      </c>
      <c r="G16" s="17" t="str">
        <f t="shared" si="0"/>
        <v>NR</v>
      </c>
      <c r="H16" s="145" t="s">
        <v>364</v>
      </c>
      <c r="J16" s="5">
        <f t="shared" si="3"/>
        <v>3</v>
      </c>
      <c r="K16" s="5" t="s">
        <v>329</v>
      </c>
      <c r="M16" s="46" t="s">
        <v>313</v>
      </c>
    </row>
    <row r="17" spans="1:16" s="5" customFormat="1" ht="135" customHeight="1">
      <c r="B17" s="3">
        <v>8</v>
      </c>
      <c r="C17" s="167" t="s">
        <v>306</v>
      </c>
      <c r="D17" s="145" t="s">
        <v>307</v>
      </c>
      <c r="E17" s="145" t="s">
        <v>255</v>
      </c>
      <c r="F17" s="38">
        <v>3</v>
      </c>
      <c r="G17" s="17" t="str">
        <f t="shared" si="0"/>
        <v>G</v>
      </c>
      <c r="H17" s="145" t="s">
        <v>365</v>
      </c>
      <c r="J17" s="5">
        <f t="shared" ref="J17" si="4">IF(F17="NA",0,3)</f>
        <v>3</v>
      </c>
      <c r="K17" s="11"/>
      <c r="M17" s="46"/>
    </row>
    <row r="18" spans="1:16" s="5" customFormat="1" ht="100">
      <c r="B18" s="3">
        <v>9</v>
      </c>
      <c r="C18" s="168" t="s">
        <v>269</v>
      </c>
      <c r="D18" s="166" t="s">
        <v>308</v>
      </c>
      <c r="E18" s="166" t="s">
        <v>309</v>
      </c>
      <c r="F18" s="38">
        <v>3</v>
      </c>
      <c r="G18" s="17" t="str">
        <f t="shared" si="0"/>
        <v>G</v>
      </c>
      <c r="H18" s="4"/>
      <c r="J18" s="5">
        <f t="shared" si="3"/>
        <v>3</v>
      </c>
      <c r="K18" s="11"/>
      <c r="M18" s="46"/>
    </row>
    <row r="19" spans="1:16" s="5" customFormat="1" ht="14">
      <c r="B19" s="73"/>
      <c r="C19" s="74"/>
      <c r="D19" s="75"/>
      <c r="E19" s="76"/>
      <c r="F19" s="77"/>
      <c r="G19" s="77"/>
      <c r="H19" s="78"/>
      <c r="I19" s="82" t="s">
        <v>16</v>
      </c>
      <c r="J19" s="83">
        <f>SUM(J10:J18)</f>
        <v>24</v>
      </c>
    </row>
    <row r="20" spans="1:16" s="5" customFormat="1" ht="14">
      <c r="B20" s="11"/>
      <c r="C20" s="46"/>
      <c r="D20" s="45"/>
      <c r="E20" s="48"/>
      <c r="F20" s="49"/>
      <c r="G20" s="49"/>
      <c r="H20" s="47"/>
      <c r="I20" s="67"/>
      <c r="K20" s="11"/>
    </row>
    <row r="21" spans="1:16" s="5" customFormat="1" ht="14.5" thickBot="1">
      <c r="B21" s="11"/>
      <c r="C21" s="46"/>
      <c r="D21" s="45"/>
      <c r="E21" s="48"/>
      <c r="F21" s="49"/>
      <c r="G21" s="49"/>
      <c r="H21" s="47"/>
      <c r="I21" s="67"/>
      <c r="K21" s="11"/>
    </row>
    <row r="22" spans="1:16" s="5" customFormat="1" ht="20.149999999999999" customHeight="1">
      <c r="A22" s="146"/>
      <c r="B22" s="187" t="s">
        <v>256</v>
      </c>
      <c r="C22" s="188"/>
      <c r="D22" s="19"/>
      <c r="E22" s="19"/>
      <c r="F22" s="19"/>
      <c r="G22" s="51"/>
      <c r="H22" s="178" t="s">
        <v>9</v>
      </c>
      <c r="I22" s="67"/>
      <c r="K22" s="11"/>
    </row>
    <row r="23" spans="1:16" s="146" customFormat="1" ht="13.5" thickBot="1">
      <c r="B23" s="189" t="s">
        <v>77</v>
      </c>
      <c r="C23" s="190"/>
      <c r="K23" s="179"/>
    </row>
    <row r="24" spans="1:16" s="2" customFormat="1" ht="30">
      <c r="B24" s="9"/>
      <c r="C24" s="151" t="s">
        <v>78</v>
      </c>
      <c r="D24" s="152" t="s">
        <v>10</v>
      </c>
      <c r="E24" s="152" t="s">
        <v>11</v>
      </c>
      <c r="F24" s="18" t="s">
        <v>12</v>
      </c>
      <c r="G24" s="18" t="s">
        <v>13</v>
      </c>
      <c r="H24" s="175" t="s">
        <v>14</v>
      </c>
      <c r="J24" s="85">
        <f>SUM(F25:F26)</f>
        <v>0</v>
      </c>
      <c r="K24" s="180"/>
      <c r="P24" s="146"/>
    </row>
    <row r="25" spans="1:16" s="146" customFormat="1" ht="95.5" customHeight="1">
      <c r="B25" s="147">
        <v>1</v>
      </c>
      <c r="C25" s="167" t="s">
        <v>314</v>
      </c>
      <c r="D25" s="148" t="s">
        <v>299</v>
      </c>
      <c r="E25" s="145" t="s">
        <v>170</v>
      </c>
      <c r="F25" s="38" t="s">
        <v>33</v>
      </c>
      <c r="G25" s="17" t="str">
        <f t="shared" ref="G25:G26" si="5">IF(F25="NR","NR",(IF(F25&gt;2,"G",IF(F25&gt;1,"Y","R"))))</f>
        <v>G</v>
      </c>
      <c r="H25" s="149" t="s">
        <v>388</v>
      </c>
      <c r="J25" s="5">
        <f t="shared" ref="J25:J26" si="6">IF(F25="NA",0,3)</f>
        <v>0</v>
      </c>
      <c r="K25" s="179" t="s">
        <v>328</v>
      </c>
      <c r="M25" s="171"/>
    </row>
    <row r="26" spans="1:16" s="146" customFormat="1" ht="75">
      <c r="B26" s="147">
        <v>2</v>
      </c>
      <c r="C26" s="149" t="s">
        <v>316</v>
      </c>
      <c r="D26" s="148" t="s">
        <v>139</v>
      </c>
      <c r="E26" s="145" t="s">
        <v>171</v>
      </c>
      <c r="F26" s="38" t="s">
        <v>33</v>
      </c>
      <c r="G26" s="17" t="str">
        <f t="shared" si="5"/>
        <v>G</v>
      </c>
      <c r="H26" s="149" t="s">
        <v>388</v>
      </c>
      <c r="J26" s="5">
        <f t="shared" si="6"/>
        <v>0</v>
      </c>
      <c r="K26" s="179" t="s">
        <v>328</v>
      </c>
      <c r="M26" s="5"/>
    </row>
    <row r="27" spans="1:16" s="5" customFormat="1" ht="14">
      <c r="B27" s="73"/>
      <c r="C27" s="74"/>
      <c r="D27" s="75"/>
      <c r="E27" s="76"/>
      <c r="F27" s="77"/>
      <c r="G27" s="77"/>
      <c r="H27" s="78"/>
      <c r="I27" s="82" t="s">
        <v>16</v>
      </c>
      <c r="J27" s="83">
        <f>SUM(J25:J26)</f>
        <v>0</v>
      </c>
      <c r="K27" s="11"/>
    </row>
    <row r="28" spans="1:16" s="5" customFormat="1" ht="14.5" thickBot="1">
      <c r="B28" s="11"/>
      <c r="C28" s="46"/>
      <c r="D28" s="45"/>
      <c r="E28" s="48"/>
      <c r="F28" s="49"/>
      <c r="G28" s="49"/>
      <c r="H28" s="47"/>
      <c r="I28" s="67"/>
      <c r="K28" s="11"/>
    </row>
    <row r="29" spans="1:16" s="5" customFormat="1" ht="16" thickBot="1">
      <c r="A29" s="146"/>
      <c r="B29" s="191" t="s">
        <v>406</v>
      </c>
      <c r="C29" s="192"/>
      <c r="D29" s="193"/>
      <c r="E29" s="19"/>
      <c r="F29" s="19"/>
      <c r="G29" s="51"/>
      <c r="H29" s="178" t="s">
        <v>9</v>
      </c>
      <c r="K29" s="11"/>
    </row>
    <row r="30" spans="1:16" s="2" customFormat="1" ht="30">
      <c r="B30" s="9"/>
      <c r="C30" s="151" t="s">
        <v>78</v>
      </c>
      <c r="D30" s="152" t="s">
        <v>10</v>
      </c>
      <c r="E30" s="152" t="s">
        <v>11</v>
      </c>
      <c r="F30" s="18" t="s">
        <v>12</v>
      </c>
      <c r="G30" s="18" t="s">
        <v>13</v>
      </c>
      <c r="H30" s="10" t="s">
        <v>14</v>
      </c>
      <c r="J30" s="85">
        <f>SUM(F31:F54)</f>
        <v>42</v>
      </c>
      <c r="K30" s="180"/>
    </row>
    <row r="31" spans="1:16" s="5" customFormat="1" ht="202.5" customHeight="1">
      <c r="A31" s="146"/>
      <c r="B31" s="147">
        <v>1</v>
      </c>
      <c r="C31" s="149" t="s">
        <v>79</v>
      </c>
      <c r="D31" s="148" t="s">
        <v>294</v>
      </c>
      <c r="E31" s="145" t="s">
        <v>172</v>
      </c>
      <c r="F31" s="38">
        <v>3</v>
      </c>
      <c r="G31" s="17" t="str">
        <f t="shared" ref="G31:G54" si="7">IF(F31="NR","NR",(IF(F31&gt;2,"G",IF(F31&gt;1,"Y","R"))))</f>
        <v>G</v>
      </c>
      <c r="H31" s="145" t="s">
        <v>397</v>
      </c>
      <c r="J31" s="5">
        <f t="shared" ref="J31:J54" si="8">IF(F31="NA",0,3)</f>
        <v>3</v>
      </c>
      <c r="K31" s="11"/>
      <c r="L31" s="172" t="s">
        <v>333</v>
      </c>
    </row>
    <row r="32" spans="1:16" s="5" customFormat="1" ht="202.5" customHeight="1">
      <c r="A32" s="146"/>
      <c r="B32" s="147">
        <v>2</v>
      </c>
      <c r="C32" s="149" t="s">
        <v>80</v>
      </c>
      <c r="D32" s="148" t="s">
        <v>263</v>
      </c>
      <c r="E32" s="145" t="s">
        <v>173</v>
      </c>
      <c r="F32" s="38" t="s">
        <v>33</v>
      </c>
      <c r="G32" s="17" t="str">
        <f t="shared" si="7"/>
        <v>G</v>
      </c>
      <c r="H32" s="177" t="s">
        <v>398</v>
      </c>
      <c r="J32" s="5">
        <f t="shared" si="8"/>
        <v>0</v>
      </c>
      <c r="K32" s="11"/>
    </row>
    <row r="33" spans="1:13" s="5" customFormat="1" ht="202.5" customHeight="1">
      <c r="A33" s="146"/>
      <c r="B33" s="147">
        <v>3</v>
      </c>
      <c r="C33" s="149" t="s">
        <v>81</v>
      </c>
      <c r="D33" s="148" t="s">
        <v>264</v>
      </c>
      <c r="E33" s="145" t="s">
        <v>174</v>
      </c>
      <c r="F33" s="38" t="s">
        <v>33</v>
      </c>
      <c r="G33" s="17" t="str">
        <f t="shared" si="7"/>
        <v>G</v>
      </c>
      <c r="H33" s="145" t="s">
        <v>399</v>
      </c>
      <c r="J33" s="5">
        <f t="shared" si="8"/>
        <v>0</v>
      </c>
      <c r="K33" s="11"/>
      <c r="L33" s="172" t="s">
        <v>337</v>
      </c>
    </row>
    <row r="34" spans="1:13" s="5" customFormat="1" ht="202.5" customHeight="1">
      <c r="A34" s="146"/>
      <c r="B34" s="147">
        <v>4</v>
      </c>
      <c r="C34" s="149" t="s">
        <v>82</v>
      </c>
      <c r="D34" s="148" t="s">
        <v>265</v>
      </c>
      <c r="E34" s="145" t="s">
        <v>175</v>
      </c>
      <c r="F34" s="38" t="s">
        <v>33</v>
      </c>
      <c r="G34" s="17" t="str">
        <f t="shared" si="7"/>
        <v>G</v>
      </c>
      <c r="H34" s="145" t="s">
        <v>400</v>
      </c>
      <c r="J34" s="5">
        <f t="shared" si="8"/>
        <v>0</v>
      </c>
      <c r="K34" s="11"/>
      <c r="L34" s="172" t="s">
        <v>336</v>
      </c>
    </row>
    <row r="35" spans="1:13" s="5" customFormat="1" ht="202.5" customHeight="1">
      <c r="A35" s="146"/>
      <c r="B35" s="147">
        <v>5</v>
      </c>
      <c r="C35" s="149" t="s">
        <v>83</v>
      </c>
      <c r="D35" s="148" t="s">
        <v>266</v>
      </c>
      <c r="E35" s="145" t="s">
        <v>176</v>
      </c>
      <c r="F35" s="38" t="s">
        <v>33</v>
      </c>
      <c r="G35" s="17" t="str">
        <f t="shared" si="7"/>
        <v>G</v>
      </c>
      <c r="H35" s="145" t="s">
        <v>360</v>
      </c>
      <c r="J35" s="5">
        <f t="shared" si="8"/>
        <v>0</v>
      </c>
      <c r="K35" s="11"/>
    </row>
    <row r="36" spans="1:13" s="5" customFormat="1" ht="202.5" customHeight="1">
      <c r="A36" s="146"/>
      <c r="B36" s="147">
        <v>6</v>
      </c>
      <c r="C36" s="181" t="s">
        <v>84</v>
      </c>
      <c r="D36" s="148" t="s">
        <v>267</v>
      </c>
      <c r="E36" s="145" t="s">
        <v>177</v>
      </c>
      <c r="F36" s="38" t="s">
        <v>33</v>
      </c>
      <c r="G36" s="17" t="str">
        <f t="shared" si="7"/>
        <v>G</v>
      </c>
      <c r="H36" s="181" t="s">
        <v>389</v>
      </c>
      <c r="J36" s="5">
        <f t="shared" si="8"/>
        <v>0</v>
      </c>
      <c r="K36" s="11"/>
      <c r="L36" s="172" t="s">
        <v>335</v>
      </c>
    </row>
    <row r="37" spans="1:13" s="5" customFormat="1" ht="202.5" customHeight="1">
      <c r="A37" s="146"/>
      <c r="B37" s="147">
        <v>7</v>
      </c>
      <c r="C37" s="149" t="s">
        <v>85</v>
      </c>
      <c r="D37" s="148" t="s">
        <v>268</v>
      </c>
      <c r="E37" s="145" t="s">
        <v>178</v>
      </c>
      <c r="F37" s="38" t="s">
        <v>33</v>
      </c>
      <c r="G37" s="17" t="str">
        <f t="shared" si="7"/>
        <v>G</v>
      </c>
      <c r="H37" s="177" t="s">
        <v>374</v>
      </c>
      <c r="J37" s="5">
        <f t="shared" si="8"/>
        <v>0</v>
      </c>
      <c r="K37" s="11"/>
      <c r="L37" s="172" t="s">
        <v>338</v>
      </c>
    </row>
    <row r="38" spans="1:13" s="5" customFormat="1" ht="202.5" customHeight="1">
      <c r="A38" s="146"/>
      <c r="B38" s="147">
        <v>8</v>
      </c>
      <c r="C38" s="149" t="s">
        <v>167</v>
      </c>
      <c r="D38" s="148" t="s">
        <v>138</v>
      </c>
      <c r="E38" s="145" t="s">
        <v>179</v>
      </c>
      <c r="F38" s="38">
        <v>3</v>
      </c>
      <c r="G38" s="17" t="str">
        <f t="shared" si="7"/>
        <v>G</v>
      </c>
      <c r="H38" s="145" t="s">
        <v>382</v>
      </c>
      <c r="J38" s="5">
        <f t="shared" si="8"/>
        <v>3</v>
      </c>
      <c r="K38" s="11"/>
      <c r="L38" s="172" t="s">
        <v>339</v>
      </c>
    </row>
    <row r="39" spans="1:13" s="5" customFormat="1" ht="202.5" customHeight="1">
      <c r="A39" s="146"/>
      <c r="B39" s="147">
        <v>9</v>
      </c>
      <c r="C39" s="149" t="s">
        <v>270</v>
      </c>
      <c r="D39" s="148" t="s">
        <v>272</v>
      </c>
      <c r="E39" s="145" t="s">
        <v>180</v>
      </c>
      <c r="F39" s="38">
        <v>2</v>
      </c>
      <c r="G39" s="17" t="str">
        <f t="shared" si="7"/>
        <v>Y</v>
      </c>
      <c r="H39" s="145" t="s">
        <v>383</v>
      </c>
      <c r="J39" s="5">
        <f t="shared" si="8"/>
        <v>3</v>
      </c>
      <c r="K39" s="11"/>
    </row>
    <row r="40" spans="1:13" s="5" customFormat="1" ht="154">
      <c r="A40" s="146"/>
      <c r="B40" s="147">
        <v>10</v>
      </c>
      <c r="C40" s="149" t="s">
        <v>86</v>
      </c>
      <c r="D40" s="148" t="s">
        <v>169</v>
      </c>
      <c r="E40" s="145" t="s">
        <v>181</v>
      </c>
      <c r="F40" s="38">
        <v>3</v>
      </c>
      <c r="G40" s="17" t="str">
        <f t="shared" si="7"/>
        <v>G</v>
      </c>
      <c r="H40" s="177" t="s">
        <v>401</v>
      </c>
      <c r="J40" s="5">
        <f t="shared" si="8"/>
        <v>3</v>
      </c>
      <c r="K40" s="11"/>
      <c r="L40" s="172" t="s">
        <v>340</v>
      </c>
      <c r="M40" s="46"/>
    </row>
    <row r="41" spans="1:13" s="5" customFormat="1" ht="235.5" customHeight="1">
      <c r="A41" s="146"/>
      <c r="B41" s="147">
        <v>11</v>
      </c>
      <c r="C41" s="149" t="s">
        <v>87</v>
      </c>
      <c r="D41" s="148" t="s">
        <v>271</v>
      </c>
      <c r="E41" s="145" t="s">
        <v>182</v>
      </c>
      <c r="F41" s="38">
        <v>3</v>
      </c>
      <c r="G41" s="17" t="str">
        <f t="shared" si="7"/>
        <v>G</v>
      </c>
      <c r="H41" s="145" t="s">
        <v>372</v>
      </c>
      <c r="J41" s="5">
        <f t="shared" si="8"/>
        <v>3</v>
      </c>
      <c r="K41" s="11"/>
      <c r="L41" s="172" t="s">
        <v>341</v>
      </c>
    </row>
    <row r="42" spans="1:13" s="5" customFormat="1" ht="112.5" customHeight="1">
      <c r="A42" s="146"/>
      <c r="B42" s="147">
        <v>12</v>
      </c>
      <c r="C42" s="149" t="s">
        <v>88</v>
      </c>
      <c r="D42" s="148" t="s">
        <v>273</v>
      </c>
      <c r="E42" s="145" t="s">
        <v>183</v>
      </c>
      <c r="F42" s="38">
        <v>3</v>
      </c>
      <c r="G42" s="17" t="str">
        <f t="shared" si="7"/>
        <v>G</v>
      </c>
      <c r="H42" s="145" t="s">
        <v>373</v>
      </c>
      <c r="J42" s="5">
        <f t="shared" si="8"/>
        <v>3</v>
      </c>
      <c r="K42" s="11"/>
      <c r="L42" s="172" t="s">
        <v>342</v>
      </c>
    </row>
    <row r="43" spans="1:13" s="5" customFormat="1" ht="182">
      <c r="A43" s="146"/>
      <c r="B43" s="147">
        <v>13</v>
      </c>
      <c r="C43" s="149" t="s">
        <v>89</v>
      </c>
      <c r="D43" s="148" t="s">
        <v>137</v>
      </c>
      <c r="E43" s="145" t="s">
        <v>184</v>
      </c>
      <c r="F43" s="38">
        <v>2</v>
      </c>
      <c r="G43" s="17" t="str">
        <f t="shared" si="7"/>
        <v>Y</v>
      </c>
      <c r="H43" s="145" t="s">
        <v>390</v>
      </c>
      <c r="J43" s="5">
        <f t="shared" si="8"/>
        <v>3</v>
      </c>
      <c r="K43" s="11"/>
      <c r="L43" s="172" t="s">
        <v>343</v>
      </c>
      <c r="M43" s="46"/>
    </row>
    <row r="44" spans="1:13" s="5" customFormat="1" ht="125">
      <c r="A44" s="146"/>
      <c r="B44" s="147">
        <v>14</v>
      </c>
      <c r="C44" s="149" t="s">
        <v>274</v>
      </c>
      <c r="D44" s="148" t="s">
        <v>275</v>
      </c>
      <c r="E44" s="145" t="s">
        <v>185</v>
      </c>
      <c r="F44" s="38">
        <v>3</v>
      </c>
      <c r="G44" s="17" t="str">
        <f t="shared" si="7"/>
        <v>G</v>
      </c>
      <c r="H44" s="182" t="s">
        <v>403</v>
      </c>
      <c r="J44" s="5">
        <f t="shared" si="8"/>
        <v>3</v>
      </c>
      <c r="K44" s="11"/>
      <c r="L44" s="172" t="s">
        <v>344</v>
      </c>
      <c r="M44" s="46"/>
    </row>
    <row r="45" spans="1:13" s="5" customFormat="1" ht="137.5">
      <c r="A45" s="146"/>
      <c r="B45" s="147">
        <v>15</v>
      </c>
      <c r="C45" s="149" t="s">
        <v>277</v>
      </c>
      <c r="D45" s="148" t="s">
        <v>278</v>
      </c>
      <c r="E45" s="145" t="s">
        <v>279</v>
      </c>
      <c r="F45" s="38" t="s">
        <v>33</v>
      </c>
      <c r="G45" s="17" t="str">
        <f t="shared" si="7"/>
        <v>G</v>
      </c>
      <c r="H45" s="184" t="s">
        <v>409</v>
      </c>
      <c r="J45" s="5">
        <f t="shared" si="8"/>
        <v>0</v>
      </c>
      <c r="K45" s="11"/>
    </row>
    <row r="46" spans="1:13" s="5" customFormat="1" ht="109" customHeight="1">
      <c r="A46" s="146"/>
      <c r="B46" s="147">
        <v>16</v>
      </c>
      <c r="C46" s="149" t="s">
        <v>280</v>
      </c>
      <c r="D46" s="145" t="s">
        <v>281</v>
      </c>
      <c r="E46" s="145" t="s">
        <v>282</v>
      </c>
      <c r="F46" s="38">
        <v>3</v>
      </c>
      <c r="G46" s="17" t="str">
        <f t="shared" si="7"/>
        <v>G</v>
      </c>
      <c r="H46" s="184" t="s">
        <v>410</v>
      </c>
      <c r="J46" s="5">
        <f t="shared" si="8"/>
        <v>3</v>
      </c>
      <c r="K46" s="11"/>
    </row>
    <row r="47" spans="1:13" s="5" customFormat="1" ht="115" customHeight="1">
      <c r="A47" s="146"/>
      <c r="B47" s="147">
        <v>17</v>
      </c>
      <c r="C47" s="149" t="s">
        <v>283</v>
      </c>
      <c r="D47" s="145" t="s">
        <v>284</v>
      </c>
      <c r="E47" s="145" t="s">
        <v>285</v>
      </c>
      <c r="F47" s="38">
        <v>3</v>
      </c>
      <c r="G47" s="17" t="str">
        <f t="shared" si="7"/>
        <v>G</v>
      </c>
      <c r="H47" s="184" t="s">
        <v>411</v>
      </c>
      <c r="J47" s="5">
        <f t="shared" si="8"/>
        <v>3</v>
      </c>
      <c r="K47" s="11"/>
    </row>
    <row r="48" spans="1:13" s="5" customFormat="1" ht="202.5" customHeight="1">
      <c r="A48" s="146"/>
      <c r="B48" s="147">
        <v>18</v>
      </c>
      <c r="C48" s="149" t="s">
        <v>90</v>
      </c>
      <c r="D48" s="145" t="s">
        <v>136</v>
      </c>
      <c r="E48" s="145" t="s">
        <v>186</v>
      </c>
      <c r="F48" s="38">
        <v>2</v>
      </c>
      <c r="G48" s="17" t="str">
        <f t="shared" si="7"/>
        <v>Y</v>
      </c>
      <c r="H48" s="145" t="s">
        <v>366</v>
      </c>
      <c r="J48" s="5">
        <f t="shared" si="8"/>
        <v>3</v>
      </c>
      <c r="K48" s="11"/>
    </row>
    <row r="49" spans="1:13" s="5" customFormat="1" ht="202.5" customHeight="1">
      <c r="A49" s="146"/>
      <c r="B49" s="147">
        <v>19</v>
      </c>
      <c r="C49" s="149" t="s">
        <v>91</v>
      </c>
      <c r="D49" s="145" t="s">
        <v>293</v>
      </c>
      <c r="E49" s="145" t="s">
        <v>187</v>
      </c>
      <c r="F49" s="38">
        <v>3</v>
      </c>
      <c r="G49" s="17" t="str">
        <f t="shared" si="7"/>
        <v>G</v>
      </c>
      <c r="H49" s="145" t="s">
        <v>367</v>
      </c>
      <c r="J49" s="5">
        <f t="shared" si="8"/>
        <v>3</v>
      </c>
      <c r="K49" s="11"/>
    </row>
    <row r="50" spans="1:13" s="5" customFormat="1" ht="202.5" customHeight="1">
      <c r="A50" s="146"/>
      <c r="B50" s="147">
        <v>20</v>
      </c>
      <c r="C50" s="149" t="s">
        <v>92</v>
      </c>
      <c r="D50" s="145" t="s">
        <v>168</v>
      </c>
      <c r="E50" s="145" t="s">
        <v>188</v>
      </c>
      <c r="F50" s="38">
        <v>3</v>
      </c>
      <c r="G50" s="17" t="str">
        <f t="shared" si="7"/>
        <v>G</v>
      </c>
      <c r="H50" s="145" t="s">
        <v>368</v>
      </c>
      <c r="J50" s="5">
        <f t="shared" si="8"/>
        <v>3</v>
      </c>
      <c r="K50" s="11"/>
    </row>
    <row r="51" spans="1:13" s="5" customFormat="1" ht="202.5" customHeight="1">
      <c r="A51" s="146"/>
      <c r="B51" s="147">
        <v>21</v>
      </c>
      <c r="C51" s="149" t="s">
        <v>93</v>
      </c>
      <c r="D51" s="145" t="s">
        <v>135</v>
      </c>
      <c r="E51" s="145" t="s">
        <v>189</v>
      </c>
      <c r="F51" s="38">
        <v>3</v>
      </c>
      <c r="G51" s="17" t="str">
        <f t="shared" si="7"/>
        <v>G</v>
      </c>
      <c r="H51" s="145" t="s">
        <v>369</v>
      </c>
      <c r="J51" s="5">
        <f t="shared" si="8"/>
        <v>3</v>
      </c>
      <c r="K51" s="11"/>
    </row>
    <row r="52" spans="1:13" s="5" customFormat="1" ht="106.5" customHeight="1">
      <c r="A52" s="146"/>
      <c r="B52" s="147">
        <v>22</v>
      </c>
      <c r="C52" s="149" t="s">
        <v>286</v>
      </c>
      <c r="D52" s="145" t="s">
        <v>287</v>
      </c>
      <c r="E52" s="145" t="s">
        <v>288</v>
      </c>
      <c r="F52" s="38" t="s">
        <v>33</v>
      </c>
      <c r="G52" s="17" t="str">
        <f t="shared" si="7"/>
        <v>G</v>
      </c>
      <c r="H52" s="182" t="s">
        <v>404</v>
      </c>
      <c r="J52" s="5">
        <f t="shared" si="8"/>
        <v>0</v>
      </c>
      <c r="K52" s="11"/>
    </row>
    <row r="53" spans="1:13" s="5" customFormat="1" ht="107.5" customHeight="1">
      <c r="A53" s="146"/>
      <c r="B53" s="147">
        <v>23</v>
      </c>
      <c r="C53" s="149" t="s">
        <v>289</v>
      </c>
      <c r="D53" s="145" t="s">
        <v>290</v>
      </c>
      <c r="E53" s="145" t="s">
        <v>291</v>
      </c>
      <c r="F53" s="38" t="s">
        <v>33</v>
      </c>
      <c r="G53" s="17" t="str">
        <f t="shared" si="7"/>
        <v>G</v>
      </c>
      <c r="H53" s="182" t="s">
        <v>405</v>
      </c>
      <c r="J53" s="5">
        <f t="shared" si="8"/>
        <v>0</v>
      </c>
      <c r="K53" s="11"/>
      <c r="L53" s="172" t="s">
        <v>345</v>
      </c>
    </row>
    <row r="54" spans="1:13" s="5" customFormat="1" ht="202.5" customHeight="1">
      <c r="A54" s="146"/>
      <c r="B54" s="147">
        <v>24</v>
      </c>
      <c r="C54" s="149" t="s">
        <v>94</v>
      </c>
      <c r="D54" s="145" t="s">
        <v>134</v>
      </c>
      <c r="E54" s="145" t="s">
        <v>190</v>
      </c>
      <c r="F54" s="38">
        <v>3</v>
      </c>
      <c r="G54" s="17" t="str">
        <f t="shared" si="7"/>
        <v>G</v>
      </c>
      <c r="H54" s="145" t="s">
        <v>375</v>
      </c>
      <c r="J54" s="5">
        <f t="shared" si="8"/>
        <v>3</v>
      </c>
      <c r="K54" s="11"/>
      <c r="L54" s="172" t="s">
        <v>346</v>
      </c>
    </row>
    <row r="55" spans="1:13" s="5" customFormat="1" ht="14">
      <c r="B55" s="73"/>
      <c r="C55" s="74"/>
      <c r="D55" s="75"/>
      <c r="E55" s="76"/>
      <c r="F55" s="77"/>
      <c r="G55" s="77"/>
      <c r="H55" s="78"/>
      <c r="I55" s="82" t="s">
        <v>16</v>
      </c>
      <c r="J55" s="83">
        <f>SUM(J31:J54)</f>
        <v>45</v>
      </c>
      <c r="K55" s="11"/>
    </row>
    <row r="56" spans="1:13" s="5" customFormat="1" ht="14.5" thickBot="1">
      <c r="B56" s="11"/>
      <c r="C56" s="46"/>
      <c r="D56" s="45"/>
      <c r="E56" s="48"/>
      <c r="F56" s="49"/>
      <c r="G56" s="49"/>
      <c r="H56" s="47"/>
      <c r="I56" s="67"/>
      <c r="K56" s="11"/>
    </row>
    <row r="57" spans="1:13" s="5" customFormat="1" ht="16" customHeight="1" thickBot="1">
      <c r="A57" s="146"/>
      <c r="B57" s="191" t="s">
        <v>361</v>
      </c>
      <c r="C57" s="192"/>
      <c r="D57" s="192"/>
      <c r="E57" s="193"/>
      <c r="F57" s="19"/>
      <c r="G57" s="51"/>
      <c r="H57" s="8" t="s">
        <v>9</v>
      </c>
      <c r="K57" s="11"/>
    </row>
    <row r="58" spans="1:13" s="2" customFormat="1" ht="30">
      <c r="B58" s="169"/>
      <c r="C58" s="151" t="s">
        <v>78</v>
      </c>
      <c r="D58" s="152" t="s">
        <v>10</v>
      </c>
      <c r="E58" s="152" t="s">
        <v>11</v>
      </c>
      <c r="F58" s="18" t="s">
        <v>12</v>
      </c>
      <c r="G58" s="18" t="s">
        <v>297</v>
      </c>
      <c r="H58" s="10" t="s">
        <v>14</v>
      </c>
      <c r="J58" s="85">
        <f>SUM(F59:F68)</f>
        <v>0</v>
      </c>
      <c r="K58" s="180"/>
      <c r="L58" s="2" t="s">
        <v>350</v>
      </c>
    </row>
    <row r="59" spans="1:13" s="5" customFormat="1" ht="191.5" customHeight="1">
      <c r="A59" s="146"/>
      <c r="B59" s="147">
        <v>1</v>
      </c>
      <c r="C59" s="149" t="s">
        <v>317</v>
      </c>
      <c r="D59" s="145" t="s">
        <v>319</v>
      </c>
      <c r="E59" s="145" t="s">
        <v>191</v>
      </c>
      <c r="F59" s="38" t="s">
        <v>33</v>
      </c>
      <c r="G59" s="17" t="str">
        <f t="shared" ref="G59:G68" si="9">IF(F59="NR","NR",(IF(F59&gt;2,"G",IF(F59&gt;1,"Y","R"))))</f>
        <v>G</v>
      </c>
      <c r="H59" s="176"/>
      <c r="J59" s="5">
        <f t="shared" ref="J59:J68" si="10">IF(F59="NA",0,3)</f>
        <v>0</v>
      </c>
      <c r="K59" s="11" t="s">
        <v>318</v>
      </c>
      <c r="L59" s="46" t="s">
        <v>347</v>
      </c>
      <c r="M59" s="46"/>
    </row>
    <row r="60" spans="1:13" s="5" customFormat="1" ht="129.65" customHeight="1">
      <c r="A60" s="146"/>
      <c r="B60" s="147">
        <v>2</v>
      </c>
      <c r="C60" s="149" t="s">
        <v>95</v>
      </c>
      <c r="D60" s="145" t="s">
        <v>320</v>
      </c>
      <c r="E60" s="145" t="s">
        <v>192</v>
      </c>
      <c r="F60" s="38" t="s">
        <v>33</v>
      </c>
      <c r="G60" s="17" t="str">
        <f t="shared" si="9"/>
        <v>G</v>
      </c>
      <c r="H60" s="145"/>
      <c r="J60" s="5">
        <f t="shared" si="10"/>
        <v>0</v>
      </c>
      <c r="K60" s="11" t="s">
        <v>323</v>
      </c>
      <c r="L60" s="46" t="s">
        <v>348</v>
      </c>
      <c r="M60" s="46"/>
    </row>
    <row r="61" spans="1:13" s="5" customFormat="1" ht="130.5" customHeight="1">
      <c r="A61" s="146"/>
      <c r="B61" s="147">
        <v>3</v>
      </c>
      <c r="C61" s="149" t="s">
        <v>96</v>
      </c>
      <c r="D61" s="145" t="s">
        <v>127</v>
      </c>
      <c r="E61" s="145" t="s">
        <v>193</v>
      </c>
      <c r="F61" s="38" t="s">
        <v>33</v>
      </c>
      <c r="G61" s="17" t="str">
        <f t="shared" si="9"/>
        <v>G</v>
      </c>
      <c r="H61" s="145"/>
      <c r="J61" s="5">
        <f t="shared" si="10"/>
        <v>0</v>
      </c>
      <c r="K61" s="11" t="s">
        <v>318</v>
      </c>
      <c r="M61" s="46"/>
    </row>
    <row r="62" spans="1:13" s="5" customFormat="1" ht="151" customHeight="1">
      <c r="A62" s="146"/>
      <c r="B62" s="147">
        <v>4</v>
      </c>
      <c r="C62" s="149" t="s">
        <v>97</v>
      </c>
      <c r="D62" s="145" t="s">
        <v>321</v>
      </c>
      <c r="E62" s="145" t="s">
        <v>194</v>
      </c>
      <c r="F62" s="38" t="s">
        <v>33</v>
      </c>
      <c r="G62" s="17" t="str">
        <f t="shared" si="9"/>
        <v>G</v>
      </c>
      <c r="H62" s="145"/>
      <c r="J62" s="5">
        <f t="shared" si="10"/>
        <v>0</v>
      </c>
      <c r="K62" s="11" t="s">
        <v>318</v>
      </c>
      <c r="L62" s="46" t="s">
        <v>349</v>
      </c>
      <c r="M62" s="46"/>
    </row>
    <row r="63" spans="1:13" s="5" customFormat="1" ht="93" customHeight="1">
      <c r="A63" s="146"/>
      <c r="B63" s="147">
        <v>5</v>
      </c>
      <c r="C63" s="149" t="s">
        <v>98</v>
      </c>
      <c r="D63" s="145" t="s">
        <v>128</v>
      </c>
      <c r="E63" s="145" t="s">
        <v>195</v>
      </c>
      <c r="F63" s="38" t="s">
        <v>33</v>
      </c>
      <c r="G63" s="17" t="str">
        <f t="shared" si="9"/>
        <v>G</v>
      </c>
      <c r="H63" s="145"/>
      <c r="J63" s="5">
        <f t="shared" si="10"/>
        <v>0</v>
      </c>
      <c r="K63" s="11" t="s">
        <v>322</v>
      </c>
      <c r="M63" s="46"/>
    </row>
    <row r="64" spans="1:13" s="5" customFormat="1" ht="151.5" customHeight="1">
      <c r="A64" s="146"/>
      <c r="B64" s="147">
        <v>6</v>
      </c>
      <c r="C64" s="149" t="s">
        <v>99</v>
      </c>
      <c r="D64" s="145" t="s">
        <v>129</v>
      </c>
      <c r="E64" s="145" t="s">
        <v>196</v>
      </c>
      <c r="F64" s="38" t="s">
        <v>33</v>
      </c>
      <c r="G64" s="17" t="str">
        <f t="shared" si="9"/>
        <v>G</v>
      </c>
      <c r="H64" s="145"/>
      <c r="J64" s="5">
        <f t="shared" si="10"/>
        <v>0</v>
      </c>
      <c r="K64" s="11" t="s">
        <v>322</v>
      </c>
      <c r="L64" s="46" t="s">
        <v>351</v>
      </c>
      <c r="M64" s="46"/>
    </row>
    <row r="65" spans="1:13" s="5" customFormat="1" ht="161.15" customHeight="1">
      <c r="A65" s="146"/>
      <c r="B65" s="147">
        <v>7</v>
      </c>
      <c r="C65" s="149" t="s">
        <v>100</v>
      </c>
      <c r="D65" s="145" t="s">
        <v>130</v>
      </c>
      <c r="E65" s="145" t="s">
        <v>197</v>
      </c>
      <c r="F65" s="38" t="s">
        <v>33</v>
      </c>
      <c r="G65" s="17" t="str">
        <f t="shared" si="9"/>
        <v>G</v>
      </c>
      <c r="H65" s="145"/>
      <c r="J65" s="5">
        <f t="shared" si="10"/>
        <v>0</v>
      </c>
      <c r="K65" s="11" t="s">
        <v>322</v>
      </c>
      <c r="L65" s="46" t="s">
        <v>352</v>
      </c>
      <c r="M65" s="46"/>
    </row>
    <row r="66" spans="1:13" s="5" customFormat="1" ht="160.5" customHeight="1">
      <c r="A66" s="146"/>
      <c r="B66" s="147">
        <v>8</v>
      </c>
      <c r="C66" s="149" t="s">
        <v>131</v>
      </c>
      <c r="D66" s="145" t="s">
        <v>132</v>
      </c>
      <c r="E66" s="145" t="s">
        <v>198</v>
      </c>
      <c r="F66" s="38" t="s">
        <v>33</v>
      </c>
      <c r="G66" s="17" t="str">
        <f t="shared" si="9"/>
        <v>G</v>
      </c>
      <c r="H66" s="145"/>
      <c r="J66" s="5">
        <f t="shared" si="10"/>
        <v>0</v>
      </c>
      <c r="K66" s="11" t="s">
        <v>322</v>
      </c>
    </row>
    <row r="67" spans="1:13" s="5" customFormat="1" ht="142.5" customHeight="1">
      <c r="A67" s="146"/>
      <c r="B67" s="147">
        <v>9</v>
      </c>
      <c r="C67" s="149" t="s">
        <v>101</v>
      </c>
      <c r="D67" s="145" t="s">
        <v>133</v>
      </c>
      <c r="E67" s="145" t="s">
        <v>199</v>
      </c>
      <c r="F67" s="38" t="s">
        <v>33</v>
      </c>
      <c r="G67" s="17" t="str">
        <f t="shared" si="9"/>
        <v>G</v>
      </c>
      <c r="H67" s="145"/>
      <c r="J67" s="5">
        <f t="shared" si="10"/>
        <v>0</v>
      </c>
      <c r="K67" s="11" t="s">
        <v>322</v>
      </c>
    </row>
    <row r="68" spans="1:13" s="5" customFormat="1" ht="140.15" customHeight="1">
      <c r="A68" s="146"/>
      <c r="B68" s="147">
        <v>10</v>
      </c>
      <c r="C68" s="149" t="s">
        <v>324</v>
      </c>
      <c r="D68" s="145" t="s">
        <v>300</v>
      </c>
      <c r="E68" s="145" t="s">
        <v>200</v>
      </c>
      <c r="F68" s="38" t="s">
        <v>33</v>
      </c>
      <c r="G68" s="17" t="str">
        <f t="shared" si="9"/>
        <v>G</v>
      </c>
      <c r="H68" s="145"/>
      <c r="J68" s="5">
        <f t="shared" si="10"/>
        <v>0</v>
      </c>
      <c r="K68" s="11" t="s">
        <v>325</v>
      </c>
      <c r="L68" s="46" t="s">
        <v>349</v>
      </c>
    </row>
    <row r="69" spans="1:13" s="5" customFormat="1" ht="14">
      <c r="B69" s="73"/>
      <c r="C69" s="74"/>
      <c r="D69" s="75"/>
      <c r="E69" s="76"/>
      <c r="F69" s="77"/>
      <c r="G69" s="77"/>
      <c r="H69" s="78"/>
      <c r="I69" s="82" t="s">
        <v>16</v>
      </c>
      <c r="J69" s="83">
        <f>SUM(J59:J68)</f>
        <v>0</v>
      </c>
      <c r="K69" s="11"/>
    </row>
    <row r="70" spans="1:13" s="5" customFormat="1" ht="14.5" thickBot="1">
      <c r="B70" s="11"/>
      <c r="C70" s="46"/>
      <c r="D70" s="45"/>
      <c r="E70" s="48"/>
      <c r="F70" s="49"/>
      <c r="G70" s="49"/>
      <c r="H70" s="47"/>
      <c r="I70" s="67"/>
      <c r="K70" s="11"/>
    </row>
    <row r="71" spans="1:13" s="5" customFormat="1" ht="16" customHeight="1" thickBot="1">
      <c r="A71" s="146"/>
      <c r="B71" s="191" t="s">
        <v>257</v>
      </c>
      <c r="C71" s="192"/>
      <c r="D71" s="192"/>
      <c r="E71" s="193"/>
      <c r="F71" s="19"/>
      <c r="G71" s="51"/>
      <c r="H71" s="178" t="s">
        <v>9</v>
      </c>
      <c r="K71" s="11"/>
    </row>
    <row r="72" spans="1:13" s="2" customFormat="1" ht="30">
      <c r="B72" s="9"/>
      <c r="C72" s="151" t="s">
        <v>78</v>
      </c>
      <c r="D72" s="152" t="s">
        <v>10</v>
      </c>
      <c r="E72" s="152" t="s">
        <v>11</v>
      </c>
      <c r="F72" s="18" t="s">
        <v>12</v>
      </c>
      <c r="G72" s="18" t="s">
        <v>13</v>
      </c>
      <c r="H72" s="10" t="s">
        <v>14</v>
      </c>
      <c r="J72" s="85">
        <f>SUM(F73)</f>
        <v>3</v>
      </c>
      <c r="K72" s="180"/>
    </row>
    <row r="73" spans="1:13" s="5" customFormat="1" ht="202.5" customHeight="1">
      <c r="A73" s="146"/>
      <c r="B73" s="147">
        <v>1</v>
      </c>
      <c r="C73" s="153" t="s">
        <v>292</v>
      </c>
      <c r="D73" s="145" t="s">
        <v>295</v>
      </c>
      <c r="E73" s="145" t="s">
        <v>201</v>
      </c>
      <c r="F73" s="38">
        <v>3</v>
      </c>
      <c r="G73" s="17" t="str">
        <f t="shared" ref="G73" si="11">IF(F73="NR","NR",(IF(F73&gt;2,"G",IF(F73&gt;1,"Y","R"))))</f>
        <v>G</v>
      </c>
      <c r="H73" s="182" t="s">
        <v>370</v>
      </c>
      <c r="J73" s="5">
        <f t="shared" ref="J73" si="12">IF(F73="NA",0,3)</f>
        <v>3</v>
      </c>
      <c r="K73" s="11" t="s">
        <v>315</v>
      </c>
      <c r="L73" s="173" t="s">
        <v>353</v>
      </c>
      <c r="M73" s="46"/>
    </row>
    <row r="74" spans="1:13" s="5" customFormat="1" ht="14">
      <c r="B74" s="73"/>
      <c r="C74" s="74"/>
      <c r="D74" s="75"/>
      <c r="E74" s="76"/>
      <c r="F74" s="77"/>
      <c r="G74" s="77"/>
      <c r="H74" s="78"/>
      <c r="I74" s="82" t="s">
        <v>16</v>
      </c>
      <c r="J74" s="83">
        <f>SUM(J73)</f>
        <v>3</v>
      </c>
      <c r="K74" s="11"/>
    </row>
    <row r="75" spans="1:13" s="5" customFormat="1" ht="14.5" thickBot="1">
      <c r="B75" s="11"/>
      <c r="C75" s="46"/>
      <c r="D75" s="45"/>
      <c r="E75" s="48"/>
      <c r="F75" s="49"/>
      <c r="G75" s="49"/>
      <c r="H75" s="47"/>
      <c r="I75" s="67"/>
      <c r="K75" s="11"/>
    </row>
    <row r="76" spans="1:13" s="5" customFormat="1" ht="16" customHeight="1" thickBot="1">
      <c r="A76" s="146"/>
      <c r="B76" s="191" t="s">
        <v>258</v>
      </c>
      <c r="C76" s="192"/>
      <c r="D76" s="193"/>
      <c r="E76" s="19"/>
      <c r="F76" s="19"/>
      <c r="G76" s="51"/>
      <c r="H76" s="178" t="s">
        <v>9</v>
      </c>
      <c r="I76" s="82" t="s">
        <v>16</v>
      </c>
      <c r="J76" s="83">
        <f>SUM(J73)</f>
        <v>3</v>
      </c>
      <c r="K76" s="11"/>
    </row>
    <row r="77" spans="1:13" s="2" customFormat="1" ht="30">
      <c r="B77" s="9"/>
      <c r="C77" s="151" t="s">
        <v>78</v>
      </c>
      <c r="D77" s="152" t="s">
        <v>10</v>
      </c>
      <c r="E77" s="152" t="s">
        <v>11</v>
      </c>
      <c r="F77" s="18" t="s">
        <v>12</v>
      </c>
      <c r="G77" s="18" t="s">
        <v>13</v>
      </c>
      <c r="H77" s="10" t="s">
        <v>14</v>
      </c>
      <c r="J77" s="85">
        <f>SUM(F78:F81)</f>
        <v>12</v>
      </c>
      <c r="K77" s="180"/>
    </row>
    <row r="78" spans="1:13" s="5" customFormat="1" ht="196">
      <c r="A78" s="146"/>
      <c r="B78" s="147">
        <v>1</v>
      </c>
      <c r="C78" s="153" t="s">
        <v>384</v>
      </c>
      <c r="D78" s="153" t="s">
        <v>359</v>
      </c>
      <c r="E78" s="145" t="s">
        <v>202</v>
      </c>
      <c r="F78" s="38">
        <v>3</v>
      </c>
      <c r="G78" s="17" t="str">
        <f t="shared" ref="G78:G81" si="13">IF(F78="NR","NR",(IF(F78&gt;2,"G",IF(F78&gt;1,"Y","R"))))</f>
        <v>G</v>
      </c>
      <c r="H78" s="145" t="s">
        <v>395</v>
      </c>
      <c r="J78" s="5">
        <f t="shared" ref="J78:J81" si="14">IF(F78="NA",0,3)</f>
        <v>3</v>
      </c>
      <c r="K78" s="11" t="s">
        <v>315</v>
      </c>
      <c r="L78" s="172" t="s">
        <v>356</v>
      </c>
      <c r="M78" s="46"/>
    </row>
    <row r="79" spans="1:13" s="5" customFormat="1" ht="202.5" customHeight="1">
      <c r="A79" s="146"/>
      <c r="B79" s="147">
        <v>2</v>
      </c>
      <c r="C79" s="153" t="s">
        <v>387</v>
      </c>
      <c r="D79" s="145" t="s">
        <v>393</v>
      </c>
      <c r="E79" s="145" t="s">
        <v>203</v>
      </c>
      <c r="F79" s="38">
        <v>3</v>
      </c>
      <c r="G79" s="17" t="str">
        <f t="shared" si="13"/>
        <v>G</v>
      </c>
      <c r="H79" s="145" t="s">
        <v>392</v>
      </c>
      <c r="J79" s="5">
        <f t="shared" si="14"/>
        <v>3</v>
      </c>
      <c r="K79" s="11" t="s">
        <v>326</v>
      </c>
      <c r="L79" s="172" t="s">
        <v>354</v>
      </c>
      <c r="M79" s="46"/>
    </row>
    <row r="80" spans="1:13" s="5" customFormat="1" ht="202.5" customHeight="1">
      <c r="A80" s="146"/>
      <c r="B80" s="147">
        <v>3</v>
      </c>
      <c r="C80" s="153" t="s">
        <v>385</v>
      </c>
      <c r="D80" s="145" t="s">
        <v>394</v>
      </c>
      <c r="E80" s="145" t="s">
        <v>204</v>
      </c>
      <c r="F80" s="38">
        <v>3</v>
      </c>
      <c r="G80" s="17" t="str">
        <f t="shared" si="13"/>
        <v>G</v>
      </c>
      <c r="H80" s="145" t="s">
        <v>371</v>
      </c>
      <c r="J80" s="5">
        <f t="shared" si="14"/>
        <v>3</v>
      </c>
      <c r="K80" s="11" t="s">
        <v>315</v>
      </c>
      <c r="M80" s="46"/>
    </row>
    <row r="81" spans="1:13" s="5" customFormat="1" ht="202.5" customHeight="1">
      <c r="A81" s="146"/>
      <c r="B81" s="147">
        <v>4</v>
      </c>
      <c r="C81" s="153" t="s">
        <v>386</v>
      </c>
      <c r="D81" s="145" t="s">
        <v>327</v>
      </c>
      <c r="E81" s="145" t="s">
        <v>205</v>
      </c>
      <c r="F81" s="38">
        <v>3</v>
      </c>
      <c r="G81" s="17" t="str">
        <f t="shared" si="13"/>
        <v>G</v>
      </c>
      <c r="H81" s="145" t="s">
        <v>391</v>
      </c>
      <c r="J81" s="5">
        <f t="shared" si="14"/>
        <v>3</v>
      </c>
      <c r="K81" s="11" t="s">
        <v>328</v>
      </c>
      <c r="L81" s="172" t="s">
        <v>355</v>
      </c>
      <c r="M81" s="46"/>
    </row>
    <row r="82" spans="1:13" s="5" customFormat="1" ht="14">
      <c r="B82" s="73"/>
      <c r="C82" s="74"/>
      <c r="D82" s="75"/>
      <c r="E82" s="76"/>
      <c r="F82" s="77"/>
      <c r="G82" s="77"/>
      <c r="H82" s="78"/>
      <c r="I82" s="82" t="s">
        <v>16</v>
      </c>
      <c r="J82" s="83">
        <f>SUM(J78:J81)</f>
        <v>12</v>
      </c>
      <c r="K82" s="11"/>
    </row>
    <row r="83" spans="1:13" s="5" customFormat="1" ht="14.5" thickBot="1">
      <c r="B83" s="11"/>
      <c r="C83" s="46"/>
      <c r="D83" s="45"/>
      <c r="E83" s="48"/>
      <c r="F83" s="49"/>
      <c r="G83" s="49"/>
      <c r="H83" s="47"/>
      <c r="I83" s="67"/>
      <c r="K83" s="11"/>
    </row>
    <row r="84" spans="1:13" s="5" customFormat="1" ht="16" customHeight="1" thickBot="1">
      <c r="A84" s="146"/>
      <c r="B84" s="191" t="s">
        <v>259</v>
      </c>
      <c r="C84" s="192"/>
      <c r="D84" s="193"/>
      <c r="E84" s="19"/>
      <c r="F84" s="19"/>
      <c r="G84" s="51"/>
      <c r="H84" s="178" t="s">
        <v>9</v>
      </c>
      <c r="I84" s="67"/>
      <c r="K84" s="11"/>
    </row>
    <row r="85" spans="1:13" s="2" customFormat="1" ht="30">
      <c r="B85" s="9"/>
      <c r="C85" s="151" t="s">
        <v>78</v>
      </c>
      <c r="D85" s="152" t="s">
        <v>10</v>
      </c>
      <c r="E85" s="152" t="s">
        <v>11</v>
      </c>
      <c r="F85" s="18" t="s">
        <v>12</v>
      </c>
      <c r="G85" s="18" t="s">
        <v>13</v>
      </c>
      <c r="H85" s="10" t="s">
        <v>14</v>
      </c>
      <c r="J85" s="85">
        <f>SUM(F86:F92)</f>
        <v>0</v>
      </c>
      <c r="K85" s="180"/>
    </row>
    <row r="86" spans="1:13" s="2" customFormat="1" ht="163.5" customHeight="1">
      <c r="B86" s="150">
        <v>1</v>
      </c>
      <c r="C86" s="154" t="s">
        <v>102</v>
      </c>
      <c r="D86" s="145" t="s">
        <v>140</v>
      </c>
      <c r="E86" s="145" t="s">
        <v>206</v>
      </c>
      <c r="F86" s="38" t="s">
        <v>33</v>
      </c>
      <c r="G86" s="17" t="str">
        <f t="shared" ref="G86:G92" si="15">IF(F86="NR","NR",(IF(F86&gt;2,"G",IF(F86&gt;1,"Y","R"))))</f>
        <v>G</v>
      </c>
      <c r="H86" s="145"/>
      <c r="J86" s="5">
        <f t="shared" ref="J86:J92" si="16">IF(F86="NA",0,3)</f>
        <v>0</v>
      </c>
      <c r="K86" s="180"/>
    </row>
    <row r="87" spans="1:13" s="2" customFormat="1" ht="156" customHeight="1">
      <c r="B87" s="150">
        <v>2</v>
      </c>
      <c r="C87" s="154" t="s">
        <v>103</v>
      </c>
      <c r="D87" s="145" t="s">
        <v>141</v>
      </c>
      <c r="E87" s="145" t="s">
        <v>207</v>
      </c>
      <c r="F87" s="38" t="s">
        <v>33</v>
      </c>
      <c r="G87" s="17" t="str">
        <f t="shared" si="15"/>
        <v>G</v>
      </c>
      <c r="H87" s="145"/>
      <c r="J87" s="5">
        <f t="shared" si="16"/>
        <v>0</v>
      </c>
      <c r="K87" s="180"/>
    </row>
    <row r="88" spans="1:13" s="2" customFormat="1" ht="134.5" customHeight="1">
      <c r="B88" s="150">
        <v>3</v>
      </c>
      <c r="C88" s="154" t="s">
        <v>104</v>
      </c>
      <c r="D88" s="145" t="s">
        <v>142</v>
      </c>
      <c r="E88" s="145" t="s">
        <v>208</v>
      </c>
      <c r="F88" s="38" t="s">
        <v>33</v>
      </c>
      <c r="G88" s="17" t="str">
        <f t="shared" si="15"/>
        <v>G</v>
      </c>
      <c r="H88" s="145"/>
      <c r="J88" s="5">
        <f t="shared" si="16"/>
        <v>0</v>
      </c>
      <c r="K88" s="180"/>
    </row>
    <row r="89" spans="1:13" s="2" customFormat="1" ht="126" customHeight="1">
      <c r="B89" s="150">
        <v>4</v>
      </c>
      <c r="C89" s="154" t="s">
        <v>105</v>
      </c>
      <c r="D89" s="145" t="s">
        <v>143</v>
      </c>
      <c r="E89" s="145" t="s">
        <v>209</v>
      </c>
      <c r="F89" s="38" t="s">
        <v>33</v>
      </c>
      <c r="G89" s="17" t="str">
        <f t="shared" si="15"/>
        <v>G</v>
      </c>
      <c r="H89" s="145"/>
      <c r="J89" s="5">
        <f t="shared" si="16"/>
        <v>0</v>
      </c>
      <c r="K89" s="180"/>
    </row>
    <row r="90" spans="1:13" s="2" customFormat="1" ht="112" customHeight="1">
      <c r="B90" s="150">
        <v>5</v>
      </c>
      <c r="C90" s="154" t="s">
        <v>106</v>
      </c>
      <c r="D90" s="145" t="s">
        <v>144</v>
      </c>
      <c r="E90" s="145" t="s">
        <v>210</v>
      </c>
      <c r="F90" s="38" t="s">
        <v>33</v>
      </c>
      <c r="G90" s="17" t="str">
        <f t="shared" si="15"/>
        <v>G</v>
      </c>
      <c r="H90" s="145"/>
      <c r="J90" s="5">
        <f t="shared" si="16"/>
        <v>0</v>
      </c>
      <c r="K90" s="180"/>
    </row>
    <row r="91" spans="1:13" s="2" customFormat="1" ht="150">
      <c r="B91" s="150">
        <v>6</v>
      </c>
      <c r="C91" s="154" t="s">
        <v>107</v>
      </c>
      <c r="D91" s="145" t="s">
        <v>145</v>
      </c>
      <c r="E91" s="145" t="s">
        <v>211</v>
      </c>
      <c r="F91" s="38" t="s">
        <v>33</v>
      </c>
      <c r="G91" s="17" t="str">
        <f t="shared" si="15"/>
        <v>G</v>
      </c>
      <c r="H91" s="145"/>
      <c r="J91" s="5">
        <f t="shared" si="16"/>
        <v>0</v>
      </c>
      <c r="K91" s="180"/>
    </row>
    <row r="92" spans="1:13" s="2" customFormat="1" ht="187.5">
      <c r="B92" s="150">
        <v>7</v>
      </c>
      <c r="C92" s="154" t="s">
        <v>108</v>
      </c>
      <c r="D92" s="145" t="s">
        <v>146</v>
      </c>
      <c r="E92" s="145" t="s">
        <v>212</v>
      </c>
      <c r="F92" s="38" t="s">
        <v>33</v>
      </c>
      <c r="G92" s="17" t="str">
        <f t="shared" si="15"/>
        <v>G</v>
      </c>
      <c r="H92" s="145"/>
      <c r="J92" s="5">
        <f t="shared" si="16"/>
        <v>0</v>
      </c>
      <c r="K92" s="180"/>
    </row>
    <row r="93" spans="1:13" s="5" customFormat="1" ht="14">
      <c r="B93" s="73"/>
      <c r="C93" s="74"/>
      <c r="D93" s="75"/>
      <c r="E93" s="76"/>
      <c r="F93" s="77"/>
      <c r="G93" s="77"/>
      <c r="H93" s="78"/>
      <c r="I93" s="82" t="s">
        <v>16</v>
      </c>
      <c r="J93" s="83">
        <f>SUM(J86:J92)</f>
        <v>0</v>
      </c>
      <c r="K93" s="11"/>
    </row>
    <row r="94" spans="1:13" s="5" customFormat="1" ht="14.5" thickBot="1">
      <c r="B94" s="11"/>
      <c r="C94" s="46"/>
      <c r="D94" s="45"/>
      <c r="E94" s="48"/>
      <c r="F94" s="49"/>
      <c r="G94" s="49"/>
      <c r="H94" s="47"/>
      <c r="I94" s="67"/>
      <c r="K94" s="11"/>
    </row>
    <row r="95" spans="1:13" s="5" customFormat="1" ht="16" customHeight="1" thickBot="1">
      <c r="A95" s="146"/>
      <c r="B95" s="191" t="s">
        <v>260</v>
      </c>
      <c r="C95" s="192"/>
      <c r="D95" s="193"/>
      <c r="E95" s="19"/>
      <c r="F95" s="19"/>
      <c r="G95" s="51"/>
      <c r="H95" s="8" t="s">
        <v>9</v>
      </c>
      <c r="K95" s="11"/>
    </row>
    <row r="96" spans="1:13" s="2" customFormat="1" ht="30">
      <c r="B96" s="9"/>
      <c r="C96" s="151" t="s">
        <v>78</v>
      </c>
      <c r="D96" s="152" t="s">
        <v>10</v>
      </c>
      <c r="E96" s="152" t="s">
        <v>11</v>
      </c>
      <c r="F96" s="18" t="s">
        <v>12</v>
      </c>
      <c r="G96" s="18" t="s">
        <v>13</v>
      </c>
      <c r="H96" s="10" t="s">
        <v>14</v>
      </c>
      <c r="J96" s="85">
        <f>SUM(F97:F98)</f>
        <v>0</v>
      </c>
      <c r="K96" s="180"/>
    </row>
    <row r="97" spans="1:11" s="2" customFormat="1" ht="115" customHeight="1">
      <c r="B97" s="150">
        <v>1</v>
      </c>
      <c r="C97" s="154" t="s">
        <v>109</v>
      </c>
      <c r="D97" s="145" t="s">
        <v>147</v>
      </c>
      <c r="E97" s="145" t="s">
        <v>213</v>
      </c>
      <c r="F97" s="38" t="s">
        <v>33</v>
      </c>
      <c r="G97" s="17" t="str">
        <f t="shared" ref="G97:G98" si="17">IF(F97="NR","NR",(IF(F97&gt;2,"G",IF(F97&gt;1,"Y","R"))))</f>
        <v>G</v>
      </c>
      <c r="H97" s="145"/>
      <c r="J97" s="5">
        <f t="shared" ref="J97:J98" si="18">IF(F97="NA",0,3)</f>
        <v>0</v>
      </c>
      <c r="K97" s="180"/>
    </row>
    <row r="98" spans="1:11" s="2" customFormat="1" ht="117.65" customHeight="1">
      <c r="B98" s="150">
        <v>2</v>
      </c>
      <c r="C98" s="154" t="s">
        <v>110</v>
      </c>
      <c r="D98" s="145" t="s">
        <v>148</v>
      </c>
      <c r="E98" s="145" t="s">
        <v>214</v>
      </c>
      <c r="F98" s="38" t="s">
        <v>298</v>
      </c>
      <c r="G98" s="17" t="str">
        <f t="shared" si="17"/>
        <v>G</v>
      </c>
      <c r="H98" s="145"/>
      <c r="J98" s="5">
        <f t="shared" si="18"/>
        <v>0</v>
      </c>
      <c r="K98" s="180"/>
    </row>
    <row r="99" spans="1:11" s="5" customFormat="1" ht="14">
      <c r="B99" s="73"/>
      <c r="C99" s="74"/>
      <c r="D99" s="75"/>
      <c r="E99" s="76"/>
      <c r="F99" s="77"/>
      <c r="G99" s="77"/>
      <c r="H99" s="78"/>
      <c r="I99" s="82" t="s">
        <v>16</v>
      </c>
      <c r="J99" s="83">
        <f>SUM(J97:J98)</f>
        <v>0</v>
      </c>
      <c r="K99" s="11"/>
    </row>
    <row r="100" spans="1:11" s="5" customFormat="1" ht="14.5" thickBot="1">
      <c r="B100" s="11"/>
      <c r="C100" s="46"/>
      <c r="D100" s="45"/>
      <c r="E100" s="48"/>
      <c r="F100" s="49"/>
      <c r="G100" s="49"/>
      <c r="H100" s="47"/>
      <c r="I100" s="67"/>
      <c r="K100" s="11"/>
    </row>
    <row r="101" spans="1:11" s="5" customFormat="1" ht="16" customHeight="1" thickBot="1">
      <c r="A101" s="146"/>
      <c r="B101" s="191" t="s">
        <v>261</v>
      </c>
      <c r="C101" s="192"/>
      <c r="D101" s="193"/>
      <c r="E101" s="19"/>
      <c r="F101" s="19"/>
      <c r="G101" s="51"/>
      <c r="H101" s="178" t="s">
        <v>9</v>
      </c>
      <c r="K101" s="11"/>
    </row>
    <row r="102" spans="1:11" s="2" customFormat="1" ht="30">
      <c r="B102" s="9"/>
      <c r="C102" s="151" t="s">
        <v>78</v>
      </c>
      <c r="D102" s="152" t="s">
        <v>10</v>
      </c>
      <c r="E102" s="152" t="s">
        <v>11</v>
      </c>
      <c r="F102" s="18" t="s">
        <v>12</v>
      </c>
      <c r="G102" s="18" t="s">
        <v>13</v>
      </c>
      <c r="H102" s="10" t="s">
        <v>14</v>
      </c>
      <c r="J102" s="85">
        <f>SUM(F103:F106)</f>
        <v>0</v>
      </c>
      <c r="K102" s="180"/>
    </row>
    <row r="103" spans="1:11" s="2" customFormat="1" ht="137.5">
      <c r="B103" s="150">
        <v>1</v>
      </c>
      <c r="C103" s="154" t="s">
        <v>111</v>
      </c>
      <c r="D103" s="145" t="s">
        <v>149</v>
      </c>
      <c r="E103" s="145" t="s">
        <v>215</v>
      </c>
      <c r="F103" s="38" t="s">
        <v>33</v>
      </c>
      <c r="G103" s="17" t="str">
        <f>IF(F103="NR","NR",(IF(F103&gt;2,"G",IF(F103&gt;1,"Y","R"))))</f>
        <v>G</v>
      </c>
      <c r="H103" s="145"/>
      <c r="J103" s="5">
        <f t="shared" ref="J103:J106" si="19">IF(F103="NA",0,3)</f>
        <v>0</v>
      </c>
      <c r="K103" s="180"/>
    </row>
    <row r="104" spans="1:11" s="2" customFormat="1" ht="162.5">
      <c r="B104" s="150">
        <v>2</v>
      </c>
      <c r="C104" s="154" t="s">
        <v>112</v>
      </c>
      <c r="D104" s="145" t="s">
        <v>150</v>
      </c>
      <c r="E104" s="145" t="s">
        <v>216</v>
      </c>
      <c r="F104" s="38" t="s">
        <v>33</v>
      </c>
      <c r="G104" s="17" t="str">
        <f t="shared" ref="G104:G106" si="20">IF(F104="NR","NR",(IF(F104&gt;2,"G",IF(F104&gt;1,"Y","R"))))</f>
        <v>G</v>
      </c>
      <c r="H104" s="145"/>
      <c r="J104" s="5">
        <f t="shared" si="19"/>
        <v>0</v>
      </c>
      <c r="K104" s="180"/>
    </row>
    <row r="105" spans="1:11" s="2" customFormat="1" ht="175">
      <c r="B105" s="150">
        <v>3</v>
      </c>
      <c r="C105" s="154" t="s">
        <v>113</v>
      </c>
      <c r="D105" s="145" t="s">
        <v>151</v>
      </c>
      <c r="E105" s="145" t="s">
        <v>217</v>
      </c>
      <c r="F105" s="38" t="s">
        <v>33</v>
      </c>
      <c r="G105" s="17" t="str">
        <f t="shared" si="20"/>
        <v>G</v>
      </c>
      <c r="H105" s="145"/>
      <c r="J105" s="5">
        <f t="shared" si="19"/>
        <v>0</v>
      </c>
      <c r="K105" s="180"/>
    </row>
    <row r="106" spans="1:11" s="2" customFormat="1" ht="137.5">
      <c r="B106" s="150">
        <v>4</v>
      </c>
      <c r="C106" s="154" t="s">
        <v>114</v>
      </c>
      <c r="D106" s="145" t="s">
        <v>152</v>
      </c>
      <c r="E106" s="145" t="s">
        <v>218</v>
      </c>
      <c r="F106" s="38" t="s">
        <v>298</v>
      </c>
      <c r="G106" s="17" t="str">
        <f t="shared" si="20"/>
        <v>G</v>
      </c>
      <c r="H106" s="145"/>
      <c r="J106" s="5">
        <f t="shared" si="19"/>
        <v>0</v>
      </c>
      <c r="K106" s="180"/>
    </row>
    <row r="107" spans="1:11" s="5" customFormat="1" ht="14">
      <c r="B107" s="73"/>
      <c r="C107" s="74"/>
      <c r="D107" s="75"/>
      <c r="E107" s="76"/>
      <c r="F107" s="77"/>
      <c r="G107" s="77"/>
      <c r="H107" s="78"/>
      <c r="I107" s="82" t="s">
        <v>16</v>
      </c>
      <c r="J107" s="83">
        <f>SUM(J103:J106)</f>
        <v>0</v>
      </c>
      <c r="K107" s="11"/>
    </row>
    <row r="108" spans="1:11" s="5" customFormat="1" ht="14.5" thickBot="1">
      <c r="B108" s="11"/>
      <c r="C108" s="46"/>
      <c r="D108" s="45"/>
      <c r="E108" s="48"/>
      <c r="F108" s="49"/>
      <c r="G108" s="49"/>
      <c r="H108" s="47"/>
      <c r="I108" s="67"/>
      <c r="K108" s="11"/>
    </row>
    <row r="109" spans="1:11" s="5" customFormat="1" ht="16" customHeight="1" thickBot="1">
      <c r="A109" s="146"/>
      <c r="B109" s="191" t="s">
        <v>262</v>
      </c>
      <c r="C109" s="192"/>
      <c r="D109" s="193"/>
      <c r="E109" s="19"/>
      <c r="F109" s="19"/>
      <c r="G109" s="51"/>
      <c r="H109" s="178" t="s">
        <v>9</v>
      </c>
      <c r="K109" s="11"/>
    </row>
    <row r="110" spans="1:11" s="2" customFormat="1" ht="30">
      <c r="B110" s="9"/>
      <c r="C110" s="151" t="s">
        <v>78</v>
      </c>
      <c r="D110" s="152" t="s">
        <v>10</v>
      </c>
      <c r="E110" s="152" t="s">
        <v>11</v>
      </c>
      <c r="F110" s="18" t="s">
        <v>12</v>
      </c>
      <c r="G110" s="18" t="s">
        <v>13</v>
      </c>
      <c r="H110" s="10" t="s">
        <v>14</v>
      </c>
      <c r="J110" s="85">
        <f>SUM(F111:F122)</f>
        <v>0</v>
      </c>
      <c r="K110" s="180"/>
    </row>
    <row r="111" spans="1:11" s="2" customFormat="1" ht="121" customHeight="1">
      <c r="B111" s="150">
        <v>1</v>
      </c>
      <c r="C111" s="154" t="s">
        <v>115</v>
      </c>
      <c r="D111" s="145" t="s">
        <v>153</v>
      </c>
      <c r="E111" s="145" t="s">
        <v>219</v>
      </c>
      <c r="F111" s="38" t="s">
        <v>33</v>
      </c>
      <c r="G111" s="17" t="str">
        <f>IF(F111="NR","NR",(IF(F111&gt;2,"G",IF(F111&gt;1,"Y","R"))))</f>
        <v>G</v>
      </c>
      <c r="H111" s="145"/>
      <c r="J111" s="5">
        <f t="shared" ref="J111:J122" si="21">IF(F111="NA",0,3)</f>
        <v>0</v>
      </c>
      <c r="K111" s="180"/>
    </row>
    <row r="112" spans="1:11" s="2" customFormat="1" ht="98.5" customHeight="1">
      <c r="B112" s="150">
        <v>2</v>
      </c>
      <c r="C112" s="154" t="s">
        <v>116</v>
      </c>
      <c r="D112" s="145" t="s">
        <v>154</v>
      </c>
      <c r="E112" s="145" t="s">
        <v>220</v>
      </c>
      <c r="F112" s="38" t="s">
        <v>33</v>
      </c>
      <c r="G112" s="17" t="str">
        <f t="shared" ref="G112:G122" si="22">IF(F112="NR","NR",(IF(F112&gt;2,"G",IF(F112&gt;1,"Y","R"))))</f>
        <v>G</v>
      </c>
      <c r="H112" s="145"/>
      <c r="J112" s="5">
        <f t="shared" si="21"/>
        <v>0</v>
      </c>
      <c r="K112" s="180"/>
    </row>
    <row r="113" spans="2:11" s="2" customFormat="1" ht="100">
      <c r="B113" s="150">
        <v>3</v>
      </c>
      <c r="C113" s="154" t="s">
        <v>117</v>
      </c>
      <c r="D113" s="145" t="s">
        <v>155</v>
      </c>
      <c r="E113" s="145" t="s">
        <v>222</v>
      </c>
      <c r="F113" s="38" t="s">
        <v>33</v>
      </c>
      <c r="G113" s="17" t="str">
        <f t="shared" si="22"/>
        <v>G</v>
      </c>
      <c r="H113" s="145"/>
      <c r="J113" s="5">
        <f t="shared" si="21"/>
        <v>0</v>
      </c>
      <c r="K113" s="180"/>
    </row>
    <row r="114" spans="2:11" s="2" customFormat="1" ht="84.65" customHeight="1">
      <c r="B114" s="150">
        <v>4</v>
      </c>
      <c r="C114" s="154" t="s">
        <v>118</v>
      </c>
      <c r="D114" s="145" t="s">
        <v>156</v>
      </c>
      <c r="E114" s="145" t="s">
        <v>221</v>
      </c>
      <c r="F114" s="38" t="s">
        <v>33</v>
      </c>
      <c r="G114" s="17" t="str">
        <f t="shared" si="22"/>
        <v>G</v>
      </c>
      <c r="H114" s="145"/>
      <c r="J114" s="5">
        <f t="shared" si="21"/>
        <v>0</v>
      </c>
      <c r="K114" s="180"/>
    </row>
    <row r="115" spans="2:11" s="2" customFormat="1" ht="112.5">
      <c r="B115" s="150">
        <v>5</v>
      </c>
      <c r="C115" s="154" t="s">
        <v>119</v>
      </c>
      <c r="D115" s="145" t="s">
        <v>157</v>
      </c>
      <c r="E115" s="145" t="s">
        <v>223</v>
      </c>
      <c r="F115" s="38" t="s">
        <v>33</v>
      </c>
      <c r="G115" s="17" t="str">
        <f t="shared" si="22"/>
        <v>G</v>
      </c>
      <c r="H115" s="145"/>
      <c r="J115" s="5">
        <f t="shared" si="21"/>
        <v>0</v>
      </c>
      <c r="K115" s="180"/>
    </row>
    <row r="116" spans="2:11" s="2" customFormat="1" ht="125">
      <c r="B116" s="150">
        <v>6</v>
      </c>
      <c r="C116" s="154" t="s">
        <v>120</v>
      </c>
      <c r="D116" s="145" t="s">
        <v>158</v>
      </c>
      <c r="E116" s="145" t="s">
        <v>224</v>
      </c>
      <c r="F116" s="38" t="s">
        <v>33</v>
      </c>
      <c r="G116" s="17" t="str">
        <f t="shared" si="22"/>
        <v>G</v>
      </c>
      <c r="H116" s="145"/>
      <c r="J116" s="5">
        <f t="shared" si="21"/>
        <v>0</v>
      </c>
      <c r="K116" s="180"/>
    </row>
    <row r="117" spans="2:11" s="2" customFormat="1" ht="112.5">
      <c r="B117" s="150">
        <v>7</v>
      </c>
      <c r="C117" s="154" t="s">
        <v>121</v>
      </c>
      <c r="D117" s="145" t="s">
        <v>159</v>
      </c>
      <c r="E117" s="145" t="s">
        <v>225</v>
      </c>
      <c r="F117" s="38" t="s">
        <v>33</v>
      </c>
      <c r="G117" s="17" t="str">
        <f t="shared" si="22"/>
        <v>G</v>
      </c>
      <c r="H117" s="145"/>
      <c r="J117" s="5">
        <f t="shared" si="21"/>
        <v>0</v>
      </c>
      <c r="K117" s="180"/>
    </row>
    <row r="118" spans="2:11" s="2" customFormat="1" ht="150">
      <c r="B118" s="150">
        <v>8</v>
      </c>
      <c r="C118" s="154" t="s">
        <v>122</v>
      </c>
      <c r="D118" s="145" t="s">
        <v>160</v>
      </c>
      <c r="E118" s="145" t="s">
        <v>226</v>
      </c>
      <c r="F118" s="38" t="s">
        <v>33</v>
      </c>
      <c r="G118" s="17" t="str">
        <f t="shared" si="22"/>
        <v>G</v>
      </c>
      <c r="H118" s="145"/>
      <c r="J118" s="5">
        <f t="shared" si="21"/>
        <v>0</v>
      </c>
      <c r="K118" s="180"/>
    </row>
    <row r="119" spans="2:11" s="2" customFormat="1" ht="137.5">
      <c r="B119" s="150">
        <v>9</v>
      </c>
      <c r="C119" s="154" t="s">
        <v>123</v>
      </c>
      <c r="D119" s="145" t="s">
        <v>161</v>
      </c>
      <c r="E119" s="145" t="s">
        <v>227</v>
      </c>
      <c r="F119" s="38" t="s">
        <v>33</v>
      </c>
      <c r="G119" s="17" t="str">
        <f t="shared" si="22"/>
        <v>G</v>
      </c>
      <c r="H119" s="145"/>
      <c r="J119" s="5">
        <f t="shared" si="21"/>
        <v>0</v>
      </c>
      <c r="K119" s="180"/>
    </row>
    <row r="120" spans="2:11" s="2" customFormat="1" ht="137.5">
      <c r="B120" s="150">
        <v>10</v>
      </c>
      <c r="C120" s="154" t="s">
        <v>124</v>
      </c>
      <c r="D120" s="145" t="s">
        <v>162</v>
      </c>
      <c r="E120" s="145" t="s">
        <v>228</v>
      </c>
      <c r="F120" s="38" t="s">
        <v>33</v>
      </c>
      <c r="G120" s="17" t="str">
        <f t="shared" si="22"/>
        <v>G</v>
      </c>
      <c r="H120" s="145"/>
      <c r="J120" s="5">
        <f t="shared" si="21"/>
        <v>0</v>
      </c>
      <c r="K120" s="180"/>
    </row>
    <row r="121" spans="2:11" s="2" customFormat="1" ht="137.5">
      <c r="B121" s="150">
        <v>11</v>
      </c>
      <c r="C121" s="154" t="s">
        <v>125</v>
      </c>
      <c r="D121" s="145" t="s">
        <v>163</v>
      </c>
      <c r="E121" s="145" t="s">
        <v>229</v>
      </c>
      <c r="F121" s="38" t="s">
        <v>33</v>
      </c>
      <c r="G121" s="17" t="str">
        <f t="shared" si="22"/>
        <v>G</v>
      </c>
      <c r="H121" s="145"/>
      <c r="J121" s="5">
        <f t="shared" si="21"/>
        <v>0</v>
      </c>
      <c r="K121" s="180"/>
    </row>
    <row r="122" spans="2:11" s="2" customFormat="1" ht="219" customHeight="1">
      <c r="B122" s="150">
        <v>12</v>
      </c>
      <c r="C122" s="154" t="s">
        <v>126</v>
      </c>
      <c r="D122" s="145" t="s">
        <v>164</v>
      </c>
      <c r="E122" s="145" t="s">
        <v>230</v>
      </c>
      <c r="F122" s="38" t="s">
        <v>33</v>
      </c>
      <c r="G122" s="17" t="str">
        <f t="shared" si="22"/>
        <v>G</v>
      </c>
      <c r="H122" s="145"/>
      <c r="J122" s="5">
        <f t="shared" si="21"/>
        <v>0</v>
      </c>
      <c r="K122" s="180"/>
    </row>
    <row r="123" spans="2:11" s="5" customFormat="1" ht="14.5" thickBot="1">
      <c r="B123" s="73"/>
      <c r="C123" s="74"/>
      <c r="D123" s="75"/>
      <c r="E123" s="76"/>
      <c r="F123" s="77"/>
      <c r="G123" s="77"/>
      <c r="H123" s="75"/>
      <c r="I123" s="82" t="s">
        <v>16</v>
      </c>
      <c r="J123" s="83">
        <f>SUM(J111:J122)</f>
        <v>0</v>
      </c>
      <c r="K123" s="11"/>
    </row>
    <row r="124" spans="2:11" s="5" customFormat="1">
      <c r="B124" s="7" t="s">
        <v>7</v>
      </c>
      <c r="C124" s="202" t="s">
        <v>17</v>
      </c>
      <c r="D124" s="204"/>
      <c r="E124" s="205"/>
      <c r="F124" s="19"/>
      <c r="G124" s="51"/>
      <c r="H124" s="8"/>
      <c r="K124" s="11"/>
    </row>
    <row r="125" spans="2:11" s="5" customFormat="1" ht="14.5">
      <c r="B125" s="11"/>
      <c r="C125" s="13"/>
      <c r="D125" s="13"/>
      <c r="E125" s="14"/>
      <c r="F125" s="14"/>
      <c r="G125" s="14"/>
      <c r="K125" s="11"/>
    </row>
    <row r="126" spans="2:11">
      <c r="C126" s="24" t="s">
        <v>18</v>
      </c>
      <c r="D126" s="24"/>
      <c r="E126" s="25"/>
      <c r="F126" s="25"/>
      <c r="G126" s="25"/>
      <c r="H126" s="24"/>
    </row>
    <row r="127" spans="2:11" ht="31">
      <c r="C127" s="24" t="s">
        <v>19</v>
      </c>
      <c r="D127" s="24"/>
      <c r="E127" s="24"/>
      <c r="F127" s="25"/>
      <c r="G127" s="25"/>
      <c r="H127" s="24"/>
    </row>
    <row r="128" spans="2:11" ht="16" thickBot="1">
      <c r="B128" s="1"/>
    </row>
    <row r="129" spans="1:11">
      <c r="A129" s="93" t="s">
        <v>20</v>
      </c>
      <c r="B129" s="79"/>
      <c r="C129" s="30" t="s">
        <v>21</v>
      </c>
      <c r="D129" s="31" t="s">
        <v>22</v>
      </c>
      <c r="E129" s="32" t="s">
        <v>23</v>
      </c>
      <c r="F129" s="96"/>
      <c r="G129" s="1"/>
      <c r="J129" s="93" t="s">
        <v>24</v>
      </c>
    </row>
    <row r="130" spans="1:11">
      <c r="A130" s="88">
        <f>J19</f>
        <v>24</v>
      </c>
      <c r="B130" s="80"/>
      <c r="C130" s="28" t="str">
        <f>C8</f>
        <v>A. General</v>
      </c>
      <c r="D130" s="26">
        <f>IF(J19=0,"NA",ROUND(J9/J19,2))</f>
        <v>0.83</v>
      </c>
      <c r="E130" s="29" t="str">
        <f>IF(D130&gt;=90%,"GREEN",IF(D130&gt;=70%,"YELLOW","RED"))</f>
        <v>YELLOW</v>
      </c>
      <c r="F130" s="81"/>
      <c r="G130" s="1"/>
      <c r="J130" s="88">
        <f>J9</f>
        <v>20</v>
      </c>
    </row>
    <row r="131" spans="1:11">
      <c r="A131" s="88">
        <f>J27</f>
        <v>0</v>
      </c>
      <c r="B131" s="80"/>
      <c r="C131" s="183" t="str">
        <f>+B22</f>
        <v xml:space="preserve">B. Cybersecurity: Secure Unlock: </v>
      </c>
      <c r="D131" s="26" t="str">
        <f>IF(J27=0,"NA",ROUND(J24/J27,2))</f>
        <v>NA</v>
      </c>
      <c r="E131" s="29" t="str">
        <f t="shared" ref="E131:E136" si="23">IF(D131&gt;=90%,"GREEN",IF(D131&gt;=70%,"YELLOW","RED"))</f>
        <v>GREEN</v>
      </c>
      <c r="F131" s="81"/>
      <c r="G131" s="1"/>
      <c r="J131" s="88">
        <f>J24</f>
        <v>0</v>
      </c>
    </row>
    <row r="132" spans="1:11" ht="42">
      <c r="A132" s="88">
        <f>J55</f>
        <v>45</v>
      </c>
      <c r="B132" s="80"/>
      <c r="C132" s="28" t="str">
        <f>+B29</f>
        <v>C.  Cybersecurity: Key Provisioning with Integrated Security Peripheral: (Global B programs)</v>
      </c>
      <c r="D132" s="26">
        <f>IF(J55=0,"NA",ROUND(J30/J55,2))</f>
        <v>0.93</v>
      </c>
      <c r="E132" s="29" t="str">
        <f t="shared" si="23"/>
        <v>GREEN</v>
      </c>
      <c r="F132" s="81"/>
      <c r="G132" s="1"/>
      <c r="J132" s="88">
        <f>J30</f>
        <v>42</v>
      </c>
    </row>
    <row r="133" spans="1:11" ht="42">
      <c r="A133" s="88">
        <f>J69</f>
        <v>0</v>
      </c>
      <c r="B133" s="80"/>
      <c r="C133" s="183" t="str">
        <f>+B57</f>
        <v>D.  Cybersecurity:  Key Provisioning without Integrated Security Peripheral:  (Global B programs)</v>
      </c>
      <c r="D133" s="26" t="str">
        <f>IF(J69=0,"NA",ROUND(J58/J69,2))</f>
        <v>NA</v>
      </c>
      <c r="E133" s="29" t="str">
        <f t="shared" si="23"/>
        <v>GREEN</v>
      </c>
      <c r="F133" s="81"/>
      <c r="G133" s="1"/>
      <c r="J133" s="88">
        <f>J58</f>
        <v>0</v>
      </c>
    </row>
    <row r="134" spans="1:11" ht="28.5" customHeight="1">
      <c r="A134" s="88">
        <f>J74</f>
        <v>3</v>
      </c>
      <c r="B134" s="80"/>
      <c r="C134" s="28" t="str">
        <f>+B71</f>
        <v xml:space="preserve">E.  Cybersecurity: Manufacturing Enable Counter </v>
      </c>
      <c r="D134" s="26">
        <f>IF(J74=0,"NA",ROUND(J72/J74,2))</f>
        <v>1</v>
      </c>
      <c r="E134" s="29" t="str">
        <f t="shared" ref="E134:E135" si="24">IF(D134&gt;=90%,"GREEN",IF(D134&gt;=70%,"YELLOW","RED"))</f>
        <v>GREEN</v>
      </c>
      <c r="F134" s="81"/>
      <c r="G134" s="1"/>
      <c r="J134" s="88">
        <f>J72</f>
        <v>3</v>
      </c>
    </row>
    <row r="135" spans="1:11">
      <c r="A135" s="88">
        <f>J82</f>
        <v>12</v>
      </c>
      <c r="B135" s="80"/>
      <c r="C135" s="28" t="str">
        <f>+B76</f>
        <v xml:space="preserve">F.  Cybersecurity: . Controller Hardening </v>
      </c>
      <c r="D135" s="26">
        <f>IF(J82=0,"NA",ROUND(J77/J82,2))</f>
        <v>1</v>
      </c>
      <c r="E135" s="29" t="str">
        <f t="shared" si="24"/>
        <v>GREEN</v>
      </c>
      <c r="F135" s="81"/>
      <c r="G135" s="1"/>
      <c r="J135" s="88">
        <f>J77</f>
        <v>12</v>
      </c>
    </row>
    <row r="136" spans="1:11" ht="63" customHeight="1">
      <c r="A136" s="88">
        <f>J93</f>
        <v>0</v>
      </c>
      <c r="B136" s="80"/>
      <c r="C136" s="183" t="str">
        <f>+B84</f>
        <v xml:space="preserve">G.  Cybersecurity:  Key Provisioning for SDV - Flexible Security Key Architecture (FSKA) </v>
      </c>
      <c r="D136" s="26" t="str">
        <f>IF(J93=0,"NA",ROUND(J85/J93,2))</f>
        <v>NA</v>
      </c>
      <c r="E136" s="29" t="str">
        <f t="shared" si="23"/>
        <v>GREEN</v>
      </c>
      <c r="F136" s="81"/>
      <c r="G136" s="1"/>
      <c r="J136" s="88">
        <f>J85</f>
        <v>0</v>
      </c>
    </row>
    <row r="137" spans="1:11" ht="48.75" customHeight="1">
      <c r="A137" s="88">
        <f>J99</f>
        <v>0</v>
      </c>
      <c r="B137" s="80"/>
      <c r="C137" s="183" t="str">
        <f>+B95</f>
        <v>H. Cybersecurity: . FSKA Micro controllers without security peripheral</v>
      </c>
      <c r="D137" s="26" t="str">
        <f>IF(J99=0,"NA",ROUND(J96/J99,2))</f>
        <v>NA</v>
      </c>
      <c r="E137" s="29" t="str">
        <f t="shared" ref="E137:E139" si="25">IF(D137&gt;=90%,"GREEN",IF(D137&gt;=70%,"YELLOW","RED"))</f>
        <v>GREEN</v>
      </c>
      <c r="F137" s="81"/>
      <c r="G137" s="1"/>
      <c r="J137" s="88">
        <f>J96</f>
        <v>0</v>
      </c>
    </row>
    <row r="138" spans="1:11" ht="49.5" customHeight="1">
      <c r="A138" s="88">
        <f>J107</f>
        <v>0</v>
      </c>
      <c r="B138" s="80"/>
      <c r="C138" s="183" t="str">
        <f>+B101</f>
        <v>I.  Cybersecurity: . FSKA Microcontrollers with security peripheral</v>
      </c>
      <c r="D138" s="26" t="str">
        <f>IF(J107=0,"NA",ROUND(J102/J107,2))</f>
        <v>NA</v>
      </c>
      <c r="E138" s="29" t="str">
        <f t="shared" ref="E138" si="26">IF(D138&gt;=90%,"GREEN",IF(D138&gt;=70%,"YELLOW","RED"))</f>
        <v>GREEN</v>
      </c>
      <c r="F138" s="81"/>
      <c r="G138" s="1"/>
      <c r="J138" s="89">
        <f>J102</f>
        <v>0</v>
      </c>
    </row>
    <row r="139" spans="1:11" ht="24" customHeight="1">
      <c r="A139" s="88">
        <f>J123</f>
        <v>0</v>
      </c>
      <c r="B139" s="80"/>
      <c r="C139" s="183" t="str">
        <f>+B109</f>
        <v>J.  Cybersecurity:  FSKA KP KEYS</v>
      </c>
      <c r="D139" s="26" t="str">
        <f>IF(J123=0,"NA",ROUND(J110/J123,2))</f>
        <v>NA</v>
      </c>
      <c r="E139" s="29" t="str">
        <f t="shared" si="25"/>
        <v>GREEN</v>
      </c>
      <c r="F139" s="81"/>
      <c r="G139" s="1"/>
      <c r="J139" s="89">
        <f>J110</f>
        <v>0</v>
      </c>
    </row>
    <row r="140" spans="1:11">
      <c r="E140" s="27"/>
    </row>
    <row r="141" spans="1:11" hidden="1">
      <c r="A141" s="88">
        <f>SUM(A130:A139)</f>
        <v>84</v>
      </c>
      <c r="B141" s="68"/>
      <c r="C141" s="69"/>
      <c r="D141" s="70"/>
      <c r="E141" s="71">
        <f>COUNTIF(E130:E139,"RED")</f>
        <v>0</v>
      </c>
      <c r="F141" s="72"/>
      <c r="G141" s="94"/>
      <c r="H141" s="95"/>
      <c r="I141" s="95"/>
      <c r="J141" s="70">
        <f>SUM(J130:J139)</f>
        <v>77</v>
      </c>
      <c r="K141" s="1"/>
    </row>
    <row r="142" spans="1:11">
      <c r="C142" s="1" t="s">
        <v>25</v>
      </c>
      <c r="E142" s="27"/>
    </row>
    <row r="143" spans="1:11" ht="16" thickBot="1">
      <c r="C143" s="1"/>
      <c r="E143" s="27"/>
    </row>
    <row r="144" spans="1:11" ht="16" thickBot="1">
      <c r="C144" s="33" t="s">
        <v>26</v>
      </c>
      <c r="D144" s="34">
        <f>IF(E141&gt;=1,0,ROUND(J141/A141,2))</f>
        <v>0.92</v>
      </c>
      <c r="E144" s="35" t="str">
        <f>IF(E141&gt;=1,"RED",IF(D144&gt;=90%,"GREEN",IF(D144&gt;=70%,"YELLOW","RED")))</f>
        <v>GREEN</v>
      </c>
      <c r="G144" s="91" t="s">
        <v>27</v>
      </c>
      <c r="H144" s="92" t="s">
        <v>28</v>
      </c>
    </row>
    <row r="145" spans="2:8" ht="38.25" customHeight="1">
      <c r="G145" s="90">
        <v>0</v>
      </c>
      <c r="H145" s="97" t="s">
        <v>29</v>
      </c>
    </row>
    <row r="146" spans="2:8" ht="29.15" customHeight="1">
      <c r="C146" s="185"/>
      <c r="D146" s="185"/>
      <c r="E146" s="185"/>
      <c r="G146" s="52">
        <v>1</v>
      </c>
      <c r="H146" s="98" t="s">
        <v>30</v>
      </c>
    </row>
    <row r="147" spans="2:8" ht="29.15" customHeight="1">
      <c r="G147" s="53">
        <v>2</v>
      </c>
      <c r="H147" s="98" t="s">
        <v>31</v>
      </c>
    </row>
    <row r="148" spans="2:8" ht="29.15" customHeight="1">
      <c r="B148" s="39"/>
      <c r="C148" s="40"/>
      <c r="D148" s="39"/>
      <c r="E148" s="41"/>
      <c r="F148" s="41"/>
      <c r="G148" s="54">
        <v>3</v>
      </c>
      <c r="H148" s="98" t="s">
        <v>32</v>
      </c>
    </row>
    <row r="149" spans="2:8" ht="29.15" customHeight="1">
      <c r="B149" s="39"/>
      <c r="C149" s="43"/>
      <c r="D149" s="39"/>
      <c r="E149" s="44"/>
      <c r="F149" s="41"/>
      <c r="G149" s="86" t="s">
        <v>33</v>
      </c>
      <c r="H149" s="98" t="s">
        <v>34</v>
      </c>
    </row>
    <row r="150" spans="2:8" ht="29.15" customHeight="1" thickBot="1">
      <c r="B150" s="39"/>
      <c r="C150" s="186" t="s">
        <v>331</v>
      </c>
      <c r="D150" s="186"/>
      <c r="E150" s="40" t="s">
        <v>330</v>
      </c>
      <c r="F150" s="41"/>
      <c r="G150" s="87" t="s">
        <v>15</v>
      </c>
      <c r="H150" s="99" t="s">
        <v>35</v>
      </c>
    </row>
    <row r="151" spans="2:8">
      <c r="B151" s="39"/>
      <c r="F151" s="41"/>
    </row>
    <row r="152" spans="2:8">
      <c r="B152" s="39"/>
      <c r="C152" s="40"/>
      <c r="D152" s="39"/>
      <c r="E152" s="41"/>
      <c r="F152" s="41"/>
      <c r="G152" s="41"/>
      <c r="H152" s="42"/>
    </row>
    <row r="153" spans="2:8">
      <c r="B153" s="39"/>
      <c r="C153" s="40"/>
      <c r="D153" s="39"/>
      <c r="E153" s="41"/>
      <c r="F153" s="41"/>
      <c r="G153" s="41"/>
      <c r="H153" s="42"/>
    </row>
    <row r="154" spans="2:8">
      <c r="B154" s="39"/>
      <c r="C154" s="40"/>
      <c r="D154" s="39"/>
      <c r="E154" s="41"/>
      <c r="F154" s="41"/>
      <c r="G154" s="41"/>
      <c r="H154" s="42"/>
    </row>
  </sheetData>
  <sheetProtection selectLockedCells="1"/>
  <autoFilter ref="B8:M19" xr:uid="{00000000-0009-0000-0000-000000000000}">
    <filterColumn colId="1" showButton="0"/>
    <filterColumn colId="9">
      <filters>
        <filter val="LGEVH"/>
        <filter val="LGEVH / HWPL"/>
        <filter val="LGEVH / PL"/>
        <filter val="LGEVH / VNU2"/>
      </filters>
    </filterColumn>
  </autoFilter>
  <mergeCells count="16">
    <mergeCell ref="B1:H1"/>
    <mergeCell ref="B2:H2"/>
    <mergeCell ref="C8:D8"/>
    <mergeCell ref="B95:D95"/>
    <mergeCell ref="C124:E124"/>
    <mergeCell ref="C146:E146"/>
    <mergeCell ref="C150:D150"/>
    <mergeCell ref="B22:C22"/>
    <mergeCell ref="B23:C23"/>
    <mergeCell ref="B57:E57"/>
    <mergeCell ref="B71:E71"/>
    <mergeCell ref="B101:D101"/>
    <mergeCell ref="B109:D109"/>
    <mergeCell ref="B29:D29"/>
    <mergeCell ref="B76:D76"/>
    <mergeCell ref="B84:D84"/>
  </mergeCells>
  <phoneticPr fontId="33" type="noConversion"/>
  <conditionalFormatting sqref="D144 H4 D130:D139">
    <cfRule type="cellIs" dxfId="45" priority="185" operator="lessThanOrEqual">
      <formula>69%</formula>
    </cfRule>
    <cfRule type="cellIs" dxfId="44" priority="186" operator="between">
      <formula>70%</formula>
      <formula>89%</formula>
    </cfRule>
    <cfRule type="cellIs" dxfId="43" priority="187" operator="greaterThanOrEqual">
      <formula>90%</formula>
    </cfRule>
  </conditionalFormatting>
  <conditionalFormatting sqref="E144 H5 E130:E139">
    <cfRule type="cellIs" dxfId="42" priority="182" operator="equal">
      <formula>"GREEN"</formula>
    </cfRule>
    <cfRule type="cellIs" dxfId="41" priority="183" operator="equal">
      <formula>"RED"</formula>
    </cfRule>
    <cfRule type="cellIs" dxfId="40" priority="184" operator="equal">
      <formula>"YELLOW"</formula>
    </cfRule>
  </conditionalFormatting>
  <conditionalFormatting sqref="G73 G22 G29 G57 G71 G76 G84 G10:G18 G25:G26 G31:G54 G59:G68 G78:G81">
    <cfRule type="containsText" dxfId="39" priority="169" operator="containsText" text="R">
      <formula>NOT(ISERROR(SEARCH("R",G10)))</formula>
    </cfRule>
    <cfRule type="containsText" dxfId="38" priority="170" operator="containsText" text="Y">
      <formula>NOT(ISERROR(SEARCH("Y",G10)))</formula>
    </cfRule>
    <cfRule type="containsText" dxfId="37" priority="171" operator="containsText" text="G">
      <formula>NOT(ISERROR(SEARCH("G",G10)))</formula>
    </cfRule>
  </conditionalFormatting>
  <conditionalFormatting sqref="G73 G22 G29 G57 G71 G76 G84 G10:G18 G25:G26 G31:G54 G59:G68 G78:G81">
    <cfRule type="containsText" dxfId="36" priority="124" operator="containsText" text="NR">
      <formula>NOT(ISERROR(SEARCH("NR",G10)))</formula>
    </cfRule>
    <cfRule type="containsText" dxfId="35" priority="168" operator="containsText" text="NA">
      <formula>NOT(ISERROR(SEARCH("NA",G10)))</formula>
    </cfRule>
  </conditionalFormatting>
  <conditionalFormatting sqref="G95">
    <cfRule type="containsText" dxfId="34" priority="43" operator="containsText" text="R">
      <formula>NOT(ISERROR(SEARCH("R",G95)))</formula>
    </cfRule>
    <cfRule type="containsText" dxfId="33" priority="44" operator="containsText" text="Y">
      <formula>NOT(ISERROR(SEARCH("Y",G95)))</formula>
    </cfRule>
    <cfRule type="containsText" dxfId="32" priority="45" operator="containsText" text="G">
      <formula>NOT(ISERROR(SEARCH("G",G95)))</formula>
    </cfRule>
  </conditionalFormatting>
  <conditionalFormatting sqref="G95">
    <cfRule type="containsText" dxfId="31" priority="41" operator="containsText" text="NR">
      <formula>NOT(ISERROR(SEARCH("NR",G95)))</formula>
    </cfRule>
    <cfRule type="containsText" dxfId="30" priority="42" operator="containsText" text="NA">
      <formula>NOT(ISERROR(SEARCH("NA",G95)))</formula>
    </cfRule>
  </conditionalFormatting>
  <conditionalFormatting sqref="G101">
    <cfRule type="containsText" dxfId="29" priority="38" operator="containsText" text="R">
      <formula>NOT(ISERROR(SEARCH("R",G101)))</formula>
    </cfRule>
    <cfRule type="containsText" dxfId="28" priority="39" operator="containsText" text="Y">
      <formula>NOT(ISERROR(SEARCH("Y",G101)))</formula>
    </cfRule>
    <cfRule type="containsText" dxfId="27" priority="40" operator="containsText" text="G">
      <formula>NOT(ISERROR(SEARCH("G",G101)))</formula>
    </cfRule>
  </conditionalFormatting>
  <conditionalFormatting sqref="G101">
    <cfRule type="containsText" dxfId="26" priority="36" operator="containsText" text="NR">
      <formula>NOT(ISERROR(SEARCH("NR",G101)))</formula>
    </cfRule>
    <cfRule type="containsText" dxfId="25" priority="37" operator="containsText" text="NA">
      <formula>NOT(ISERROR(SEARCH("NA",G101)))</formula>
    </cfRule>
  </conditionalFormatting>
  <conditionalFormatting sqref="G109">
    <cfRule type="containsText" dxfId="24" priority="33" operator="containsText" text="R">
      <formula>NOT(ISERROR(SEARCH("R",G109)))</formula>
    </cfRule>
    <cfRule type="containsText" dxfId="23" priority="34" operator="containsText" text="Y">
      <formula>NOT(ISERROR(SEARCH("Y",G109)))</formula>
    </cfRule>
    <cfRule type="containsText" dxfId="22" priority="35" operator="containsText" text="G">
      <formula>NOT(ISERROR(SEARCH("G",G109)))</formula>
    </cfRule>
  </conditionalFormatting>
  <conditionalFormatting sqref="G109">
    <cfRule type="containsText" dxfId="21" priority="31" operator="containsText" text="NR">
      <formula>NOT(ISERROR(SEARCH("NR",G109)))</formula>
    </cfRule>
    <cfRule type="containsText" dxfId="20" priority="32" operator="containsText" text="NA">
      <formula>NOT(ISERROR(SEARCH("NA",G109)))</formula>
    </cfRule>
  </conditionalFormatting>
  <conditionalFormatting sqref="G111:G122">
    <cfRule type="containsText" dxfId="19" priority="23" operator="containsText" text="R">
      <formula>NOT(ISERROR(SEARCH("R",G111)))</formula>
    </cfRule>
    <cfRule type="containsText" dxfId="18" priority="24" operator="containsText" text="Y">
      <formula>NOT(ISERROR(SEARCH("Y",G111)))</formula>
    </cfRule>
    <cfRule type="containsText" dxfId="17" priority="25" operator="containsText" text="G">
      <formula>NOT(ISERROR(SEARCH("G",G111)))</formula>
    </cfRule>
  </conditionalFormatting>
  <conditionalFormatting sqref="G111:G122">
    <cfRule type="containsText" dxfId="16" priority="21" operator="containsText" text="NR">
      <formula>NOT(ISERROR(SEARCH("NR",G111)))</formula>
    </cfRule>
    <cfRule type="containsText" dxfId="15" priority="22" operator="containsText" text="NA">
      <formula>NOT(ISERROR(SEARCH("NA",G111)))</formula>
    </cfRule>
  </conditionalFormatting>
  <conditionalFormatting sqref="G103:G106">
    <cfRule type="containsText" dxfId="14" priority="13" operator="containsText" text="R">
      <formula>NOT(ISERROR(SEARCH("R",G103)))</formula>
    </cfRule>
    <cfRule type="containsText" dxfId="13" priority="14" operator="containsText" text="Y">
      <formula>NOT(ISERROR(SEARCH("Y",G103)))</formula>
    </cfRule>
    <cfRule type="containsText" dxfId="12" priority="15" operator="containsText" text="G">
      <formula>NOT(ISERROR(SEARCH("G",G103)))</formula>
    </cfRule>
  </conditionalFormatting>
  <conditionalFormatting sqref="G103:G106">
    <cfRule type="containsText" dxfId="11" priority="11" operator="containsText" text="NR">
      <formula>NOT(ISERROR(SEARCH("NR",G103)))</formula>
    </cfRule>
    <cfRule type="containsText" dxfId="10" priority="12" operator="containsText" text="NA">
      <formula>NOT(ISERROR(SEARCH("NA",G103)))</formula>
    </cfRule>
  </conditionalFormatting>
  <conditionalFormatting sqref="G97:G98">
    <cfRule type="containsText" dxfId="9" priority="8" operator="containsText" text="R">
      <formula>NOT(ISERROR(SEARCH("R",G97)))</formula>
    </cfRule>
    <cfRule type="containsText" dxfId="8" priority="9" operator="containsText" text="Y">
      <formula>NOT(ISERROR(SEARCH("Y",G97)))</formula>
    </cfRule>
    <cfRule type="containsText" dxfId="7" priority="10" operator="containsText" text="G">
      <formula>NOT(ISERROR(SEARCH("G",G97)))</formula>
    </cfRule>
  </conditionalFormatting>
  <conditionalFormatting sqref="G97:G98">
    <cfRule type="containsText" dxfId="6" priority="6" operator="containsText" text="NR">
      <formula>NOT(ISERROR(SEARCH("NR",G97)))</formula>
    </cfRule>
    <cfRule type="containsText" dxfId="5" priority="7" operator="containsText" text="NA">
      <formula>NOT(ISERROR(SEARCH("NA",G97)))</formula>
    </cfRule>
  </conditionalFormatting>
  <conditionalFormatting sqref="G86:G92">
    <cfRule type="containsText" dxfId="4" priority="3" operator="containsText" text="R">
      <formula>NOT(ISERROR(SEARCH("R",G86)))</formula>
    </cfRule>
    <cfRule type="containsText" dxfId="3" priority="4" operator="containsText" text="Y">
      <formula>NOT(ISERROR(SEARCH("Y",G86)))</formula>
    </cfRule>
    <cfRule type="containsText" dxfId="2" priority="5" operator="containsText" text="G">
      <formula>NOT(ISERROR(SEARCH("G",G86)))</formula>
    </cfRule>
  </conditionalFormatting>
  <conditionalFormatting sqref="G86:G92">
    <cfRule type="containsText" dxfId="1" priority="1" operator="containsText" text="NR">
      <formula>NOT(ISERROR(SEARCH("NR",G86)))</formula>
    </cfRule>
    <cfRule type="containsText" dxfId="0" priority="2" operator="containsText" text="NA">
      <formula>NOT(ISERROR(SEARCH("NA",G86)))</formula>
    </cfRule>
  </conditionalFormatting>
  <dataValidations count="1">
    <dataValidation type="list" allowBlank="1" showInputMessage="1" showErrorMessage="1" sqref="F57 F29 F95 F97:F98 F101 F84 F109 F22 F76 F71 F111:F122 F10:F18 F25:F26 F73 F59:F68 F31:F54 F78:F81 F86:F92 F103:F106" xr:uid="{00000000-0002-0000-0000-000000000000}">
      <formula1>"0,1,2,3,NA,NR"</formula1>
    </dataValidation>
  </dataValidations>
  <pageMargins left="0.118110236220472" right="0.118110236220472" top="0.15748031496063" bottom="0.15748031496063" header="0.31496062992126" footer="0.31496062992126"/>
  <pageSetup paperSize="9" scale="46" fitToHeight="4" orientation="portrait" r:id="rId1"/>
  <headerFooter>
    <oddFooter>&amp;L&amp;F&amp;CGM Confidential&amp;R&amp;P</oddFooter>
  </headerFooter>
  <drawing r:id="rId2"/>
  <legacyDrawing r:id="rId3"/>
  <oleObjects>
    <mc:AlternateContent xmlns:mc="http://schemas.openxmlformats.org/markup-compatibility/2006">
      <mc:Choice Requires="x14">
        <oleObject progId="Presentation" shapeId="1072" r:id="rId4">
          <objectPr defaultSize="0" autoPict="0" r:id="rId5">
            <anchor moveWithCells="1">
              <from>
                <xdr:col>13</xdr:col>
                <xdr:colOff>107950</xdr:colOff>
                <xdr:row>30</xdr:row>
                <xdr:rowOff>279400</xdr:rowOff>
              </from>
              <to>
                <xdr:col>13</xdr:col>
                <xdr:colOff>3765550</xdr:colOff>
                <xdr:row>30</xdr:row>
                <xdr:rowOff>2336800</xdr:rowOff>
              </to>
            </anchor>
          </objectPr>
        </oleObject>
      </mc:Choice>
      <mc:Fallback>
        <oleObject progId="Presentation" shapeId="1072" r:id="rId4"/>
      </mc:Fallback>
    </mc:AlternateContent>
    <mc:AlternateContent xmlns:mc="http://schemas.openxmlformats.org/markup-compatibility/2006">
      <mc:Choice Requires="x14">
        <oleObject progId="Presentation" shapeId="1073" r:id="rId6">
          <objectPr defaultSize="0" autoPict="0" r:id="rId7">
            <anchor moveWithCells="1">
              <from>
                <xdr:col>13</xdr:col>
                <xdr:colOff>127000</xdr:colOff>
                <xdr:row>31</xdr:row>
                <xdr:rowOff>247650</xdr:rowOff>
              </from>
              <to>
                <xdr:col>13</xdr:col>
                <xdr:colOff>3784600</xdr:colOff>
                <xdr:row>31</xdr:row>
                <xdr:rowOff>2305050</xdr:rowOff>
              </to>
            </anchor>
          </objectPr>
        </oleObject>
      </mc:Choice>
      <mc:Fallback>
        <oleObject progId="Presentation" shapeId="1073" r:id="rId6"/>
      </mc:Fallback>
    </mc:AlternateContent>
    <mc:AlternateContent xmlns:mc="http://schemas.openxmlformats.org/markup-compatibility/2006">
      <mc:Choice Requires="x14">
        <oleObject progId="Presentation" shapeId="1076" r:id="rId8">
          <objectPr defaultSize="0" autoPict="0" r:id="rId9">
            <anchor moveWithCells="1">
              <from>
                <xdr:col>13</xdr:col>
                <xdr:colOff>165100</xdr:colOff>
                <xdr:row>36</xdr:row>
                <xdr:rowOff>152400</xdr:rowOff>
              </from>
              <to>
                <xdr:col>13</xdr:col>
                <xdr:colOff>3822700</xdr:colOff>
                <xdr:row>36</xdr:row>
                <xdr:rowOff>2209800</xdr:rowOff>
              </to>
            </anchor>
          </objectPr>
        </oleObject>
      </mc:Choice>
      <mc:Fallback>
        <oleObject progId="Presentation" shapeId="1076" r:id="rId8"/>
      </mc:Fallback>
    </mc:AlternateContent>
    <mc:AlternateContent xmlns:mc="http://schemas.openxmlformats.org/markup-compatibility/2006">
      <mc:Choice Requires="x14">
        <oleObject progId="Presentation" shapeId="1077" r:id="rId10">
          <objectPr defaultSize="0" autoPict="0" r:id="rId11">
            <anchor moveWithCells="1">
              <from>
                <xdr:col>13</xdr:col>
                <xdr:colOff>95250</xdr:colOff>
                <xdr:row>33</xdr:row>
                <xdr:rowOff>88900</xdr:rowOff>
              </from>
              <to>
                <xdr:col>13</xdr:col>
                <xdr:colOff>3752850</xdr:colOff>
                <xdr:row>33</xdr:row>
                <xdr:rowOff>2146300</xdr:rowOff>
              </to>
            </anchor>
          </objectPr>
        </oleObject>
      </mc:Choice>
      <mc:Fallback>
        <oleObject progId="Presentation" shapeId="1077" r:id="rId10"/>
      </mc:Fallback>
    </mc:AlternateContent>
    <mc:AlternateContent xmlns:mc="http://schemas.openxmlformats.org/markup-compatibility/2006">
      <mc:Choice Requires="x14">
        <oleObject progId="Presentation" shapeId="1078" r:id="rId12">
          <objectPr defaultSize="0" autoPict="0" r:id="rId13">
            <anchor moveWithCells="1">
              <from>
                <xdr:col>8</xdr:col>
                <xdr:colOff>0</xdr:colOff>
                <xdr:row>34</xdr:row>
                <xdr:rowOff>0</xdr:rowOff>
              </from>
              <to>
                <xdr:col>13</xdr:col>
                <xdr:colOff>3657600</xdr:colOff>
                <xdr:row>34</xdr:row>
                <xdr:rowOff>2057400</xdr:rowOff>
              </to>
            </anchor>
          </objectPr>
        </oleObject>
      </mc:Choice>
      <mc:Fallback>
        <oleObject progId="Presentation" shapeId="1078" r:id="rId12"/>
      </mc:Fallback>
    </mc:AlternateContent>
    <mc:AlternateContent xmlns:mc="http://schemas.openxmlformats.org/markup-compatibility/2006">
      <mc:Choice Requires="x14">
        <oleObject progId="Presentation" shapeId="1079" r:id="rId14">
          <objectPr defaultSize="0" autoPict="0" r:id="rId15">
            <anchor moveWithCells="1">
              <from>
                <xdr:col>13</xdr:col>
                <xdr:colOff>285750</xdr:colOff>
                <xdr:row>37</xdr:row>
                <xdr:rowOff>88900</xdr:rowOff>
              </from>
              <to>
                <xdr:col>13</xdr:col>
                <xdr:colOff>3943350</xdr:colOff>
                <xdr:row>37</xdr:row>
                <xdr:rowOff>2146300</xdr:rowOff>
              </to>
            </anchor>
          </objectPr>
        </oleObject>
      </mc:Choice>
      <mc:Fallback>
        <oleObject progId="Presentation" shapeId="1079" r:id="rId14"/>
      </mc:Fallback>
    </mc:AlternateContent>
    <mc:AlternateContent xmlns:mc="http://schemas.openxmlformats.org/markup-compatibility/2006">
      <mc:Choice Requires="x14">
        <oleObject progId="Presentation" shapeId="1082" r:id="rId16">
          <objectPr defaultSize="0" autoPict="0" r:id="rId17">
            <anchor moveWithCells="1">
              <from>
                <xdr:col>8</xdr:col>
                <xdr:colOff>0</xdr:colOff>
                <xdr:row>40</xdr:row>
                <xdr:rowOff>0</xdr:rowOff>
              </from>
              <to>
                <xdr:col>13</xdr:col>
                <xdr:colOff>3657600</xdr:colOff>
                <xdr:row>40</xdr:row>
                <xdr:rowOff>2057400</xdr:rowOff>
              </to>
            </anchor>
          </objectPr>
        </oleObject>
      </mc:Choice>
      <mc:Fallback>
        <oleObject progId="Presentation" shapeId="1082" r:id="rId16"/>
      </mc:Fallback>
    </mc:AlternateContent>
    <mc:AlternateContent xmlns:mc="http://schemas.openxmlformats.org/markup-compatibility/2006">
      <mc:Choice Requires="x14">
        <oleObject progId="Presentation" shapeId="1083" r:id="rId18">
          <objectPr defaultSize="0" autoPict="0" r:id="rId19">
            <anchor moveWithCells="1">
              <from>
                <xdr:col>8</xdr:col>
                <xdr:colOff>0</xdr:colOff>
                <xdr:row>42</xdr:row>
                <xdr:rowOff>0</xdr:rowOff>
              </from>
              <to>
                <xdr:col>13</xdr:col>
                <xdr:colOff>3657600</xdr:colOff>
                <xdr:row>42</xdr:row>
                <xdr:rowOff>2057400</xdr:rowOff>
              </to>
            </anchor>
          </objectPr>
        </oleObject>
      </mc:Choice>
      <mc:Fallback>
        <oleObject progId="Presentation" shapeId="1083" r:id="rId18"/>
      </mc:Fallback>
    </mc:AlternateContent>
    <mc:AlternateContent xmlns:mc="http://schemas.openxmlformats.org/markup-compatibility/2006">
      <mc:Choice Requires="x14">
        <oleObject progId="Presentation" shapeId="1084" r:id="rId20">
          <objectPr defaultSize="0" autoPict="0" r:id="rId21">
            <anchor moveWithCells="1">
              <from>
                <xdr:col>8</xdr:col>
                <xdr:colOff>0</xdr:colOff>
                <xdr:row>47</xdr:row>
                <xdr:rowOff>0</xdr:rowOff>
              </from>
              <to>
                <xdr:col>13</xdr:col>
                <xdr:colOff>3657600</xdr:colOff>
                <xdr:row>47</xdr:row>
                <xdr:rowOff>2057400</xdr:rowOff>
              </to>
            </anchor>
          </objectPr>
        </oleObject>
      </mc:Choice>
      <mc:Fallback>
        <oleObject progId="Presentation" shapeId="1084" r:id="rId20"/>
      </mc:Fallback>
    </mc:AlternateContent>
    <mc:AlternateContent xmlns:mc="http://schemas.openxmlformats.org/markup-compatibility/2006">
      <mc:Choice Requires="x14">
        <oleObject progId="Presentation" shapeId="1085" r:id="rId22">
          <objectPr defaultSize="0" autoPict="0" r:id="rId23">
            <anchor moveWithCells="1">
              <from>
                <xdr:col>13</xdr:col>
                <xdr:colOff>133350</xdr:colOff>
                <xdr:row>48</xdr:row>
                <xdr:rowOff>127000</xdr:rowOff>
              </from>
              <to>
                <xdr:col>13</xdr:col>
                <xdr:colOff>3790950</xdr:colOff>
                <xdr:row>48</xdr:row>
                <xdr:rowOff>2184400</xdr:rowOff>
              </to>
            </anchor>
          </objectPr>
        </oleObject>
      </mc:Choice>
      <mc:Fallback>
        <oleObject progId="Presentation" shapeId="1085" r:id="rId22"/>
      </mc:Fallback>
    </mc:AlternateContent>
    <mc:AlternateContent xmlns:mc="http://schemas.openxmlformats.org/markup-compatibility/2006">
      <mc:Choice Requires="x14">
        <oleObject progId="Presentation" shapeId="1087" r:id="rId24">
          <objectPr defaultSize="0" autoPict="0" r:id="rId25">
            <anchor moveWithCells="1">
              <from>
                <xdr:col>8</xdr:col>
                <xdr:colOff>0</xdr:colOff>
                <xdr:row>50</xdr:row>
                <xdr:rowOff>0</xdr:rowOff>
              </from>
              <to>
                <xdr:col>13</xdr:col>
                <xdr:colOff>3657600</xdr:colOff>
                <xdr:row>50</xdr:row>
                <xdr:rowOff>2057400</xdr:rowOff>
              </to>
            </anchor>
          </objectPr>
        </oleObject>
      </mc:Choice>
      <mc:Fallback>
        <oleObject progId="Presentation" shapeId="1087" r:id="rId24"/>
      </mc:Fallback>
    </mc:AlternateContent>
    <mc:AlternateContent xmlns:mc="http://schemas.openxmlformats.org/markup-compatibility/2006">
      <mc:Choice Requires="x14">
        <oleObject progId="Presentation" shapeId="1088" r:id="rId26">
          <objectPr defaultSize="0" autoPict="0" r:id="rId27">
            <anchor moveWithCells="1">
              <from>
                <xdr:col>13</xdr:col>
                <xdr:colOff>260350</xdr:colOff>
                <xdr:row>53</xdr:row>
                <xdr:rowOff>355600</xdr:rowOff>
              </from>
              <to>
                <xdr:col>13</xdr:col>
                <xdr:colOff>3917950</xdr:colOff>
                <xdr:row>53</xdr:row>
                <xdr:rowOff>2413000</xdr:rowOff>
              </to>
            </anchor>
          </objectPr>
        </oleObject>
      </mc:Choice>
      <mc:Fallback>
        <oleObject progId="Presentation" shapeId="1088" r:id="rId26"/>
      </mc:Fallback>
    </mc:AlternateContent>
    <mc:AlternateContent xmlns:mc="http://schemas.openxmlformats.org/markup-compatibility/2006">
      <mc:Choice Requires="x14">
        <oleObject progId="Presentation" shapeId="1089" r:id="rId28">
          <objectPr defaultSize="0" autoPict="0" r:id="rId29">
            <anchor moveWithCells="1">
              <from>
                <xdr:col>8</xdr:col>
                <xdr:colOff>0</xdr:colOff>
                <xdr:row>72</xdr:row>
                <xdr:rowOff>0</xdr:rowOff>
              </from>
              <to>
                <xdr:col>13</xdr:col>
                <xdr:colOff>3657600</xdr:colOff>
                <xdr:row>72</xdr:row>
                <xdr:rowOff>2057400</xdr:rowOff>
              </to>
            </anchor>
          </objectPr>
        </oleObject>
      </mc:Choice>
      <mc:Fallback>
        <oleObject progId="Presentation" shapeId="1089" r:id="rId28"/>
      </mc:Fallback>
    </mc:AlternateContent>
    <mc:AlternateContent xmlns:mc="http://schemas.openxmlformats.org/markup-compatibility/2006">
      <mc:Choice Requires="x14">
        <oleObject progId="Presentation" shapeId="1090" r:id="rId30">
          <objectPr defaultSize="0" autoPict="0" r:id="rId31">
            <anchor moveWithCells="1">
              <from>
                <xdr:col>13</xdr:col>
                <xdr:colOff>260350</xdr:colOff>
                <xdr:row>77</xdr:row>
                <xdr:rowOff>222250</xdr:rowOff>
              </from>
              <to>
                <xdr:col>13</xdr:col>
                <xdr:colOff>3917950</xdr:colOff>
                <xdr:row>77</xdr:row>
                <xdr:rowOff>2279650</xdr:rowOff>
              </to>
            </anchor>
          </objectPr>
        </oleObject>
      </mc:Choice>
      <mc:Fallback>
        <oleObject progId="Presentation" shapeId="1090" r:id="rId30"/>
      </mc:Fallback>
    </mc:AlternateContent>
    <mc:AlternateContent xmlns:mc="http://schemas.openxmlformats.org/markup-compatibility/2006">
      <mc:Choice Requires="x14">
        <oleObject progId="Presentation" shapeId="1091" r:id="rId32">
          <objectPr defaultSize="0" autoPict="0" r:id="rId33">
            <anchor moveWithCells="1">
              <from>
                <xdr:col>13</xdr:col>
                <xdr:colOff>190500</xdr:colOff>
                <xdr:row>78</xdr:row>
                <xdr:rowOff>222250</xdr:rowOff>
              </from>
              <to>
                <xdr:col>13</xdr:col>
                <xdr:colOff>3848100</xdr:colOff>
                <xdr:row>78</xdr:row>
                <xdr:rowOff>2279650</xdr:rowOff>
              </to>
            </anchor>
          </objectPr>
        </oleObject>
      </mc:Choice>
      <mc:Fallback>
        <oleObject progId="Presentation" shapeId="1091" r:id="rId32"/>
      </mc:Fallback>
    </mc:AlternateContent>
    <mc:AlternateContent xmlns:mc="http://schemas.openxmlformats.org/markup-compatibility/2006">
      <mc:Choice Requires="x14">
        <oleObject progId="Presentation" shapeId="1092" r:id="rId34">
          <objectPr defaultSize="0" autoPict="0" r:id="rId35">
            <anchor moveWithCells="1">
              <from>
                <xdr:col>13</xdr:col>
                <xdr:colOff>190500</xdr:colOff>
                <xdr:row>79</xdr:row>
                <xdr:rowOff>355600</xdr:rowOff>
              </from>
              <to>
                <xdr:col>13</xdr:col>
                <xdr:colOff>3848100</xdr:colOff>
                <xdr:row>79</xdr:row>
                <xdr:rowOff>2413000</xdr:rowOff>
              </to>
            </anchor>
          </objectPr>
        </oleObject>
      </mc:Choice>
      <mc:Fallback>
        <oleObject progId="Presentation" shapeId="1092" r:id="rId34"/>
      </mc:Fallback>
    </mc:AlternateContent>
    <mc:AlternateContent xmlns:mc="http://schemas.openxmlformats.org/markup-compatibility/2006">
      <mc:Choice Requires="x14">
        <oleObject progId="Presentation" shapeId="1093" r:id="rId36">
          <objectPr defaultSize="0" autoPict="0" r:id="rId37">
            <anchor moveWithCells="1">
              <from>
                <xdr:col>13</xdr:col>
                <xdr:colOff>184150</xdr:colOff>
                <xdr:row>80</xdr:row>
                <xdr:rowOff>285750</xdr:rowOff>
              </from>
              <to>
                <xdr:col>13</xdr:col>
                <xdr:colOff>3841750</xdr:colOff>
                <xdr:row>80</xdr:row>
                <xdr:rowOff>2343150</xdr:rowOff>
              </to>
            </anchor>
          </objectPr>
        </oleObject>
      </mc:Choice>
      <mc:Fallback>
        <oleObject progId="Presentation" shapeId="1093" r:id="rId36"/>
      </mc:Fallback>
    </mc:AlternateContent>
    <mc:AlternateContent xmlns:mc="http://schemas.openxmlformats.org/markup-compatibility/2006">
      <mc:Choice Requires="x14">
        <oleObject progId="Presentation" shapeId="1094" r:id="rId38">
          <objectPr defaultSize="0" autoPict="0" r:id="rId39">
            <anchor moveWithCells="1">
              <from>
                <xdr:col>13</xdr:col>
                <xdr:colOff>133350</xdr:colOff>
                <xdr:row>32</xdr:row>
                <xdr:rowOff>95250</xdr:rowOff>
              </from>
              <to>
                <xdr:col>13</xdr:col>
                <xdr:colOff>3810000</xdr:colOff>
                <xdr:row>32</xdr:row>
                <xdr:rowOff>2165350</xdr:rowOff>
              </to>
            </anchor>
          </objectPr>
        </oleObject>
      </mc:Choice>
      <mc:Fallback>
        <oleObject progId="Presentation" shapeId="1094" r:id="rId38"/>
      </mc:Fallback>
    </mc:AlternateContent>
    <mc:AlternateContent xmlns:mc="http://schemas.openxmlformats.org/markup-compatibility/2006">
      <mc:Choice Requires="x14">
        <oleObject progId="Presentation" shapeId="1096" r:id="rId40">
          <objectPr defaultSize="0" autoPict="0" r:id="rId41">
            <anchor moveWithCells="1">
              <from>
                <xdr:col>13</xdr:col>
                <xdr:colOff>57150</xdr:colOff>
                <xdr:row>49</xdr:row>
                <xdr:rowOff>304800</xdr:rowOff>
              </from>
              <to>
                <xdr:col>13</xdr:col>
                <xdr:colOff>3441700</xdr:colOff>
                <xdr:row>49</xdr:row>
                <xdr:rowOff>2203450</xdr:rowOff>
              </to>
            </anchor>
          </objectPr>
        </oleObject>
      </mc:Choice>
      <mc:Fallback>
        <oleObject progId="Presentation" shapeId="1096" r:id="rId40"/>
      </mc:Fallback>
    </mc:AlternateContent>
    <mc:AlternateContent xmlns:mc="http://schemas.openxmlformats.org/markup-compatibility/2006">
      <mc:Choice Requires="x14">
        <oleObject progId="Presentation" shapeId="1097" r:id="rId42">
          <objectPr defaultSize="0" autoPict="0" r:id="rId43">
            <anchor moveWithCells="1">
              <from>
                <xdr:col>13</xdr:col>
                <xdr:colOff>203200</xdr:colOff>
                <xdr:row>39</xdr:row>
                <xdr:rowOff>50800</xdr:rowOff>
              </from>
              <to>
                <xdr:col>13</xdr:col>
                <xdr:colOff>3613150</xdr:colOff>
                <xdr:row>39</xdr:row>
                <xdr:rowOff>1955800</xdr:rowOff>
              </to>
            </anchor>
          </objectPr>
        </oleObject>
      </mc:Choice>
      <mc:Fallback>
        <oleObject progId="Presentation" shapeId="1097" r:id="rId42"/>
      </mc:Fallback>
    </mc:AlternateContent>
    <mc:AlternateContent xmlns:mc="http://schemas.openxmlformats.org/markup-compatibility/2006">
      <mc:Choice Requires="x14">
        <oleObject progId="Presentation" shapeId="1098" r:id="rId44">
          <objectPr defaultSize="0" autoPict="0" r:id="rId45">
            <anchor moveWithCells="1">
              <from>
                <xdr:col>13</xdr:col>
                <xdr:colOff>285750</xdr:colOff>
                <xdr:row>38</xdr:row>
                <xdr:rowOff>228600</xdr:rowOff>
              </from>
              <to>
                <xdr:col>13</xdr:col>
                <xdr:colOff>3879850</xdr:colOff>
                <xdr:row>38</xdr:row>
                <xdr:rowOff>2247900</xdr:rowOff>
              </to>
            </anchor>
          </objectPr>
        </oleObject>
      </mc:Choice>
      <mc:Fallback>
        <oleObject progId="Presentation" shapeId="1098" r:id="rId44"/>
      </mc:Fallback>
    </mc:AlternateContent>
    <mc:AlternateContent xmlns:mc="http://schemas.openxmlformats.org/markup-compatibility/2006">
      <mc:Choice Requires="x14">
        <oleObject progId="Presentation" shapeId="1099" r:id="rId46">
          <objectPr defaultSize="0" autoPict="0" r:id="rId47">
            <anchor moveWithCells="1">
              <from>
                <xdr:col>13</xdr:col>
                <xdr:colOff>152400</xdr:colOff>
                <xdr:row>9</xdr:row>
                <xdr:rowOff>146050</xdr:rowOff>
              </from>
              <to>
                <xdr:col>13</xdr:col>
                <xdr:colOff>2298700</xdr:colOff>
                <xdr:row>9</xdr:row>
                <xdr:rowOff>1631950</xdr:rowOff>
              </to>
            </anchor>
          </objectPr>
        </oleObject>
      </mc:Choice>
      <mc:Fallback>
        <oleObject progId="Presentation" shapeId="1099" r:id="rId4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240"/>
  <sheetViews>
    <sheetView zoomScaleNormal="75" zoomScaleSheetLayoutView="77" workbookViewId="0">
      <selection activeCell="B17" sqref="B17"/>
    </sheetView>
  </sheetViews>
  <sheetFormatPr defaultColWidth="9.1796875" defaultRowHeight="11.5"/>
  <cols>
    <col min="1" max="1" width="5.453125" style="106" customWidth="1"/>
    <col min="2" max="2" width="9.1796875" style="106" customWidth="1"/>
    <col min="3" max="3" width="7.26953125" style="106" customWidth="1"/>
    <col min="4" max="4" width="35.26953125" style="106" customWidth="1"/>
    <col min="5" max="5" width="15.453125" style="106" customWidth="1"/>
    <col min="6" max="9" width="11.7265625" style="106" customWidth="1"/>
    <col min="10" max="10" width="3" style="106" customWidth="1"/>
    <col min="11" max="15" width="2.453125" style="106" customWidth="1"/>
    <col min="16" max="16" width="34.81640625" style="106" customWidth="1"/>
    <col min="17" max="16384" width="9.1796875" style="106"/>
  </cols>
  <sheetData>
    <row r="1" spans="1:16">
      <c r="A1" s="100" t="s">
        <v>36</v>
      </c>
      <c r="B1" s="101"/>
      <c r="C1" s="101"/>
      <c r="D1" s="102"/>
      <c r="E1" s="103" t="s">
        <v>37</v>
      </c>
      <c r="F1" s="142"/>
      <c r="G1" s="104"/>
      <c r="H1" s="105"/>
      <c r="J1" s="209" t="s">
        <v>38</v>
      </c>
      <c r="K1" s="210"/>
      <c r="L1" s="210"/>
      <c r="M1" s="210"/>
      <c r="N1" s="210"/>
      <c r="O1" s="211"/>
      <c r="P1" s="102"/>
    </row>
    <row r="2" spans="1:16">
      <c r="A2" s="100" t="s">
        <v>39</v>
      </c>
      <c r="B2" s="101"/>
      <c r="C2" s="101"/>
      <c r="D2" s="102"/>
      <c r="E2" s="103" t="s">
        <v>40</v>
      </c>
      <c r="F2" s="142"/>
      <c r="G2" s="104"/>
      <c r="H2" s="105"/>
      <c r="J2" s="209" t="s">
        <v>41</v>
      </c>
      <c r="K2" s="210"/>
      <c r="L2" s="210"/>
      <c r="M2" s="210"/>
      <c r="N2" s="210"/>
      <c r="O2" s="211"/>
      <c r="P2" s="102"/>
    </row>
    <row r="3" spans="1:16">
      <c r="A3" s="100" t="s">
        <v>42</v>
      </c>
      <c r="B3" s="101"/>
      <c r="C3" s="101"/>
      <c r="D3" s="107"/>
      <c r="E3" s="103" t="s">
        <v>43</v>
      </c>
      <c r="F3" s="142"/>
      <c r="G3" s="104"/>
      <c r="H3" s="105"/>
      <c r="J3" s="209" t="s">
        <v>44</v>
      </c>
      <c r="K3" s="210"/>
      <c r="L3" s="210"/>
      <c r="M3" s="210"/>
      <c r="N3" s="210"/>
      <c r="O3" s="211"/>
      <c r="P3" s="102"/>
    </row>
    <row r="4" spans="1:16">
      <c r="A4" s="100" t="s">
        <v>45</v>
      </c>
      <c r="B4" s="101"/>
      <c r="C4" s="101"/>
      <c r="D4" s="102"/>
      <c r="E4" s="103" t="s">
        <v>46</v>
      </c>
      <c r="F4" s="143"/>
      <c r="J4" s="209" t="s">
        <v>47</v>
      </c>
      <c r="K4" s="210"/>
      <c r="L4" s="210"/>
      <c r="M4" s="210"/>
      <c r="N4" s="210"/>
      <c r="O4" s="211"/>
      <c r="P4" s="102"/>
    </row>
    <row r="5" spans="1:16">
      <c r="A5" s="100" t="s">
        <v>48</v>
      </c>
      <c r="B5" s="101"/>
      <c r="C5" s="101"/>
      <c r="D5" s="102"/>
      <c r="J5" s="209" t="s">
        <v>49</v>
      </c>
      <c r="K5" s="210"/>
      <c r="L5" s="210"/>
      <c r="M5" s="210"/>
      <c r="N5" s="210"/>
      <c r="O5" s="211"/>
      <c r="P5" s="102"/>
    </row>
    <row r="6" spans="1:16" ht="24.75" customHeight="1" thickBot="1">
      <c r="J6" s="108"/>
      <c r="K6" s="108"/>
      <c r="L6" s="108"/>
      <c r="M6" s="108"/>
      <c r="N6" s="108"/>
    </row>
    <row r="7" spans="1:16" ht="12" thickBot="1">
      <c r="A7" s="109"/>
      <c r="B7" s="110" t="s">
        <v>50</v>
      </c>
      <c r="C7" s="111" t="s">
        <v>51</v>
      </c>
      <c r="I7" s="108"/>
      <c r="J7" s="108"/>
      <c r="K7" s="108"/>
      <c r="L7" s="108"/>
      <c r="M7" s="108"/>
    </row>
    <row r="8" spans="1:16" ht="12" thickBot="1">
      <c r="A8" s="109"/>
      <c r="B8" s="112" t="s">
        <v>52</v>
      </c>
      <c r="C8" s="111" t="s">
        <v>53</v>
      </c>
      <c r="I8" s="108"/>
      <c r="J8" s="108"/>
      <c r="K8" s="108"/>
      <c r="L8" s="108"/>
      <c r="M8" s="108"/>
    </row>
    <row r="9" spans="1:16" ht="12" thickBot="1">
      <c r="A9" s="109"/>
      <c r="B9" s="113" t="s">
        <v>54</v>
      </c>
      <c r="C9" s="111" t="s">
        <v>55</v>
      </c>
      <c r="I9" s="108"/>
      <c r="J9" s="108"/>
      <c r="K9" s="108"/>
      <c r="L9" s="108"/>
      <c r="M9" s="108"/>
    </row>
    <row r="10" spans="1:16" ht="12" thickBot="1">
      <c r="A10" s="109"/>
      <c r="B10" s="114" t="s">
        <v>56</v>
      </c>
      <c r="C10" s="111" t="s">
        <v>57</v>
      </c>
      <c r="I10" s="108"/>
      <c r="J10" s="108"/>
      <c r="K10" s="108"/>
      <c r="L10" s="108"/>
      <c r="M10" s="108"/>
    </row>
    <row r="11" spans="1:16" ht="12" thickBot="1">
      <c r="A11" s="109"/>
      <c r="B11" s="115" t="s">
        <v>58</v>
      </c>
      <c r="C11" s="111" t="s">
        <v>59</v>
      </c>
      <c r="I11" s="108"/>
      <c r="J11" s="108"/>
      <c r="K11" s="108"/>
      <c r="L11" s="108"/>
      <c r="M11" s="108"/>
    </row>
    <row r="12" spans="1:16" ht="12" thickBot="1">
      <c r="A12" s="116"/>
      <c r="B12" s="117"/>
      <c r="C12" s="111" t="s">
        <v>60</v>
      </c>
      <c r="I12" s="108"/>
      <c r="J12" s="108"/>
      <c r="K12" s="108"/>
      <c r="L12" s="108"/>
      <c r="M12" s="108"/>
    </row>
    <row r="13" spans="1:16">
      <c r="J13" s="206" t="s">
        <v>61</v>
      </c>
      <c r="K13" s="207"/>
      <c r="L13" s="207"/>
      <c r="M13" s="207"/>
      <c r="N13" s="207"/>
      <c r="O13" s="208"/>
    </row>
    <row r="14" spans="1:16">
      <c r="O14" s="118"/>
    </row>
    <row r="15" spans="1:16">
      <c r="O15" s="118"/>
    </row>
    <row r="16" spans="1:16" ht="42.75" customHeight="1">
      <c r="A16" s="119" t="s">
        <v>62</v>
      </c>
      <c r="B16" s="120" t="s">
        <v>63</v>
      </c>
      <c r="C16" s="121" t="s">
        <v>64</v>
      </c>
      <c r="D16" s="122" t="s">
        <v>65</v>
      </c>
      <c r="E16" s="122" t="s">
        <v>66</v>
      </c>
      <c r="F16" s="122" t="s">
        <v>67</v>
      </c>
      <c r="G16" s="123" t="s">
        <v>68</v>
      </c>
      <c r="H16" s="122" t="s">
        <v>69</v>
      </c>
      <c r="I16" s="123" t="s">
        <v>70</v>
      </c>
      <c r="J16" s="124">
        <v>1</v>
      </c>
      <c r="K16" s="125">
        <v>2</v>
      </c>
      <c r="L16" s="125">
        <v>3</v>
      </c>
      <c r="M16" s="125">
        <v>4</v>
      </c>
      <c r="N16" s="125">
        <v>5</v>
      </c>
      <c r="O16" s="125">
        <v>6</v>
      </c>
      <c r="P16" s="122" t="s">
        <v>71</v>
      </c>
    </row>
    <row r="17" spans="1:16" s="133" customFormat="1">
      <c r="A17" s="127">
        <v>1</v>
      </c>
      <c r="B17" s="127"/>
      <c r="C17" s="128"/>
      <c r="D17" s="129"/>
      <c r="E17" s="130"/>
      <c r="F17" s="142"/>
      <c r="G17" s="142"/>
      <c r="H17" s="142"/>
      <c r="I17" s="142"/>
      <c r="J17" s="131"/>
      <c r="K17" s="131"/>
      <c r="L17" s="132"/>
      <c r="M17" s="131"/>
      <c r="N17" s="129"/>
      <c r="O17" s="132"/>
      <c r="P17" s="129"/>
    </row>
    <row r="18" spans="1:16" s="133" customFormat="1">
      <c r="A18" s="127">
        <v>2</v>
      </c>
      <c r="B18" s="127"/>
      <c r="C18" s="128"/>
      <c r="D18" s="129"/>
      <c r="E18" s="130"/>
      <c r="F18" s="142"/>
      <c r="G18" s="142"/>
      <c r="H18" s="142"/>
      <c r="I18" s="142"/>
      <c r="J18" s="131"/>
      <c r="K18" s="135"/>
      <c r="L18" s="136"/>
      <c r="M18" s="136"/>
      <c r="N18" s="137"/>
      <c r="O18" s="132"/>
      <c r="P18" s="137"/>
    </row>
    <row r="19" spans="1:16" s="133" customFormat="1">
      <c r="A19" s="127">
        <v>3</v>
      </c>
      <c r="B19" s="127"/>
      <c r="C19" s="128"/>
      <c r="D19" s="129"/>
      <c r="E19" s="130"/>
      <c r="F19" s="142"/>
      <c r="G19" s="142"/>
      <c r="H19" s="142"/>
      <c r="I19" s="142"/>
      <c r="J19" s="131"/>
      <c r="K19" s="138"/>
      <c r="L19" s="127"/>
      <c r="M19" s="127"/>
      <c r="N19" s="137"/>
      <c r="O19" s="132"/>
      <c r="P19" s="137"/>
    </row>
    <row r="20" spans="1:16" s="133" customFormat="1">
      <c r="A20" s="127">
        <v>4</v>
      </c>
      <c r="B20" s="127"/>
      <c r="C20" s="128"/>
      <c r="D20" s="129"/>
      <c r="E20" s="130"/>
      <c r="F20" s="142"/>
      <c r="G20" s="142"/>
      <c r="H20" s="142"/>
      <c r="I20" s="142"/>
      <c r="J20" s="134"/>
      <c r="K20" s="139"/>
      <c r="L20" s="127"/>
      <c r="M20" s="127"/>
      <c r="N20" s="137"/>
      <c r="O20" s="132"/>
      <c r="P20" s="137"/>
    </row>
    <row r="21" spans="1:16" s="133" customFormat="1">
      <c r="A21" s="127">
        <v>5</v>
      </c>
      <c r="B21" s="140"/>
      <c r="C21" s="128"/>
      <c r="D21" s="129"/>
      <c r="E21" s="141"/>
      <c r="F21" s="142"/>
      <c r="G21" s="142"/>
      <c r="H21" s="142"/>
      <c r="I21" s="142"/>
      <c r="J21" s="134"/>
      <c r="K21" s="139"/>
      <c r="L21" s="127"/>
      <c r="M21" s="127"/>
      <c r="N21" s="137"/>
      <c r="O21" s="132"/>
      <c r="P21" s="137"/>
    </row>
    <row r="22" spans="1:16" s="133" customFormat="1">
      <c r="A22" s="127">
        <v>6</v>
      </c>
      <c r="B22" s="127"/>
      <c r="C22" s="128"/>
      <c r="D22" s="129"/>
      <c r="E22" s="130"/>
      <c r="F22" s="142"/>
      <c r="G22" s="142"/>
      <c r="H22" s="142"/>
      <c r="I22" s="142"/>
      <c r="J22" s="134"/>
      <c r="K22" s="139"/>
      <c r="M22" s="127"/>
      <c r="N22" s="137"/>
      <c r="O22" s="132"/>
      <c r="P22" s="137"/>
    </row>
    <row r="23" spans="1:16" s="133" customFormat="1">
      <c r="A23" s="127">
        <v>7</v>
      </c>
      <c r="B23" s="127"/>
      <c r="C23" s="128"/>
      <c r="D23" s="129"/>
      <c r="E23" s="130"/>
      <c r="F23" s="142"/>
      <c r="G23" s="142"/>
      <c r="H23" s="142"/>
      <c r="I23" s="142"/>
      <c r="J23" s="134"/>
      <c r="K23" s="138"/>
      <c r="L23" s="127"/>
      <c r="M23" s="127"/>
      <c r="N23" s="137"/>
      <c r="O23" s="132"/>
      <c r="P23" s="137"/>
    </row>
    <row r="24" spans="1:16" s="133" customFormat="1">
      <c r="A24" s="127">
        <v>8</v>
      </c>
      <c r="B24" s="127"/>
      <c r="C24" s="128"/>
      <c r="D24" s="129"/>
      <c r="E24" s="130"/>
      <c r="F24" s="142"/>
      <c r="G24" s="142"/>
      <c r="H24" s="142"/>
      <c r="I24" s="142"/>
      <c r="J24" s="134"/>
      <c r="K24" s="138"/>
      <c r="L24" s="127"/>
      <c r="M24" s="127"/>
      <c r="N24" s="137"/>
      <c r="O24" s="132"/>
      <c r="P24" s="137"/>
    </row>
    <row r="25" spans="1:16" s="133" customFormat="1">
      <c r="A25" s="127">
        <v>9</v>
      </c>
      <c r="B25" s="127"/>
      <c r="C25" s="128"/>
      <c r="D25" s="129"/>
      <c r="E25" s="130"/>
      <c r="F25" s="142"/>
      <c r="G25" s="142"/>
      <c r="H25" s="142"/>
      <c r="I25" s="142"/>
      <c r="J25" s="134"/>
      <c r="K25" s="127"/>
      <c r="L25" s="127"/>
      <c r="M25" s="127"/>
      <c r="N25" s="137"/>
      <c r="O25" s="132"/>
      <c r="P25" s="137"/>
    </row>
    <row r="26" spans="1:16" s="133" customFormat="1">
      <c r="A26" s="127">
        <v>10</v>
      </c>
      <c r="B26" s="127"/>
      <c r="C26" s="128"/>
      <c r="D26" s="129"/>
      <c r="E26" s="130"/>
      <c r="F26" s="142"/>
      <c r="G26" s="142"/>
      <c r="H26" s="142"/>
      <c r="I26" s="142"/>
      <c r="J26" s="127"/>
      <c r="K26" s="127"/>
      <c r="L26" s="127"/>
      <c r="M26" s="127"/>
      <c r="N26" s="137"/>
      <c r="O26" s="132"/>
      <c r="P26" s="137"/>
    </row>
    <row r="27" spans="1:16">
      <c r="K27" s="126"/>
      <c r="L27" s="126"/>
      <c r="M27" s="126"/>
      <c r="N27" s="126"/>
    </row>
    <row r="28" spans="1:16">
      <c r="K28" s="126"/>
      <c r="L28" s="126"/>
      <c r="M28" s="126"/>
      <c r="N28" s="126"/>
    </row>
    <row r="29" spans="1:16">
      <c r="K29" s="126"/>
      <c r="L29" s="126"/>
      <c r="M29" s="126"/>
      <c r="N29" s="126"/>
    </row>
    <row r="30" spans="1:16">
      <c r="K30" s="126"/>
      <c r="L30" s="126"/>
      <c r="M30" s="126"/>
      <c r="N30" s="126"/>
    </row>
    <row r="31" spans="1:16">
      <c r="K31" s="126"/>
      <c r="L31" s="126"/>
      <c r="M31" s="126"/>
      <c r="N31" s="126"/>
    </row>
    <row r="32" spans="1:16">
      <c r="K32" s="126"/>
      <c r="L32" s="126"/>
      <c r="M32" s="126"/>
      <c r="N32" s="126"/>
    </row>
    <row r="33" spans="11:14">
      <c r="K33" s="126"/>
      <c r="L33" s="126"/>
      <c r="M33" s="126"/>
      <c r="N33" s="126"/>
    </row>
    <row r="34" spans="11:14">
      <c r="K34" s="126"/>
      <c r="L34" s="126"/>
      <c r="M34" s="126"/>
      <c r="N34" s="126"/>
    </row>
    <row r="35" spans="11:14">
      <c r="K35" s="126"/>
      <c r="L35" s="126"/>
      <c r="M35" s="126"/>
      <c r="N35" s="126"/>
    </row>
    <row r="36" spans="11:14">
      <c r="K36" s="126"/>
      <c r="L36" s="126"/>
      <c r="M36" s="126"/>
      <c r="N36" s="126"/>
    </row>
    <row r="37" spans="11:14">
      <c r="K37" s="126"/>
      <c r="L37" s="126"/>
      <c r="M37" s="126"/>
      <c r="N37" s="126"/>
    </row>
    <row r="38" spans="11:14">
      <c r="K38" s="126"/>
      <c r="L38" s="126"/>
      <c r="M38" s="126"/>
      <c r="N38" s="126"/>
    </row>
    <row r="39" spans="11:14">
      <c r="K39" s="126"/>
      <c r="L39" s="126"/>
      <c r="M39" s="126"/>
      <c r="N39" s="126"/>
    </row>
    <row r="40" spans="11:14">
      <c r="K40" s="126"/>
      <c r="L40" s="126"/>
      <c r="M40" s="126"/>
      <c r="N40" s="126"/>
    </row>
    <row r="41" spans="11:14">
      <c r="K41" s="126"/>
      <c r="L41" s="126"/>
      <c r="M41" s="126"/>
      <c r="N41" s="126"/>
    </row>
    <row r="42" spans="11:14">
      <c r="K42" s="126"/>
      <c r="L42" s="126"/>
      <c r="M42" s="126"/>
      <c r="N42" s="126"/>
    </row>
    <row r="43" spans="11:14">
      <c r="K43" s="126"/>
      <c r="L43" s="126"/>
      <c r="M43" s="126"/>
      <c r="N43" s="126"/>
    </row>
    <row r="44" spans="11:14">
      <c r="K44" s="126"/>
      <c r="L44" s="126"/>
      <c r="M44" s="126"/>
      <c r="N44" s="126"/>
    </row>
    <row r="45" spans="11:14">
      <c r="K45" s="126"/>
      <c r="L45" s="126"/>
      <c r="M45" s="126"/>
      <c r="N45" s="126"/>
    </row>
    <row r="46" spans="11:14">
      <c r="K46" s="126"/>
      <c r="L46" s="126"/>
      <c r="M46" s="126"/>
      <c r="N46" s="126"/>
    </row>
    <row r="47" spans="11:14">
      <c r="K47" s="126"/>
      <c r="L47" s="126"/>
      <c r="M47" s="126"/>
      <c r="N47" s="126"/>
    </row>
    <row r="48" spans="11:14">
      <c r="K48" s="126"/>
      <c r="L48" s="126"/>
      <c r="M48" s="126"/>
      <c r="N48" s="126"/>
    </row>
    <row r="49" spans="11:14">
      <c r="K49" s="126"/>
      <c r="L49" s="126"/>
      <c r="M49" s="126"/>
      <c r="N49" s="126"/>
    </row>
    <row r="50" spans="11:14">
      <c r="K50" s="126"/>
      <c r="L50" s="126"/>
      <c r="M50" s="126"/>
      <c r="N50" s="126"/>
    </row>
    <row r="51" spans="11:14">
      <c r="K51" s="126"/>
      <c r="L51" s="126"/>
      <c r="M51" s="126"/>
      <c r="N51" s="126"/>
    </row>
    <row r="52" spans="11:14">
      <c r="K52" s="126"/>
      <c r="L52" s="126"/>
      <c r="M52" s="126"/>
      <c r="N52" s="126"/>
    </row>
    <row r="53" spans="11:14">
      <c r="K53" s="126"/>
      <c r="L53" s="126"/>
      <c r="M53" s="126"/>
      <c r="N53" s="126"/>
    </row>
    <row r="54" spans="11:14">
      <c r="K54" s="126"/>
      <c r="L54" s="126"/>
      <c r="M54" s="126"/>
      <c r="N54" s="126"/>
    </row>
    <row r="55" spans="11:14">
      <c r="K55" s="126"/>
      <c r="L55" s="126"/>
      <c r="M55" s="126"/>
      <c r="N55" s="126"/>
    </row>
    <row r="56" spans="11:14">
      <c r="K56" s="126"/>
      <c r="L56" s="126"/>
      <c r="M56" s="126"/>
      <c r="N56" s="126"/>
    </row>
    <row r="57" spans="11:14">
      <c r="K57" s="126"/>
      <c r="L57" s="126"/>
      <c r="M57" s="126"/>
      <c r="N57" s="126"/>
    </row>
    <row r="58" spans="11:14">
      <c r="K58" s="126"/>
      <c r="L58" s="126"/>
      <c r="M58" s="126"/>
      <c r="N58" s="126"/>
    </row>
    <row r="59" spans="11:14">
      <c r="K59" s="126"/>
      <c r="L59" s="126"/>
      <c r="M59" s="126"/>
      <c r="N59" s="126"/>
    </row>
    <row r="60" spans="11:14">
      <c r="K60" s="126"/>
      <c r="L60" s="126"/>
      <c r="M60" s="126"/>
      <c r="N60" s="126"/>
    </row>
    <row r="61" spans="11:14">
      <c r="K61" s="126"/>
      <c r="L61" s="126"/>
      <c r="M61" s="126"/>
      <c r="N61" s="126"/>
    </row>
    <row r="62" spans="11:14">
      <c r="K62" s="126"/>
      <c r="L62" s="126"/>
      <c r="M62" s="126"/>
      <c r="N62" s="126"/>
    </row>
    <row r="63" spans="11:14">
      <c r="K63" s="126"/>
      <c r="L63" s="126"/>
      <c r="M63" s="126"/>
      <c r="N63" s="126"/>
    </row>
    <row r="64" spans="11:14">
      <c r="K64" s="126"/>
      <c r="L64" s="126"/>
      <c r="M64" s="126"/>
      <c r="N64" s="126"/>
    </row>
    <row r="65" spans="11:14">
      <c r="K65" s="126"/>
      <c r="L65" s="126"/>
      <c r="M65" s="126"/>
      <c r="N65" s="126"/>
    </row>
    <row r="66" spans="11:14">
      <c r="K66" s="126"/>
      <c r="L66" s="126"/>
      <c r="M66" s="126"/>
      <c r="N66" s="126"/>
    </row>
    <row r="67" spans="11:14">
      <c r="K67" s="126"/>
      <c r="L67" s="126"/>
      <c r="M67" s="126"/>
      <c r="N67" s="126"/>
    </row>
    <row r="68" spans="11:14">
      <c r="K68" s="126"/>
      <c r="L68" s="126"/>
      <c r="M68" s="126"/>
      <c r="N68" s="126"/>
    </row>
    <row r="69" spans="11:14">
      <c r="K69" s="126"/>
      <c r="L69" s="126"/>
      <c r="M69" s="126"/>
      <c r="N69" s="126"/>
    </row>
    <row r="70" spans="11:14">
      <c r="K70" s="126"/>
      <c r="L70" s="126"/>
      <c r="M70" s="126"/>
      <c r="N70" s="126"/>
    </row>
    <row r="71" spans="11:14">
      <c r="K71" s="126"/>
      <c r="L71" s="126"/>
      <c r="M71" s="126"/>
      <c r="N71" s="126"/>
    </row>
    <row r="72" spans="11:14">
      <c r="K72" s="126"/>
      <c r="L72" s="126"/>
      <c r="M72" s="126"/>
      <c r="N72" s="126"/>
    </row>
    <row r="73" spans="11:14">
      <c r="K73" s="126"/>
      <c r="L73" s="126"/>
      <c r="M73" s="126"/>
      <c r="N73" s="126"/>
    </row>
    <row r="74" spans="11:14">
      <c r="K74" s="126"/>
      <c r="L74" s="126"/>
      <c r="M74" s="126"/>
      <c r="N74" s="126"/>
    </row>
    <row r="75" spans="11:14">
      <c r="K75" s="126"/>
      <c r="L75" s="126"/>
      <c r="M75" s="126"/>
      <c r="N75" s="126"/>
    </row>
    <row r="76" spans="11:14">
      <c r="K76" s="126"/>
      <c r="L76" s="126"/>
      <c r="M76" s="126"/>
      <c r="N76" s="126"/>
    </row>
    <row r="77" spans="11:14">
      <c r="K77" s="126"/>
      <c r="L77" s="126"/>
      <c r="M77" s="126"/>
      <c r="N77" s="126"/>
    </row>
    <row r="78" spans="11:14">
      <c r="K78" s="126"/>
      <c r="L78" s="126"/>
      <c r="M78" s="126"/>
      <c r="N78" s="126"/>
    </row>
    <row r="79" spans="11:14">
      <c r="K79" s="126"/>
      <c r="L79" s="126"/>
      <c r="M79" s="126"/>
      <c r="N79" s="126"/>
    </row>
    <row r="80" spans="11:14">
      <c r="K80" s="126"/>
      <c r="L80" s="126"/>
      <c r="M80" s="126"/>
      <c r="N80" s="126"/>
    </row>
    <row r="81" spans="11:14">
      <c r="K81" s="126"/>
      <c r="L81" s="126"/>
      <c r="M81" s="126"/>
      <c r="N81" s="126"/>
    </row>
    <row r="82" spans="11:14">
      <c r="K82" s="126"/>
      <c r="L82" s="126"/>
      <c r="M82" s="126"/>
      <c r="N82" s="126"/>
    </row>
    <row r="83" spans="11:14">
      <c r="K83" s="126"/>
      <c r="L83" s="126"/>
      <c r="M83" s="126"/>
      <c r="N83" s="126"/>
    </row>
    <row r="84" spans="11:14">
      <c r="K84" s="126"/>
      <c r="L84" s="126"/>
      <c r="M84" s="126"/>
      <c r="N84" s="126"/>
    </row>
    <row r="85" spans="11:14">
      <c r="K85" s="126"/>
      <c r="L85" s="126"/>
      <c r="M85" s="126"/>
      <c r="N85" s="126"/>
    </row>
    <row r="86" spans="11:14">
      <c r="K86" s="126"/>
      <c r="L86" s="126"/>
      <c r="M86" s="126"/>
      <c r="N86" s="126"/>
    </row>
    <row r="87" spans="11:14">
      <c r="K87" s="126"/>
      <c r="L87" s="126"/>
      <c r="M87" s="126"/>
      <c r="N87" s="126"/>
    </row>
    <row r="88" spans="11:14">
      <c r="K88" s="126"/>
      <c r="L88" s="126"/>
      <c r="M88" s="126"/>
      <c r="N88" s="126"/>
    </row>
    <row r="89" spans="11:14">
      <c r="K89" s="126"/>
      <c r="L89" s="126"/>
      <c r="M89" s="126"/>
      <c r="N89" s="126"/>
    </row>
    <row r="90" spans="11:14">
      <c r="K90" s="126"/>
      <c r="L90" s="126"/>
      <c r="M90" s="126"/>
      <c r="N90" s="126"/>
    </row>
    <row r="91" spans="11:14">
      <c r="K91" s="126"/>
      <c r="L91" s="126"/>
      <c r="M91" s="126"/>
      <c r="N91" s="126"/>
    </row>
    <row r="92" spans="11:14">
      <c r="K92" s="126"/>
      <c r="L92" s="126"/>
      <c r="M92" s="126"/>
      <c r="N92" s="126"/>
    </row>
    <row r="93" spans="11:14">
      <c r="K93" s="126"/>
      <c r="L93" s="126"/>
      <c r="M93" s="126"/>
      <c r="N93" s="126"/>
    </row>
    <row r="94" spans="11:14">
      <c r="K94" s="126"/>
      <c r="L94" s="126"/>
      <c r="M94" s="126"/>
      <c r="N94" s="126"/>
    </row>
    <row r="95" spans="11:14">
      <c r="K95" s="126"/>
      <c r="L95" s="126"/>
      <c r="M95" s="126"/>
      <c r="N95" s="126"/>
    </row>
    <row r="96" spans="11:14">
      <c r="K96" s="126"/>
      <c r="L96" s="126"/>
      <c r="M96" s="126"/>
      <c r="N96" s="126"/>
    </row>
    <row r="97" spans="11:14">
      <c r="K97" s="126"/>
      <c r="L97" s="126"/>
      <c r="M97" s="126"/>
      <c r="N97" s="126"/>
    </row>
    <row r="98" spans="11:14">
      <c r="K98" s="126"/>
      <c r="L98" s="126"/>
      <c r="M98" s="126"/>
      <c r="N98" s="126"/>
    </row>
    <row r="99" spans="11:14">
      <c r="K99" s="126"/>
      <c r="L99" s="126"/>
      <c r="M99" s="126"/>
      <c r="N99" s="126"/>
    </row>
    <row r="100" spans="11:14">
      <c r="K100" s="126"/>
      <c r="L100" s="126"/>
      <c r="M100" s="126"/>
      <c r="N100" s="126"/>
    </row>
    <row r="101" spans="11:14">
      <c r="K101" s="126"/>
      <c r="L101" s="126"/>
      <c r="M101" s="126"/>
      <c r="N101" s="126"/>
    </row>
    <row r="102" spans="11:14">
      <c r="K102" s="126"/>
      <c r="L102" s="126"/>
      <c r="M102" s="126"/>
      <c r="N102" s="126"/>
    </row>
    <row r="103" spans="11:14">
      <c r="K103" s="126"/>
      <c r="L103" s="126"/>
      <c r="M103" s="126"/>
      <c r="N103" s="126"/>
    </row>
    <row r="104" spans="11:14">
      <c r="K104" s="126"/>
      <c r="L104" s="126"/>
      <c r="M104" s="126"/>
      <c r="N104" s="126"/>
    </row>
    <row r="105" spans="11:14">
      <c r="K105" s="126"/>
      <c r="L105" s="126"/>
      <c r="M105" s="126"/>
      <c r="N105" s="126"/>
    </row>
    <row r="106" spans="11:14">
      <c r="K106" s="126"/>
      <c r="L106" s="126"/>
      <c r="M106" s="126"/>
      <c r="N106" s="126"/>
    </row>
    <row r="107" spans="11:14">
      <c r="K107" s="126"/>
      <c r="L107" s="126"/>
      <c r="M107" s="126"/>
      <c r="N107" s="126"/>
    </row>
    <row r="108" spans="11:14">
      <c r="K108" s="126"/>
      <c r="L108" s="126"/>
      <c r="M108" s="126"/>
      <c r="N108" s="126"/>
    </row>
    <row r="109" spans="11:14">
      <c r="K109" s="126"/>
      <c r="L109" s="126"/>
      <c r="M109" s="126"/>
      <c r="N109" s="126"/>
    </row>
    <row r="110" spans="11:14">
      <c r="K110" s="126"/>
      <c r="L110" s="126"/>
      <c r="M110" s="126"/>
      <c r="N110" s="126"/>
    </row>
    <row r="111" spans="11:14">
      <c r="K111" s="126"/>
      <c r="L111" s="126"/>
      <c r="M111" s="126"/>
      <c r="N111" s="126"/>
    </row>
    <row r="112" spans="11:14">
      <c r="K112" s="126"/>
      <c r="L112" s="126"/>
      <c r="M112" s="126"/>
      <c r="N112" s="126"/>
    </row>
    <row r="113" spans="11:14">
      <c r="K113" s="126"/>
      <c r="L113" s="126"/>
      <c r="M113" s="126"/>
      <c r="N113" s="126"/>
    </row>
    <row r="114" spans="11:14">
      <c r="K114" s="126"/>
      <c r="L114" s="126"/>
      <c r="M114" s="126"/>
      <c r="N114" s="126"/>
    </row>
    <row r="115" spans="11:14">
      <c r="K115" s="126"/>
      <c r="L115" s="126"/>
      <c r="M115" s="126"/>
      <c r="N115" s="126"/>
    </row>
    <row r="116" spans="11:14">
      <c r="K116" s="126"/>
      <c r="L116" s="126"/>
      <c r="M116" s="126"/>
      <c r="N116" s="126"/>
    </row>
    <row r="117" spans="11:14">
      <c r="K117" s="126"/>
      <c r="L117" s="126"/>
      <c r="M117" s="126"/>
      <c r="N117" s="126"/>
    </row>
    <row r="118" spans="11:14">
      <c r="K118" s="126"/>
      <c r="L118" s="126"/>
      <c r="M118" s="126"/>
      <c r="N118" s="126"/>
    </row>
    <row r="119" spans="11:14">
      <c r="K119" s="126"/>
      <c r="L119" s="126"/>
      <c r="M119" s="126"/>
      <c r="N119" s="126"/>
    </row>
    <row r="120" spans="11:14">
      <c r="K120" s="126"/>
      <c r="L120" s="126"/>
      <c r="M120" s="126"/>
      <c r="N120" s="126"/>
    </row>
    <row r="121" spans="11:14">
      <c r="K121" s="126"/>
      <c r="L121" s="126"/>
      <c r="M121" s="126"/>
      <c r="N121" s="126"/>
    </row>
    <row r="122" spans="11:14">
      <c r="K122" s="126"/>
      <c r="L122" s="126"/>
      <c r="M122" s="126"/>
      <c r="N122" s="126"/>
    </row>
    <row r="123" spans="11:14">
      <c r="K123" s="126"/>
      <c r="L123" s="126"/>
      <c r="M123" s="126"/>
      <c r="N123" s="126"/>
    </row>
    <row r="124" spans="11:14">
      <c r="K124" s="126"/>
      <c r="L124" s="126"/>
      <c r="M124" s="126"/>
      <c r="N124" s="126"/>
    </row>
    <row r="125" spans="11:14">
      <c r="K125" s="126"/>
      <c r="L125" s="126"/>
      <c r="M125" s="126"/>
      <c r="N125" s="126"/>
    </row>
    <row r="126" spans="11:14">
      <c r="K126" s="126"/>
      <c r="L126" s="126"/>
      <c r="M126" s="126"/>
      <c r="N126" s="126"/>
    </row>
    <row r="127" spans="11:14">
      <c r="K127" s="126"/>
      <c r="L127" s="126"/>
      <c r="M127" s="126"/>
      <c r="N127" s="126"/>
    </row>
    <row r="128" spans="11:14">
      <c r="K128" s="126"/>
      <c r="L128" s="126"/>
      <c r="M128" s="126"/>
      <c r="N128" s="126"/>
    </row>
    <row r="129" spans="11:14">
      <c r="K129" s="126"/>
      <c r="L129" s="126"/>
      <c r="M129" s="126"/>
      <c r="N129" s="126"/>
    </row>
    <row r="130" spans="11:14">
      <c r="K130" s="126"/>
      <c r="L130" s="126"/>
      <c r="M130" s="126"/>
      <c r="N130" s="126"/>
    </row>
    <row r="131" spans="11:14">
      <c r="K131" s="126"/>
      <c r="L131" s="126"/>
      <c r="M131" s="126"/>
      <c r="N131" s="126"/>
    </row>
    <row r="132" spans="11:14">
      <c r="K132" s="126"/>
      <c r="L132" s="126"/>
      <c r="M132" s="126"/>
      <c r="N132" s="126"/>
    </row>
    <row r="133" spans="11:14">
      <c r="K133" s="126"/>
      <c r="L133" s="126"/>
      <c r="M133" s="126"/>
      <c r="N133" s="126"/>
    </row>
    <row r="134" spans="11:14">
      <c r="K134" s="126"/>
      <c r="L134" s="126"/>
      <c r="M134" s="126"/>
      <c r="N134" s="126"/>
    </row>
    <row r="135" spans="11:14">
      <c r="K135" s="126"/>
      <c r="L135" s="126"/>
      <c r="M135" s="126"/>
      <c r="N135" s="126"/>
    </row>
    <row r="136" spans="11:14">
      <c r="K136" s="126"/>
      <c r="L136" s="126"/>
      <c r="M136" s="126"/>
      <c r="N136" s="126"/>
    </row>
    <row r="137" spans="11:14">
      <c r="K137" s="126"/>
      <c r="L137" s="126"/>
      <c r="M137" s="126"/>
      <c r="N137" s="126"/>
    </row>
    <row r="138" spans="11:14">
      <c r="K138" s="126"/>
      <c r="L138" s="126"/>
      <c r="M138" s="126"/>
      <c r="N138" s="126"/>
    </row>
    <row r="139" spans="11:14">
      <c r="K139" s="126"/>
      <c r="L139" s="126"/>
      <c r="M139" s="126"/>
      <c r="N139" s="126"/>
    </row>
    <row r="140" spans="11:14">
      <c r="K140" s="126"/>
      <c r="L140" s="126"/>
      <c r="M140" s="126"/>
      <c r="N140" s="126"/>
    </row>
    <row r="141" spans="11:14">
      <c r="K141" s="126"/>
      <c r="L141" s="126"/>
      <c r="M141" s="126"/>
      <c r="N141" s="126"/>
    </row>
    <row r="142" spans="11:14">
      <c r="K142" s="126"/>
      <c r="L142" s="126"/>
      <c r="M142" s="126"/>
      <c r="N142" s="126"/>
    </row>
    <row r="143" spans="11:14">
      <c r="K143" s="126"/>
      <c r="L143" s="126"/>
      <c r="M143" s="126"/>
      <c r="N143" s="126"/>
    </row>
    <row r="144" spans="11:14">
      <c r="K144" s="126"/>
      <c r="L144" s="126"/>
      <c r="M144" s="126"/>
      <c r="N144" s="126"/>
    </row>
    <row r="145" spans="11:14">
      <c r="K145" s="126"/>
      <c r="L145" s="126"/>
      <c r="M145" s="126"/>
      <c r="N145" s="126"/>
    </row>
    <row r="146" spans="11:14">
      <c r="K146" s="126"/>
      <c r="L146" s="126"/>
      <c r="M146" s="126"/>
      <c r="N146" s="126"/>
    </row>
    <row r="147" spans="11:14">
      <c r="K147" s="126"/>
      <c r="L147" s="126"/>
      <c r="M147" s="126"/>
      <c r="N147" s="126"/>
    </row>
    <row r="148" spans="11:14">
      <c r="K148" s="126"/>
      <c r="L148" s="126"/>
      <c r="M148" s="126"/>
      <c r="N148" s="126"/>
    </row>
    <row r="149" spans="11:14">
      <c r="K149" s="126"/>
      <c r="L149" s="126"/>
      <c r="M149" s="126"/>
      <c r="N149" s="126"/>
    </row>
    <row r="150" spans="11:14">
      <c r="K150" s="126"/>
      <c r="L150" s="126"/>
      <c r="M150" s="126"/>
      <c r="N150" s="126"/>
    </row>
    <row r="151" spans="11:14">
      <c r="K151" s="126"/>
      <c r="L151" s="126"/>
      <c r="M151" s="126"/>
      <c r="N151" s="126"/>
    </row>
    <row r="152" spans="11:14">
      <c r="K152" s="126"/>
      <c r="L152" s="126"/>
      <c r="M152" s="126"/>
      <c r="N152" s="126"/>
    </row>
    <row r="153" spans="11:14">
      <c r="K153" s="126"/>
      <c r="L153" s="126"/>
      <c r="M153" s="126"/>
      <c r="N153" s="126"/>
    </row>
    <row r="154" spans="11:14">
      <c r="K154" s="126"/>
      <c r="L154" s="126"/>
      <c r="M154" s="126"/>
      <c r="N154" s="126"/>
    </row>
    <row r="155" spans="11:14">
      <c r="K155" s="126"/>
      <c r="L155" s="126"/>
      <c r="M155" s="126"/>
      <c r="N155" s="126"/>
    </row>
    <row r="156" spans="11:14">
      <c r="K156" s="126"/>
      <c r="L156" s="126"/>
      <c r="M156" s="126"/>
      <c r="N156" s="126"/>
    </row>
    <row r="157" spans="11:14">
      <c r="K157" s="126"/>
      <c r="L157" s="126"/>
      <c r="M157" s="126"/>
      <c r="N157" s="126"/>
    </row>
    <row r="158" spans="11:14">
      <c r="K158" s="126"/>
      <c r="L158" s="126"/>
      <c r="M158" s="126"/>
      <c r="N158" s="126"/>
    </row>
    <row r="159" spans="11:14">
      <c r="K159" s="126"/>
      <c r="L159" s="126"/>
      <c r="M159" s="126"/>
      <c r="N159" s="126"/>
    </row>
    <row r="160" spans="11:14">
      <c r="K160" s="126"/>
      <c r="L160" s="126"/>
      <c r="M160" s="126"/>
      <c r="N160" s="126"/>
    </row>
    <row r="161" spans="11:14">
      <c r="K161" s="126"/>
      <c r="L161" s="126"/>
      <c r="M161" s="126"/>
      <c r="N161" s="126"/>
    </row>
    <row r="162" spans="11:14">
      <c r="K162" s="126"/>
      <c r="L162" s="126"/>
      <c r="M162" s="126"/>
      <c r="N162" s="126"/>
    </row>
    <row r="163" spans="11:14">
      <c r="K163" s="126"/>
      <c r="L163" s="126"/>
      <c r="M163" s="126"/>
      <c r="N163" s="126"/>
    </row>
    <row r="164" spans="11:14">
      <c r="K164" s="126"/>
      <c r="L164" s="126"/>
      <c r="M164" s="126"/>
      <c r="N164" s="126"/>
    </row>
    <row r="165" spans="11:14">
      <c r="K165" s="126"/>
      <c r="L165" s="126"/>
      <c r="M165" s="126"/>
      <c r="N165" s="126"/>
    </row>
    <row r="166" spans="11:14">
      <c r="K166" s="126"/>
      <c r="L166" s="126"/>
      <c r="M166" s="126"/>
      <c r="N166" s="126"/>
    </row>
    <row r="167" spans="11:14">
      <c r="K167" s="126"/>
      <c r="L167" s="126"/>
      <c r="M167" s="126"/>
      <c r="N167" s="126"/>
    </row>
    <row r="168" spans="11:14">
      <c r="K168" s="126"/>
      <c r="L168" s="126"/>
      <c r="M168" s="126"/>
      <c r="N168" s="126"/>
    </row>
    <row r="169" spans="11:14">
      <c r="K169" s="126"/>
      <c r="L169" s="126"/>
      <c r="M169" s="126"/>
      <c r="N169" s="126"/>
    </row>
    <row r="170" spans="11:14">
      <c r="K170" s="126"/>
      <c r="L170" s="126"/>
      <c r="M170" s="126"/>
      <c r="N170" s="126"/>
    </row>
    <row r="171" spans="11:14">
      <c r="K171" s="126"/>
      <c r="L171" s="126"/>
      <c r="M171" s="126"/>
      <c r="N171" s="126"/>
    </row>
    <row r="172" spans="11:14">
      <c r="K172" s="126"/>
      <c r="L172" s="126"/>
      <c r="M172" s="126"/>
      <c r="N172" s="126"/>
    </row>
    <row r="173" spans="11:14">
      <c r="K173" s="126"/>
      <c r="L173" s="126"/>
      <c r="M173" s="126"/>
      <c r="N173" s="126"/>
    </row>
    <row r="174" spans="11:14">
      <c r="K174" s="126"/>
      <c r="L174" s="126"/>
      <c r="M174" s="126"/>
      <c r="N174" s="126"/>
    </row>
    <row r="175" spans="11:14">
      <c r="K175" s="126"/>
      <c r="L175" s="126"/>
      <c r="M175" s="126"/>
      <c r="N175" s="126"/>
    </row>
    <row r="176" spans="11:14">
      <c r="K176" s="126"/>
      <c r="L176" s="126"/>
      <c r="M176" s="126"/>
      <c r="N176" s="126"/>
    </row>
    <row r="177" spans="11:14">
      <c r="K177" s="126"/>
      <c r="L177" s="126"/>
      <c r="M177" s="126"/>
      <c r="N177" s="126"/>
    </row>
    <row r="178" spans="11:14">
      <c r="K178" s="126"/>
      <c r="L178" s="126"/>
      <c r="M178" s="126"/>
      <c r="N178" s="126"/>
    </row>
    <row r="179" spans="11:14">
      <c r="K179" s="126"/>
      <c r="L179" s="126"/>
      <c r="M179" s="126"/>
      <c r="N179" s="126"/>
    </row>
    <row r="180" spans="11:14">
      <c r="K180" s="126"/>
      <c r="L180" s="126"/>
      <c r="M180" s="126"/>
      <c r="N180" s="126"/>
    </row>
    <row r="181" spans="11:14">
      <c r="K181" s="126"/>
      <c r="L181" s="126"/>
      <c r="M181" s="126"/>
      <c r="N181" s="126"/>
    </row>
    <row r="182" spans="11:14">
      <c r="K182" s="126"/>
      <c r="L182" s="126"/>
      <c r="M182" s="126"/>
      <c r="N182" s="126"/>
    </row>
    <row r="183" spans="11:14">
      <c r="K183" s="126"/>
      <c r="L183" s="126"/>
      <c r="M183" s="126"/>
      <c r="N183" s="126"/>
    </row>
    <row r="184" spans="11:14">
      <c r="K184" s="126"/>
      <c r="L184" s="126"/>
      <c r="M184" s="126"/>
      <c r="N184" s="126"/>
    </row>
    <row r="185" spans="11:14">
      <c r="K185" s="126"/>
      <c r="L185" s="126"/>
      <c r="M185" s="126"/>
      <c r="N185" s="126"/>
    </row>
    <row r="186" spans="11:14">
      <c r="K186" s="126"/>
      <c r="L186" s="126"/>
      <c r="M186" s="126"/>
      <c r="N186" s="126"/>
    </row>
    <row r="187" spans="11:14">
      <c r="K187" s="126"/>
      <c r="L187" s="126"/>
      <c r="M187" s="126"/>
      <c r="N187" s="126"/>
    </row>
    <row r="188" spans="11:14">
      <c r="K188" s="126"/>
      <c r="L188" s="126"/>
      <c r="M188" s="126"/>
      <c r="N188" s="126"/>
    </row>
    <row r="189" spans="11:14">
      <c r="K189" s="126"/>
      <c r="L189" s="126"/>
      <c r="M189" s="126"/>
      <c r="N189" s="126"/>
    </row>
    <row r="190" spans="11:14">
      <c r="K190" s="126"/>
      <c r="L190" s="126"/>
      <c r="M190" s="126"/>
      <c r="N190" s="126"/>
    </row>
    <row r="191" spans="11:14">
      <c r="K191" s="126"/>
      <c r="L191" s="126"/>
      <c r="M191" s="126"/>
      <c r="N191" s="126"/>
    </row>
    <row r="192" spans="11:14">
      <c r="K192" s="126"/>
      <c r="L192" s="126"/>
      <c r="M192" s="126"/>
      <c r="N192" s="126"/>
    </row>
    <row r="193" spans="11:14">
      <c r="K193" s="126"/>
      <c r="L193" s="126"/>
      <c r="M193" s="126"/>
      <c r="N193" s="126"/>
    </row>
    <row r="194" spans="11:14">
      <c r="K194" s="126"/>
      <c r="L194" s="126"/>
      <c r="M194" s="126"/>
      <c r="N194" s="126"/>
    </row>
    <row r="195" spans="11:14">
      <c r="K195" s="126"/>
      <c r="L195" s="126"/>
      <c r="M195" s="126"/>
      <c r="N195" s="126"/>
    </row>
    <row r="196" spans="11:14">
      <c r="K196" s="126"/>
      <c r="L196" s="126"/>
      <c r="M196" s="126"/>
      <c r="N196" s="126"/>
    </row>
    <row r="197" spans="11:14">
      <c r="K197" s="126"/>
      <c r="L197" s="126"/>
      <c r="M197" s="126"/>
      <c r="N197" s="126"/>
    </row>
    <row r="198" spans="11:14">
      <c r="K198" s="126"/>
      <c r="L198" s="126"/>
      <c r="M198" s="126"/>
      <c r="N198" s="126"/>
    </row>
    <row r="199" spans="11:14">
      <c r="K199" s="126"/>
      <c r="L199" s="126"/>
      <c r="M199" s="126"/>
      <c r="N199" s="126"/>
    </row>
    <row r="200" spans="11:14">
      <c r="K200" s="126"/>
      <c r="L200" s="126"/>
      <c r="M200" s="126"/>
      <c r="N200" s="126"/>
    </row>
    <row r="201" spans="11:14">
      <c r="K201" s="126"/>
      <c r="L201" s="126"/>
      <c r="M201" s="126"/>
      <c r="N201" s="126"/>
    </row>
    <row r="202" spans="11:14">
      <c r="K202" s="126"/>
      <c r="L202" s="126"/>
      <c r="M202" s="126"/>
      <c r="N202" s="126"/>
    </row>
    <row r="203" spans="11:14">
      <c r="K203" s="126"/>
      <c r="L203" s="126"/>
      <c r="M203" s="126"/>
      <c r="N203" s="126"/>
    </row>
    <row r="204" spans="11:14">
      <c r="K204" s="126"/>
      <c r="L204" s="126"/>
      <c r="M204" s="126"/>
      <c r="N204" s="126"/>
    </row>
    <row r="205" spans="11:14">
      <c r="K205" s="126"/>
      <c r="L205" s="126"/>
      <c r="M205" s="126"/>
      <c r="N205" s="126"/>
    </row>
    <row r="206" spans="11:14">
      <c r="K206" s="126"/>
      <c r="L206" s="126"/>
      <c r="M206" s="126"/>
      <c r="N206" s="126"/>
    </row>
    <row r="207" spans="11:14">
      <c r="K207" s="126"/>
      <c r="L207" s="126"/>
      <c r="M207" s="126"/>
      <c r="N207" s="126"/>
    </row>
    <row r="208" spans="11:14">
      <c r="K208" s="126"/>
      <c r="L208" s="126"/>
      <c r="M208" s="126"/>
      <c r="N208" s="126"/>
    </row>
    <row r="209" spans="11:14">
      <c r="K209" s="126"/>
      <c r="L209" s="126"/>
      <c r="M209" s="126"/>
      <c r="N209" s="126"/>
    </row>
    <row r="210" spans="11:14">
      <c r="K210" s="126"/>
      <c r="L210" s="126"/>
      <c r="M210" s="126"/>
      <c r="N210" s="126"/>
    </row>
    <row r="211" spans="11:14">
      <c r="K211" s="126"/>
      <c r="L211" s="126"/>
      <c r="M211" s="126"/>
      <c r="N211" s="126"/>
    </row>
    <row r="212" spans="11:14">
      <c r="K212" s="126"/>
      <c r="L212" s="126"/>
      <c r="M212" s="126"/>
      <c r="N212" s="126"/>
    </row>
    <row r="213" spans="11:14">
      <c r="K213" s="126"/>
      <c r="L213" s="126"/>
      <c r="M213" s="126"/>
      <c r="N213" s="126"/>
    </row>
    <row r="214" spans="11:14">
      <c r="K214" s="126"/>
      <c r="L214" s="126"/>
      <c r="M214" s="126"/>
      <c r="N214" s="126"/>
    </row>
    <row r="215" spans="11:14">
      <c r="K215" s="126"/>
      <c r="L215" s="126"/>
      <c r="M215" s="126"/>
      <c r="N215" s="126"/>
    </row>
    <row r="216" spans="11:14">
      <c r="K216" s="126"/>
      <c r="L216" s="126"/>
      <c r="M216" s="126"/>
      <c r="N216" s="126"/>
    </row>
    <row r="217" spans="11:14">
      <c r="K217" s="126"/>
      <c r="L217" s="126"/>
      <c r="M217" s="126"/>
      <c r="N217" s="126"/>
    </row>
    <row r="218" spans="11:14">
      <c r="K218" s="126"/>
      <c r="L218" s="126"/>
      <c r="M218" s="126"/>
      <c r="N218" s="126"/>
    </row>
    <row r="219" spans="11:14">
      <c r="K219" s="126"/>
      <c r="L219" s="126"/>
      <c r="M219" s="126"/>
      <c r="N219" s="126"/>
    </row>
    <row r="220" spans="11:14">
      <c r="K220" s="126"/>
      <c r="L220" s="126"/>
      <c r="M220" s="126"/>
      <c r="N220" s="126"/>
    </row>
    <row r="221" spans="11:14">
      <c r="K221" s="126"/>
      <c r="L221" s="126"/>
      <c r="M221" s="126"/>
      <c r="N221" s="126"/>
    </row>
    <row r="222" spans="11:14">
      <c r="K222" s="126"/>
      <c r="L222" s="126"/>
      <c r="M222" s="126"/>
      <c r="N222" s="126"/>
    </row>
    <row r="223" spans="11:14">
      <c r="K223" s="126"/>
      <c r="L223" s="126"/>
      <c r="M223" s="126"/>
      <c r="N223" s="126"/>
    </row>
    <row r="224" spans="11:14">
      <c r="K224" s="126"/>
      <c r="L224" s="126"/>
      <c r="M224" s="126"/>
      <c r="N224" s="126"/>
    </row>
    <row r="225" spans="11:14">
      <c r="K225" s="126"/>
      <c r="L225" s="126"/>
      <c r="M225" s="126"/>
      <c r="N225" s="126"/>
    </row>
    <row r="226" spans="11:14">
      <c r="K226" s="126"/>
      <c r="L226" s="126"/>
      <c r="M226" s="126"/>
      <c r="N226" s="126"/>
    </row>
    <row r="227" spans="11:14">
      <c r="K227" s="126"/>
      <c r="L227" s="126"/>
      <c r="M227" s="126"/>
      <c r="N227" s="126"/>
    </row>
    <row r="228" spans="11:14">
      <c r="K228" s="126"/>
      <c r="L228" s="126"/>
      <c r="M228" s="126"/>
      <c r="N228" s="126"/>
    </row>
    <row r="229" spans="11:14">
      <c r="K229" s="126"/>
      <c r="L229" s="126"/>
      <c r="M229" s="126"/>
      <c r="N229" s="126"/>
    </row>
    <row r="230" spans="11:14">
      <c r="K230" s="126"/>
      <c r="L230" s="126"/>
      <c r="M230" s="126"/>
      <c r="N230" s="126"/>
    </row>
    <row r="231" spans="11:14">
      <c r="K231" s="126"/>
      <c r="L231" s="126"/>
      <c r="M231" s="126"/>
      <c r="N231" s="126"/>
    </row>
    <row r="232" spans="11:14">
      <c r="K232" s="126"/>
      <c r="L232" s="126"/>
      <c r="M232" s="126"/>
      <c r="N232" s="126"/>
    </row>
    <row r="233" spans="11:14">
      <c r="K233" s="126"/>
      <c r="L233" s="126"/>
      <c r="M233" s="126"/>
      <c r="N233" s="126"/>
    </row>
    <row r="234" spans="11:14">
      <c r="K234" s="126"/>
      <c r="L234" s="126"/>
      <c r="M234" s="126"/>
      <c r="N234" s="126"/>
    </row>
    <row r="235" spans="11:14">
      <c r="K235" s="126"/>
      <c r="L235" s="126"/>
      <c r="M235" s="126"/>
      <c r="N235" s="126"/>
    </row>
    <row r="236" spans="11:14">
      <c r="K236" s="126"/>
      <c r="L236" s="126"/>
      <c r="M236" s="126"/>
      <c r="N236" s="126"/>
    </row>
    <row r="237" spans="11:14">
      <c r="K237" s="126"/>
      <c r="L237" s="126"/>
      <c r="M237" s="126"/>
      <c r="N237" s="126"/>
    </row>
    <row r="238" spans="11:14">
      <c r="K238" s="126"/>
      <c r="L238" s="126"/>
      <c r="M238" s="126"/>
      <c r="N238" s="126"/>
    </row>
    <row r="239" spans="11:14">
      <c r="K239" s="126"/>
      <c r="L239" s="126"/>
      <c r="M239" s="126"/>
      <c r="N239" s="126"/>
    </row>
    <row r="240" spans="11:14">
      <c r="K240" s="126"/>
      <c r="L240" s="126"/>
      <c r="M240" s="126"/>
      <c r="N240" s="126"/>
    </row>
  </sheetData>
  <autoFilter ref="A16:P26" xr:uid="{00000000-0009-0000-0000-000001000000}"/>
  <mergeCells count="6">
    <mergeCell ref="J13:O13"/>
    <mergeCell ref="J5:O5"/>
    <mergeCell ref="J1:O1"/>
    <mergeCell ref="J2:O2"/>
    <mergeCell ref="J3:O3"/>
    <mergeCell ref="J4:O4"/>
  </mergeCells>
  <phoneticPr fontId="36" type="noConversion"/>
  <printOptions horizontalCentered="1"/>
  <pageMargins left="0" right="0" top="0.52" bottom="0.5" header="0.18" footer="0.2"/>
  <pageSetup scale="82" fitToHeight="3" orientation="landscape" cellComments="asDisplayed" r:id="rId1"/>
  <headerFooter alignWithMargins="0">
    <oddHeader>&amp;L&amp;"Tahoma,Italic"&amp;EProcess Performance&amp;C&amp;"Arial,Bold"&amp;16SUPPLIER ACTION PLAN REPORT&amp;R&amp;7Rev. 7   1/7/02</oddHeader>
    <oddFooter>&amp;L&amp;F&amp;CPrinted:  &amp;D&amp;RPage  &amp;P  of  &amp;N</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5"/>
  <sheetViews>
    <sheetView tabSelected="1" topLeftCell="A5" workbookViewId="0">
      <selection activeCell="D13" sqref="D13"/>
    </sheetView>
  </sheetViews>
  <sheetFormatPr defaultRowHeight="14.5"/>
  <cols>
    <col min="1" max="1" width="24.1796875" bestFit="1" customWidth="1"/>
    <col min="2" max="3" width="17.26953125" customWidth="1"/>
    <col min="4" max="4" width="44.26953125" bestFit="1" customWidth="1"/>
    <col min="5" max="5" width="17.81640625" customWidth="1"/>
    <col min="6" max="6" width="32.1796875" customWidth="1"/>
  </cols>
  <sheetData>
    <row r="1" spans="1:4" ht="15" thickBot="1">
      <c r="A1" t="s">
        <v>231</v>
      </c>
    </row>
    <row r="2" spans="1:4" ht="15" thickBot="1">
      <c r="A2" s="155" t="s">
        <v>232</v>
      </c>
      <c r="B2" s="156" t="s">
        <v>233</v>
      </c>
      <c r="C2" s="156"/>
      <c r="D2" s="156" t="s">
        <v>234</v>
      </c>
    </row>
    <row r="3" spans="1:4" ht="15" thickBot="1">
      <c r="A3" s="157" t="s">
        <v>235</v>
      </c>
      <c r="B3" s="158" t="s">
        <v>236</v>
      </c>
      <c r="C3" s="158"/>
      <c r="D3" s="159" t="s">
        <v>237</v>
      </c>
    </row>
    <row r="4" spans="1:4" ht="29.5" thickBot="1">
      <c r="A4" s="160" t="s">
        <v>238</v>
      </c>
      <c r="B4" s="158" t="s">
        <v>239</v>
      </c>
      <c r="C4" s="158"/>
      <c r="D4" s="159" t="s">
        <v>237</v>
      </c>
    </row>
    <row r="6" spans="1:4" ht="15" thickBot="1">
      <c r="A6" t="s">
        <v>72</v>
      </c>
    </row>
    <row r="7" spans="1:4">
      <c r="A7" s="15" t="s">
        <v>73</v>
      </c>
      <c r="B7" s="16" t="s">
        <v>74</v>
      </c>
      <c r="C7" s="16" t="s">
        <v>75</v>
      </c>
      <c r="D7" s="162" t="s">
        <v>76</v>
      </c>
    </row>
    <row r="8" spans="1:4">
      <c r="A8" s="55">
        <v>42870</v>
      </c>
      <c r="B8" s="50">
        <v>1</v>
      </c>
      <c r="C8" s="50" t="s">
        <v>240</v>
      </c>
      <c r="D8" s="161" t="s">
        <v>241</v>
      </c>
    </row>
    <row r="9" spans="1:4">
      <c r="A9" s="55">
        <v>42917</v>
      </c>
      <c r="B9" s="50">
        <v>2</v>
      </c>
      <c r="C9" s="50" t="s">
        <v>240</v>
      </c>
      <c r="D9" s="161" t="s">
        <v>242</v>
      </c>
    </row>
    <row r="10" spans="1:4">
      <c r="A10" s="55">
        <v>43199</v>
      </c>
      <c r="B10" s="50">
        <v>3</v>
      </c>
      <c r="C10" s="50" t="s">
        <v>240</v>
      </c>
      <c r="D10" s="161" t="s">
        <v>243</v>
      </c>
    </row>
    <row r="11" spans="1:4">
      <c r="A11" s="55">
        <v>43374</v>
      </c>
      <c r="B11" s="50">
        <v>4</v>
      </c>
      <c r="C11" s="50" t="s">
        <v>244</v>
      </c>
      <c r="D11" s="161" t="s">
        <v>245</v>
      </c>
    </row>
    <row r="12" spans="1:4">
      <c r="A12" s="55">
        <v>43693</v>
      </c>
      <c r="B12" s="50">
        <v>5</v>
      </c>
      <c r="C12" s="50" t="s">
        <v>244</v>
      </c>
      <c r="D12" s="161" t="s">
        <v>246</v>
      </c>
    </row>
    <row r="13" spans="1:4" ht="29">
      <c r="A13" s="163">
        <v>45188</v>
      </c>
      <c r="B13" s="50">
        <v>6</v>
      </c>
      <c r="C13" s="50" t="s">
        <v>247</v>
      </c>
      <c r="D13" s="164" t="s">
        <v>248</v>
      </c>
    </row>
    <row r="14" spans="1:4" ht="104.5">
      <c r="A14" s="163">
        <v>45538</v>
      </c>
      <c r="B14" s="50">
        <v>7</v>
      </c>
      <c r="C14" s="170" t="s">
        <v>296</v>
      </c>
      <c r="D14" s="164" t="s">
        <v>249</v>
      </c>
    </row>
    <row r="15" spans="1:4">
      <c r="C15" s="165"/>
    </row>
  </sheetData>
  <phoneticPr fontId="36" type="noConversion"/>
  <pageMargins left="0.70866141732283472" right="0.70866141732283472" top="0.74803149606299213" bottom="0.74803149606299213" header="0.31496062992125984" footer="0.31496062992125984"/>
  <pageSetup paperSize="9" scale="5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EA8A29E5BB8640A8F03B2B1A92BC74" ma:contentTypeVersion="11" ma:contentTypeDescription="Create a new document." ma:contentTypeScope="" ma:versionID="1b3e210ea4540bcfbf936085e1da31f9">
  <xsd:schema xmlns:xsd="http://www.w3.org/2001/XMLSchema" xmlns:xs="http://www.w3.org/2001/XMLSchema" xmlns:p="http://schemas.microsoft.com/office/2006/metadata/properties" xmlns:ns1="8be58fc5-f934-42ec-b0d2-0d583045d8d9" xmlns:ns3="386b993a-530a-497d-82f3-bc1e88502b18" targetNamespace="http://schemas.microsoft.com/office/2006/metadata/properties" ma:root="true" ma:fieldsID="17edbe4171c5b324f5631a1ced19b75f" ns1:_="" ns3:_="">
    <xsd:import namespace="8be58fc5-f934-42ec-b0d2-0d583045d8d9"/>
    <xsd:import namespace="386b993a-530a-497d-82f3-bc1e88502b18"/>
    <xsd:element name="properties">
      <xsd:complexType>
        <xsd:sequence>
          <xsd:element name="documentManagement">
            <xsd:complexType>
              <xsd:all>
                <xsd:element ref="ns1:SMT"/>
                <xsd:element ref="ns1:Contact"/>
                <xsd:element ref="ns1:Revision"/>
                <xsd:element ref="ns1:Revision_x0020_Date"/>
                <xsd:element ref="ns1:MediaServiceMetadata" minOccurs="0"/>
                <xsd:element ref="ns1:MediaServiceFastMetadata" minOccurs="0"/>
                <xsd:element ref="ns1:MediaServiceObjectDetectorVersions" minOccurs="0"/>
                <xsd:element ref="ns3:SharedWithUsers" minOccurs="0"/>
                <xsd:element ref="ns3:SharedWithDetails" minOccurs="0"/>
                <xsd:element ref="ns1: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e58fc5-f934-42ec-b0d2-0d583045d8d9" elementFormDefault="qualified">
    <xsd:import namespace="http://schemas.microsoft.com/office/2006/documentManagement/types"/>
    <xsd:import namespace="http://schemas.microsoft.com/office/infopath/2007/PartnerControls"/>
    <xsd:element name="SMT" ma:index="0" ma:displayName="SMT" ma:internalName="SMT">
      <xsd:simpleType>
        <xsd:restriction base="dms:Text">
          <xsd:maxLength value="255"/>
        </xsd:restriction>
      </xsd:simpleType>
    </xsd:element>
    <xsd:element name="Contact" ma:index="1" ma:displayName="Contact" ma:list="UserInfo" ma:SharePointGroup="0" ma:internalName="Contact"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Revision" ma:index="3" ma:displayName="Revision" ma:internalName="Revision">
      <xsd:simpleType>
        <xsd:restriction base="dms:Text">
          <xsd:maxLength value="255"/>
        </xsd:restriction>
      </xsd:simpleType>
    </xsd:element>
    <xsd:element name="Revision_x0020_Date" ma:index="4" ma:displayName="Revision Date" ma:format="DateOnly" ma:internalName="Revision_x0020_Date">
      <xsd:simpleType>
        <xsd:restriction base="dms:DateTim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6b993a-530a-497d-82f3-bc1e88502b1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5"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act xmlns="8be58fc5-f934-42ec-b0d2-0d583045d8d9">
      <UserInfo>
        <DisplayName>Gildardo Mariano Romero</DisplayName>
        <AccountId>49</AccountId>
        <AccountType/>
      </UserInfo>
    </Contact>
    <SMT xmlns="8be58fc5-f934-42ec-b0d2-0d583045d8d9">Electrical</SMT>
    <Revision_x0020_Date xmlns="8be58fc5-f934-42ec-b0d2-0d583045d8d9">2018-03-22T04:00:00+00:00</Revision_x0020_Date>
    <Revision xmlns="8be58fc5-f934-42ec-b0d2-0d583045d8d9">7.0</Revision>
  </documentManagement>
</p:properties>
</file>

<file path=customXml/itemProps1.xml><?xml version="1.0" encoding="utf-8"?>
<ds:datastoreItem xmlns:ds="http://schemas.openxmlformats.org/officeDocument/2006/customXml" ds:itemID="{86ED3C39-EFB5-4C2E-9FE7-28180ACC61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e58fc5-f934-42ec-b0d2-0d583045d8d9"/>
    <ds:schemaRef ds:uri="386b993a-530a-497d-82f3-bc1e88502b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7AE6D1-9108-4A20-9BD2-D00DD8C0BB4F}">
  <ds:schemaRefs>
    <ds:schemaRef ds:uri="http://schemas.microsoft.com/sharepoint/v3/contenttype/forms"/>
  </ds:schemaRefs>
</ds:datastoreItem>
</file>

<file path=customXml/itemProps3.xml><?xml version="1.0" encoding="utf-8"?>
<ds:datastoreItem xmlns:ds="http://schemas.openxmlformats.org/officeDocument/2006/customXml" ds:itemID="{B6C0B771-5722-46EC-8A42-6238D95CF066}">
  <ds:schemaRefs>
    <ds:schemaRef ds:uri="http://schemas.microsoft.com/office/2006/documentManagement/types"/>
    <ds:schemaRef ds:uri="http://schemas.microsoft.com/office/infopath/2007/PartnerControls"/>
    <ds:schemaRef ds:uri="http://purl.org/dc/terms/"/>
    <ds:schemaRef ds:uri="8be58fc5-f934-42ec-b0d2-0d583045d8d9"/>
    <ds:schemaRef ds:uri="http://purl.org/dc/elements/1.1/"/>
    <ds:schemaRef ds:uri="http://schemas.microsoft.com/office/2006/metadata/properties"/>
    <ds:schemaRef ds:uri="http://www.w3.org/XML/1998/namespace"/>
    <ds:schemaRef ds:uri="http://schemas.openxmlformats.org/package/2006/metadata/core-properties"/>
    <ds:schemaRef ds:uri="386b993a-530a-497d-82f3-bc1e88502b18"/>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Audit form</vt:lpstr>
      <vt:lpstr>Action Form</vt:lpstr>
      <vt:lpstr>Change Log</vt:lpstr>
      <vt:lpstr>'Audit form'!Print_Area</vt:lpstr>
    </vt:vector>
  </TitlesOfParts>
  <Manager/>
  <Company>GM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GM 1927 16b Software Process Audit</dc:title>
  <dc:subject/>
  <dc:creator>Michal F Jaraczewski</dc:creator>
  <cp:keywords/>
  <dc:description/>
  <cp:lastModifiedBy>DUC VIET BUI/LGEVH IVI LD Cyber Security Part</cp:lastModifiedBy>
  <cp:revision/>
  <dcterms:created xsi:type="dcterms:W3CDTF">2010-08-23T11:19:03Z</dcterms:created>
  <dcterms:modified xsi:type="dcterms:W3CDTF">2025-10-27T08:53:23Z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0x010100D4EA8A29E5BB8640A8F03B2B1A92BC74</vt:lpwstr>
  </property>
  <property fmtid="{D5CDD505-2E9C-101B-9397-08002B2CF9AE}" pid="3" name="Order">
    <vt:r8>62400</vt:r8>
  </property>
  <property fmtid="{D5CDD505-2E9C-101B-9397-08002B2CF9AE}" pid="4" name="SubFunctions">
    <vt:lpwstr>;#Supplier Quality:  SQE/Launch;#</vt:lpwstr>
  </property>
  <property fmtid="{D5CDD505-2E9C-101B-9397-08002B2CF9AE}" pid="5" name="Modified By">
    <vt:lpwstr>i:0#.w|nam\bztl60</vt:lpwstr>
  </property>
  <property fmtid="{D5CDD505-2E9C-101B-9397-08002B2CF9AE}" pid="6" name="Created By">
    <vt:lpwstr>i:0#.w|nam\bztl60</vt:lpwstr>
  </property>
  <property fmtid="{D5CDD505-2E9C-101B-9397-08002B2CF9AE}" pid="7" name="FileLeafRef">
    <vt:lpwstr>GM 1927 16b Software Process Audit.xlsx</vt:lpwstr>
  </property>
  <property fmtid="{D5CDD505-2E9C-101B-9397-08002B2CF9AE}" pid="8" name="Microsoft.ReportingServices.InteractiveReport.Excel.SheetName">
    <vt:i4>2</vt:i4>
  </property>
</Properties>
</file>