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codeName="ThisWorkbook"/>
  <mc:AlternateContent xmlns:mc="http://schemas.openxmlformats.org/markup-compatibility/2006">
    <mc:Choice Requires="x15">
      <x15ac:absPath xmlns:x15ac="http://schemas.microsoft.com/office/spreadsheetml/2010/11/ac" url="D:\Kiemthu_CoBan\7.-IT16305-SOF303\Tài liệu mẫu\"/>
    </mc:Choice>
  </mc:AlternateContent>
  <xr:revisionPtr revIDLastSave="0" documentId="13_ncr:1_{138CBAA1-E677-4AEB-9347-4D781F8F6639}" xr6:coauthVersionLast="46" xr6:coauthVersionMax="46" xr10:uidLastSave="{00000000-0000-0000-0000-000000000000}"/>
  <bookViews>
    <workbookView xWindow="-120" yWindow="-120" windowWidth="29040" windowHeight="16440" tabRatio="803" activeTab="4" xr2:uid="{00000000-000D-0000-FFFF-FFFF00000000}"/>
  </bookViews>
  <sheets>
    <sheet name="Cover (Tổng quan)" sheetId="1" r:id="rId1"/>
    <sheet name="Test case List (DS Test Case)" sheetId="2" r:id="rId2"/>
    <sheet name="FUNCTION" sheetId="4" r:id="rId3"/>
    <sheet name="PROTOTYPE" sheetId="5" r:id="rId4"/>
    <sheet name="ducvn(Đăng ký tài khoản)" sheetId="3" r:id="rId5"/>
    <sheet name="minhvn(Quản lý sản phẩm)" sheetId="10" r:id="rId6"/>
    <sheet name="2. Tên Chức Năng Test" sheetId="7" r:id="rId7"/>
    <sheet name=",,,,," sheetId="9" r:id="rId8"/>
    <sheet name="5. Non Function" sheetId="8" r:id="rId9"/>
    <sheet name="Test Report" sheetId="6" r:id="rId10"/>
  </sheets>
  <externalReferences>
    <externalReference r:id="rId11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10" l="1"/>
  <c r="C6" i="10" s="1"/>
  <c r="E6" i="10"/>
  <c r="B6" i="10"/>
  <c r="A6" i="10"/>
  <c r="K5" i="10"/>
  <c r="G6" i="3"/>
  <c r="B6" i="3"/>
  <c r="G20" i="6"/>
  <c r="F20" i="6"/>
  <c r="H19" i="6"/>
  <c r="G19" i="6"/>
  <c r="F19" i="6"/>
  <c r="E19" i="6"/>
  <c r="D19" i="6"/>
  <c r="H18" i="6"/>
  <c r="G18" i="6"/>
  <c r="F18" i="6"/>
  <c r="E18" i="6"/>
  <c r="D18" i="6"/>
  <c r="H17" i="6"/>
  <c r="G17" i="6"/>
  <c r="F17" i="6"/>
  <c r="E17" i="6"/>
  <c r="D17" i="6"/>
  <c r="C17" i="6"/>
  <c r="H16" i="6"/>
  <c r="G16" i="6"/>
  <c r="F16" i="6"/>
  <c r="E16" i="6"/>
  <c r="D16" i="6"/>
  <c r="C16" i="6"/>
  <c r="H15" i="6"/>
  <c r="G15" i="6"/>
  <c r="F15" i="6"/>
  <c r="E15" i="6"/>
  <c r="D15" i="6"/>
  <c r="C15" i="6"/>
  <c r="H14" i="6"/>
  <c r="G14" i="6"/>
  <c r="F14" i="6"/>
  <c r="E14" i="6"/>
  <c r="D14" i="6"/>
  <c r="C14" i="6"/>
  <c r="H13" i="6"/>
  <c r="G13" i="6"/>
  <c r="F13" i="6"/>
  <c r="E13" i="6"/>
  <c r="D13" i="6"/>
  <c r="C13" i="6"/>
  <c r="H12" i="6"/>
  <c r="G12" i="6"/>
  <c r="F12" i="6"/>
  <c r="E12" i="6"/>
  <c r="D12" i="6"/>
  <c r="C12" i="6"/>
  <c r="H11" i="6"/>
  <c r="H20" i="6" s="1"/>
  <c r="G11" i="6"/>
  <c r="F11" i="6"/>
  <c r="E11" i="6"/>
  <c r="E20" i="6" s="1"/>
  <c r="D11" i="6"/>
  <c r="D20" i="6" s="1"/>
  <c r="C11" i="6"/>
  <c r="C5" i="6"/>
  <c r="C4" i="4"/>
  <c r="C3" i="4"/>
  <c r="E22" i="6" l="1"/>
  <c r="E23" i="6"/>
  <c r="A6" i="3"/>
  <c r="B12" i="1"/>
  <c r="K5" i="3" l="1"/>
  <c r="E6" i="3"/>
  <c r="D4" i="2"/>
  <c r="D3" i="2"/>
  <c r="C6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11" authorId="0" shapeId="0" xr:uid="{23B9D2AA-B7E5-4A19-8474-07154733B98D}">
      <text>
        <r>
          <rPr>
            <b/>
            <sz val="10"/>
            <color indexed="8"/>
            <rFont val="Times New Roman"/>
            <family val="1"/>
          </rPr>
          <t>*A</t>
        </r>
        <r>
          <rPr>
            <sz val="10"/>
            <color indexed="8"/>
            <rFont val="Times New Roman"/>
            <family val="1"/>
          </rPr>
          <t xml:space="preserve">: Add
  </t>
        </r>
        <r>
          <rPr>
            <b/>
            <sz val="10"/>
            <color indexed="8"/>
            <rFont val="Times New Roman"/>
            <family val="1"/>
          </rPr>
          <t>M</t>
        </r>
        <r>
          <rPr>
            <sz val="10"/>
            <color indexed="8"/>
            <rFont val="Times New Roman"/>
            <family val="1"/>
          </rPr>
          <t xml:space="preserve">: Modify
  </t>
        </r>
        <r>
          <rPr>
            <b/>
            <sz val="10"/>
            <color indexed="8"/>
            <rFont val="Times New Roman"/>
            <family val="1"/>
          </rPr>
          <t>D</t>
        </r>
        <r>
          <rPr>
            <sz val="10"/>
            <color indexed="8"/>
            <rFont val="Times New Roman"/>
            <family val="1"/>
          </rPr>
          <t xml:space="preserve">: Delete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I8" authorId="0" shapeId="0" xr:uid="{AD87FDAE-B031-4ECB-9F56-1F5FD2F4D5C6}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I8" authorId="0" shapeId="0" xr:uid="{9F339A79-6690-45C1-9343-5F90D0C77C7A}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sharedStrings.xml><?xml version="1.0" encoding="utf-8"?>
<sst xmlns="http://schemas.openxmlformats.org/spreadsheetml/2006/main" count="259" uniqueCount="159">
  <si>
    <t>TRƯỜNG HỢP KIỂM THỬ</t>
  </si>
  <si>
    <t>File này là file report cuối cùng của dự án</t>
  </si>
  <si>
    <t>Project Name</t>
  </si>
  <si>
    <t>Creator</t>
  </si>
  <si>
    <t>Project Code</t>
  </si>
  <si>
    <t>Reviewer/Approver</t>
  </si>
  <si>
    <t>Document Code</t>
  </si>
  <si>
    <t>Issue Date</t>
  </si>
  <si>
    <t>Version</t>
  </si>
  <si>
    <t>Record of change</t>
  </si>
  <si>
    <t>Effective Date</t>
  </si>
  <si>
    <t>Change Item</t>
  </si>
  <si>
    <t>*A,D,M</t>
  </si>
  <si>
    <t>Change description</t>
  </si>
  <si>
    <t>Reference</t>
  </si>
  <si>
    <t>1.0</t>
  </si>
  <si>
    <t>Các version thực hiện test khác nhau</t>
  </si>
  <si>
    <t>Dạng kiểu file Test case</t>
  </si>
  <si>
    <t>MEMBER</t>
  </si>
  <si>
    <t>STT</t>
  </si>
  <si>
    <t>Tên thành viên</t>
  </si>
  <si>
    <t>Nhiệm vụ</t>
  </si>
  <si>
    <t>Leader</t>
  </si>
  <si>
    <t>làm phần Mark in-active</t>
  </si>
  <si>
    <t>làm phần add</t>
  </si>
  <si>
    <t>làm phần List</t>
  </si>
  <si>
    <t>Tên dự án</t>
  </si>
  <si>
    <t>Mã dự án + tên</t>
  </si>
  <si>
    <t>Người tạo  ghi tên và mã sinh viên</t>
  </si>
  <si>
    <t>Người phản biện và người phê duyệt</t>
  </si>
  <si>
    <t xml:space="preserve">Ngày tạo </t>
  </si>
  <si>
    <t>Phiên bản</t>
  </si>
  <si>
    <t xml:space="preserve">Ghi lại các thay đổi </t>
  </si>
  <si>
    <t>Ngày hiệu lực</t>
  </si>
  <si>
    <t>Thay đổi hạng mục</t>
  </si>
  <si>
    <t>Delete:Xóa</t>
  </si>
  <si>
    <t>Modify: Sửa</t>
  </si>
  <si>
    <t>Add: Thêm</t>
  </si>
  <si>
    <t>TEST CASE LIST</t>
  </si>
  <si>
    <t>Test Environment Setup Description</t>
  </si>
  <si>
    <t>1.Login-logout'!A1</t>
  </si>
  <si>
    <t>7.TimKiem'!A1</t>
  </si>
  <si>
    <t>Mô tả thay đổi gì trong phiên bản</t>
  </si>
  <si>
    <t>Tài liệu tham khảo là tài liệu nào</t>
  </si>
  <si>
    <t>Group:</t>
  </si>
  <si>
    <t>Môi trường thiết lập để có thể test là gì</t>
  </si>
  <si>
    <t>No(STT)</t>
  </si>
  <si>
    <t>Function Name(Tên chức năng)</t>
  </si>
  <si>
    <t>Sheet Name(Tên Sheet trong excel)</t>
  </si>
  <si>
    <t>Description(Mô tả)</t>
  </si>
  <si>
    <t>Pre-Condition(Điều kiện trước khi test)</t>
  </si>
  <si>
    <t>Pass</t>
  </si>
  <si>
    <t>Fail</t>
  </si>
  <si>
    <t>Untested</t>
  </si>
  <si>
    <t>Result</t>
  </si>
  <si>
    <t>Pass orr Fail</t>
  </si>
  <si>
    <t>Log_02</t>
  </si>
  <si>
    <t>Log_03</t>
  </si>
  <si>
    <t>Log_04</t>
  </si>
  <si>
    <t>Log_05</t>
  </si>
  <si>
    <t>Log_06</t>
  </si>
  <si>
    <t>Check form Login với tài khoản sai</t>
  </si>
  <si>
    <t>Check form Login với mật khẩu sai</t>
  </si>
  <si>
    <t>Check form Login với tài khoản không tồn tại</t>
  </si>
  <si>
    <t>Check form Login với [username]  để trống</t>
  </si>
  <si>
    <t>Check form Login với password  để trống</t>
  </si>
  <si>
    <t>Check chức năng [Forgot Password]</t>
  </si>
  <si>
    <t>Kiểm tra đang nhập với username đúng, password rỗng</t>
  </si>
  <si>
    <t>Kiểm tra khi 2 máy tính cùng đăng nhập vào một tài khoản ở 2 thời điểm khác nhau</t>
  </si>
  <si>
    <t>Module Code(Mã Module)</t>
  </si>
  <si>
    <t>Test requirement(Yêu cầu test)</t>
  </si>
  <si>
    <t>Tester(Người thực hiện kiểm thử)</t>
  </si>
  <si>
    <t>Untested(Chưa được Test)</t>
  </si>
  <si>
    <t>N/A(Không xác định)</t>
  </si>
  <si>
    <t>Number of Test cases (Số lượng TestCase)</t>
  </si>
  <si>
    <t>ID (Mã chức năng)</t>
  </si>
  <si>
    <t>Test Case Description(Mô tả trường hợp)</t>
  </si>
  <si>
    <t>Inter-test case Dependence (Những Test case liên quan để có thể thực  hiện được test case này)</t>
  </si>
  <si>
    <t>Test date (Ngày thực hiện)</t>
  </si>
  <si>
    <t>Note (Ghi Chú)</t>
  </si>
  <si>
    <t>Expected Output(Kết quả mong muốn)</t>
  </si>
  <si>
    <t>Test Case Procedure(Thủ tục thực hiện hay có thể dùng là Test Case Steps - Các bước thực hiện)</t>
  </si>
  <si>
    <t>Log_FB01</t>
  </si>
  <si>
    <t>Test Title</t>
  </si>
  <si>
    <t>Ví dụ phải phụ thuộc vào TC đăng ký thành công có trước.</t>
  </si>
  <si>
    <t>Đăng nhập thành công được và truy cập vào trang newfeeds của tài khoản</t>
  </si>
  <si>
    <t>Log_FB07</t>
  </si>
  <si>
    <t xml:space="preserve">Bước 1: Mở trình duyệt truy cập vào link "https://www.facebook.com/"
Bước 2: Gõ ID ở ô điện thoại và  ema và ô Pass:  (đúng trong CSDL)
Bước 3: Bấm vào nút "Đăng Nhập"
</t>
  </si>
  <si>
    <t>Test Data (Dữ Liệu Truyền Vào Test)</t>
  </si>
  <si>
    <t>Mã dự án  WEBBONG2020</t>
  </si>
  <si>
    <t>Phiên bản v1.0</t>
  </si>
  <si>
    <t>Newfeeds</t>
  </si>
  <si>
    <t>Login</t>
  </si>
  <si>
    <t>Thỏa mãn đã login vào</t>
  </si>
  <si>
    <t>Actual Result(Kết quả thực tế)</t>
  </si>
  <si>
    <t>Emai: nguyenanhdung@gmail.com
Pass: 123456</t>
  </si>
  <si>
    <t>N/A</t>
  </si>
  <si>
    <t>Check form login  facebook với tài user</t>
  </si>
  <si>
    <t>Check GUI - Login</t>
  </si>
  <si>
    <t>Facebook_Login</t>
  </si>
  <si>
    <t>FUNCTION</t>
  </si>
  <si>
    <t>Funtion level 1</t>
  </si>
  <si>
    <t>Funtion level 2</t>
  </si>
  <si>
    <t>Action &amp; Even</t>
  </si>
  <si>
    <t>6.1 Logon &amp; Logout</t>
  </si>
  <si>
    <t>Nhập user</t>
  </si>
  <si>
    <t>Nhập pass</t>
  </si>
  <si>
    <t>Forgot pass</t>
  </si>
  <si>
    <t>Logout</t>
  </si>
  <si>
    <t>6.2 Organisations</t>
  </si>
  <si>
    <t>6.2.1  List Organisations</t>
  </si>
  <si>
    <t>Hiển thị danh sách</t>
  </si>
  <si>
    <t>Bấm Organisation tại menu</t>
  </si>
  <si>
    <t>Tich nut include in-active</t>
  </si>
  <si>
    <t>Filter</t>
  </si>
  <si>
    <t>Bấm chọn các vùng lọc</t>
  </si>
  <si>
    <t>Sort</t>
  </si>
  <si>
    <t>Bấm chọn các cột</t>
  </si>
  <si>
    <t>Phân trang</t>
  </si>
  <si>
    <t>Bấm chọn các nút dịch chuyển</t>
  </si>
  <si>
    <t>Chọn 1 Organisation</t>
  </si>
  <si>
    <t>Bấm chọn với organisation đang active và inactive</t>
  </si>
  <si>
    <t>6.2.2  Add Organisation</t>
  </si>
  <si>
    <t>6.2.3  Amend Organisation</t>
  </si>
  <si>
    <t>6.2.4  Mark In-active Organisation</t>
  </si>
  <si>
    <t>6.2.5  Supporting Materials Maintenance</t>
  </si>
  <si>
    <t>6.2.6  Directorate Maintenance</t>
  </si>
  <si>
    <t>6.2.7  Department Maintenance</t>
  </si>
  <si>
    <t>6.2.8  Team Maintenance</t>
  </si>
  <si>
    <t>list team</t>
  </si>
  <si>
    <t>Oranisation List</t>
  </si>
  <si>
    <t>TEST REPORT</t>
  </si>
  <si>
    <t>Xây dựng website đấu giá</t>
  </si>
  <si>
    <t>Lê Chiêu Quốc, Thái Trung Đức, Phạm Như Ngọc Tuấn</t>
  </si>
  <si>
    <t>KH_HUE_T07</t>
  </si>
  <si>
    <t>Notes</t>
  </si>
  <si>
    <t xml:space="preserve">Release 1 includes 9 modules:
1. Đăng ký
2. Đăng nhập
3. Xem danh sách phiên đấu giá - Tìm kiếm
4. Xem chi tiết phiên đấu giá - Đấu giá/Hủy đấu giá
5. Cập nhật thông tin cá nhân - Xem lịch sử giao dịch
6. Quản lý Phiên đấu giá (Thêm - Chỉnh sửa - Xóa)
7. Quản lý Sản phẩm (Thêm - Chỉnh sửa - Xóa)
8. Quản lý Thành viên (Thêm - Chỉnh sửa)
9. Nạp/Rút tiền
</t>
  </si>
  <si>
    <t>1.Login-logout'!B5</t>
  </si>
  <si>
    <t>No</t>
  </si>
  <si>
    <t>Module code</t>
  </si>
  <si>
    <t>Number of  test cases</t>
  </si>
  <si>
    <t>1.Login-logout</t>
  </si>
  <si>
    <t>2.organisation</t>
  </si>
  <si>
    <t>3.service</t>
  </si>
  <si>
    <t>4.programe</t>
  </si>
  <si>
    <t>5. premise</t>
  </si>
  <si>
    <t>6.Geography</t>
  </si>
  <si>
    <t>7.Search</t>
  </si>
  <si>
    <t>Sub total</t>
  </si>
  <si>
    <t>Test coverage</t>
  </si>
  <si>
    <t>%</t>
  </si>
  <si>
    <t>Test successful coverage</t>
  </si>
  <si>
    <t>Diễn giải hành động và sự kiện của dự án đã có ví dụ diễn giải cách phân tích để lấy.</t>
  </si>
  <si>
    <t>Tên chức năng</t>
  </si>
  <si>
    <t>Hình ảnh chức năng</t>
  </si>
  <si>
    <t>Liệt kê các chức năng thực hiện kiểm thử theo thứ tự và kèm hình ảnh</t>
  </si>
  <si>
    <t>Mô tả trường hợp kiểm thử này cần làm gì</t>
  </si>
  <si>
    <t>Mã Sinh Viên</t>
  </si>
  <si>
    <t>Check Function - Login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</si>
</sst>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\-mmm\-yy;@"/>
  </numFmts>
  <fonts count="4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2"/>
      <color indexed="10"/>
      <name val="Tahoma"/>
      <family val="2"/>
    </font>
    <font>
      <b/>
      <sz val="26"/>
      <color indexed="10"/>
      <name val="Tahoma"/>
      <family val="2"/>
    </font>
    <font>
      <b/>
      <sz val="20"/>
      <color indexed="8"/>
      <name val="Tahoma"/>
      <family val="2"/>
    </font>
    <font>
      <sz val="10"/>
      <name val="Tahoma"/>
      <family val="2"/>
    </font>
    <font>
      <b/>
      <sz val="10"/>
      <color indexed="60"/>
      <name val="Tahoma"/>
      <family val="2"/>
    </font>
    <font>
      <i/>
      <sz val="10"/>
      <color indexed="17"/>
      <name val="Tahoma"/>
      <family val="2"/>
    </font>
    <font>
      <b/>
      <sz val="10"/>
      <color indexed="9"/>
      <name val="Tahoma"/>
      <family val="2"/>
    </font>
    <font>
      <b/>
      <sz val="10"/>
      <name val="Tahoma"/>
      <family val="2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  <font>
      <u/>
      <sz val="11"/>
      <color theme="10"/>
      <name val="Calibri"/>
      <family val="2"/>
      <scheme val="minor"/>
    </font>
    <font>
      <b/>
      <sz val="10"/>
      <color indexed="8"/>
      <name val="Tahoma"/>
      <family val="2"/>
    </font>
    <font>
      <b/>
      <sz val="10"/>
      <color indexed="10"/>
      <name val="Tahoma"/>
      <family val="2"/>
    </font>
    <font>
      <u/>
      <sz val="10"/>
      <color indexed="12"/>
      <name val="Tahoma"/>
      <family val="2"/>
    </font>
    <font>
      <sz val="10"/>
      <color theme="1"/>
      <name val="Tahoma"/>
      <family val="2"/>
    </font>
    <font>
      <sz val="10"/>
      <color rgb="FF0070C0"/>
      <name val="Tahoma"/>
      <family val="2"/>
    </font>
    <font>
      <sz val="11"/>
      <name val="ＭＳ Ｐゴシック"/>
      <family val="3"/>
      <charset val="128"/>
    </font>
    <font>
      <sz val="11"/>
      <name val="ＭＳ Ｐゴシック"/>
      <charset val="128"/>
    </font>
    <font>
      <sz val="10"/>
      <color indexed="8"/>
      <name val="Tahoma"/>
      <family val="2"/>
    </font>
    <font>
      <b/>
      <sz val="10"/>
      <color rgb="FF0070C0"/>
      <name val="Tahoma"/>
      <family val="2"/>
    </font>
    <font>
      <sz val="12"/>
      <color theme="1"/>
      <name val="Calibri"/>
      <family val="2"/>
      <charset val="163"/>
      <scheme val="minor"/>
    </font>
    <font>
      <i/>
      <sz val="10"/>
      <color indexed="8"/>
      <name val="Tahoma"/>
      <family val="2"/>
    </font>
    <font>
      <sz val="12"/>
      <name val="Calibri"/>
      <family val="2"/>
      <scheme val="minor"/>
    </font>
    <font>
      <i/>
      <sz val="12"/>
      <name val="Calibri"/>
      <family val="2"/>
      <scheme val="minor"/>
    </font>
    <font>
      <b/>
      <sz val="8"/>
      <color indexed="8"/>
      <name val="Times New Roman"/>
      <family val="1"/>
    </font>
    <font>
      <b/>
      <sz val="10"/>
      <color theme="1"/>
      <name val="Tahoma"/>
      <family val="2"/>
    </font>
    <font>
      <b/>
      <sz val="10"/>
      <color theme="0"/>
      <name val="Tahoma"/>
      <family val="2"/>
    </font>
    <font>
      <b/>
      <sz val="12"/>
      <color rgb="FF292B2C"/>
      <name val="Calibri"/>
      <family val="2"/>
      <scheme val="minor"/>
    </font>
    <font>
      <sz val="10"/>
      <name val="Times New Roman"/>
      <family val="1"/>
    </font>
    <font>
      <b/>
      <sz val="20"/>
      <color indexed="8"/>
      <name val="Times New Roman"/>
      <family val="1"/>
    </font>
    <font>
      <b/>
      <sz val="10"/>
      <color indexed="10"/>
      <name val="Times New Roman"/>
      <family val="1"/>
    </font>
    <font>
      <b/>
      <sz val="10"/>
      <color indexed="60"/>
      <name val="Times New Roman"/>
      <family val="1"/>
    </font>
    <font>
      <i/>
      <sz val="10"/>
      <color indexed="17"/>
      <name val="Times New Roman"/>
      <family val="1"/>
    </font>
    <font>
      <b/>
      <sz val="11"/>
      <color theme="3" tint="-0.249977111117893"/>
      <name val="Times New Roman"/>
      <family val="1"/>
    </font>
    <font>
      <sz val="11"/>
      <name val="Times New Roman"/>
      <family val="1"/>
    </font>
    <font>
      <sz val="11"/>
      <color theme="3" tint="-0.249977111117893"/>
      <name val="Times New Roman"/>
      <family val="1"/>
    </font>
    <font>
      <i/>
      <sz val="11"/>
      <name val="Times New Roman"/>
      <family val="1"/>
    </font>
    <font>
      <b/>
      <sz val="11"/>
      <name val="ＭＳ Ｐゴシック"/>
    </font>
    <font>
      <sz val="10"/>
      <color indexed="9"/>
      <name val="Tahoma"/>
      <family val="2"/>
    </font>
    <font>
      <b/>
      <sz val="10"/>
      <color indexed="12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18"/>
        <bgColor indexed="32"/>
      </patternFill>
    </fill>
    <fill>
      <patternFill patternType="solid">
        <fgColor theme="9" tint="0.59999389629810485"/>
        <bgColor indexed="26"/>
      </patternFill>
    </fill>
    <fill>
      <patternFill patternType="solid">
        <fgColor indexed="62"/>
        <bgColor indexed="56"/>
      </patternFill>
    </fill>
    <fill>
      <patternFill patternType="solid">
        <fgColor indexed="27"/>
        <bgColor indexed="41"/>
      </patternFill>
    </fill>
    <fill>
      <patternFill patternType="solid">
        <fgColor theme="0"/>
        <bgColor indexed="32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50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8"/>
      </left>
      <right/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8"/>
      </right>
      <top/>
      <bottom/>
      <diagonal/>
    </border>
    <border>
      <left/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medium">
        <color indexed="8"/>
      </right>
      <top style="thin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 style="medium">
        <color indexed="8"/>
      </right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medium">
        <color indexed="8"/>
      </right>
      <top style="hair">
        <color indexed="8"/>
      </top>
      <bottom style="thin">
        <color indexed="8"/>
      </bottom>
      <diagonal/>
    </border>
  </borders>
  <cellStyleXfs count="8">
    <xf numFmtId="0" fontId="0" fillId="0" borderId="0"/>
    <xf numFmtId="0" fontId="12" fillId="0" borderId="0" applyNumberFormat="0" applyFill="0" applyBorder="0" applyAlignment="0" applyProtection="0"/>
    <xf numFmtId="0" fontId="18" fillId="0" borderId="0"/>
    <xf numFmtId="0" fontId="19" fillId="0" borderId="0"/>
    <xf numFmtId="0" fontId="18" fillId="0" borderId="0"/>
    <xf numFmtId="0" fontId="1" fillId="0" borderId="0"/>
    <xf numFmtId="0" fontId="18" fillId="0" borderId="0"/>
    <xf numFmtId="0" fontId="19" fillId="0" borderId="0"/>
  </cellStyleXfs>
  <cellXfs count="213">
    <xf numFmtId="0" fontId="0" fillId="0" borderId="0" xfId="0"/>
    <xf numFmtId="0" fontId="2" fillId="2" borderId="0" xfId="0" applyFont="1" applyFill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/>
    <xf numFmtId="0" fontId="6" fillId="2" borderId="0" xfId="0" applyFont="1" applyFill="1" applyAlignment="1">
      <alignment horizontal="left" indent="1"/>
    </xf>
    <xf numFmtId="0" fontId="7" fillId="0" borderId="0" xfId="0" applyFont="1" applyAlignment="1">
      <alignment horizontal="left" indent="1"/>
    </xf>
    <xf numFmtId="0" fontId="5" fillId="2" borderId="0" xfId="0" applyFont="1" applyFill="1"/>
    <xf numFmtId="0" fontId="6" fillId="2" borderId="2" xfId="0" applyFont="1" applyFill="1" applyBorder="1" applyAlignment="1">
      <alignment horizontal="left"/>
    </xf>
    <xf numFmtId="0" fontId="5" fillId="0" borderId="4" xfId="0" applyFont="1" applyBorder="1"/>
    <xf numFmtId="14" fontId="7" fillId="0" borderId="4" xfId="0" applyNumberFormat="1" applyFont="1" applyBorder="1" applyAlignment="1">
      <alignment horizontal="left" indent="1"/>
    </xf>
    <xf numFmtId="164" fontId="7" fillId="0" borderId="4" xfId="0" applyNumberFormat="1" applyFont="1" applyBorder="1" applyAlignment="1">
      <alignment horizontal="left" indent="1"/>
    </xf>
    <xf numFmtId="0" fontId="6" fillId="2" borderId="0" xfId="0" applyFont="1" applyFill="1"/>
    <xf numFmtId="0" fontId="7" fillId="0" borderId="0" xfId="0" applyFont="1" applyAlignment="1">
      <alignment horizontal="left"/>
    </xf>
    <xf numFmtId="0" fontId="5" fillId="0" borderId="0" xfId="0" applyFont="1" applyAlignment="1">
      <alignment horizontal="left" indent="1"/>
    </xf>
    <xf numFmtId="0" fontId="6" fillId="0" borderId="0" xfId="0" applyFont="1" applyAlignment="1">
      <alignment horizontal="left"/>
    </xf>
    <xf numFmtId="0" fontId="5" fillId="0" borderId="0" xfId="0" applyFont="1" applyAlignment="1">
      <alignment vertical="center"/>
    </xf>
    <xf numFmtId="165" fontId="8" fillId="3" borderId="5" xfId="0" applyNumberFormat="1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0" fontId="5" fillId="0" borderId="0" xfId="0" applyFont="1" applyAlignment="1">
      <alignment vertical="top"/>
    </xf>
    <xf numFmtId="14" fontId="7" fillId="0" borderId="8" xfId="0" applyNumberFormat="1" applyFont="1" applyBorder="1" applyAlignment="1">
      <alignment vertical="top" wrapText="1"/>
    </xf>
    <xf numFmtId="49" fontId="5" fillId="0" borderId="9" xfId="0" applyNumberFormat="1" applyFont="1" applyBorder="1" applyAlignment="1">
      <alignment vertical="top"/>
    </xf>
    <xf numFmtId="0" fontId="5" fillId="0" borderId="9" xfId="0" applyFont="1" applyBorder="1" applyAlignment="1">
      <alignment vertical="top"/>
    </xf>
    <xf numFmtId="15" fontId="5" fillId="0" borderId="9" xfId="0" applyNumberFormat="1" applyFont="1" applyBorder="1" applyAlignment="1">
      <alignment vertical="top"/>
    </xf>
    <xf numFmtId="0" fontId="7" fillId="0" borderId="10" xfId="0" applyFont="1" applyBorder="1" applyAlignment="1">
      <alignment vertical="top" wrapText="1"/>
    </xf>
    <xf numFmtId="0" fontId="7" fillId="0" borderId="10" xfId="0" quotePrefix="1" applyFont="1" applyBorder="1" applyAlignment="1">
      <alignment vertical="top" wrapText="1"/>
    </xf>
    <xf numFmtId="0" fontId="9" fillId="0" borderId="0" xfId="0" applyFont="1" applyAlignment="1">
      <alignment horizontal="left" indent="1"/>
    </xf>
    <xf numFmtId="0" fontId="6" fillId="4" borderId="11" xfId="0" applyFont="1" applyFill="1" applyBorder="1" applyAlignment="1">
      <alignment horizontal="center"/>
    </xf>
    <xf numFmtId="0" fontId="6" fillId="4" borderId="11" xfId="0" applyFont="1" applyFill="1" applyBorder="1"/>
    <xf numFmtId="0" fontId="6" fillId="2" borderId="11" xfId="0" applyFont="1" applyFill="1" applyBorder="1"/>
    <xf numFmtId="0" fontId="5" fillId="0" borderId="11" xfId="0" applyFont="1" applyBorder="1"/>
    <xf numFmtId="0" fontId="6" fillId="2" borderId="12" xfId="0" applyFont="1" applyFill="1" applyBorder="1"/>
    <xf numFmtId="0" fontId="6" fillId="2" borderId="13" xfId="0" applyFont="1" applyFill="1" applyBorder="1"/>
    <xf numFmtId="0" fontId="6" fillId="2" borderId="14" xfId="0" applyFont="1" applyFill="1" applyBorder="1"/>
    <xf numFmtId="1" fontId="5" fillId="2" borderId="0" xfId="0" applyNumberFormat="1" applyFont="1" applyFill="1" applyProtection="1">
      <protection hidden="1"/>
    </xf>
    <xf numFmtId="0" fontId="5" fillId="2" borderId="0" xfId="0" applyFont="1" applyFill="1" applyAlignment="1">
      <alignment horizontal="left"/>
    </xf>
    <xf numFmtId="0" fontId="4" fillId="2" borderId="0" xfId="0" applyFont="1" applyFill="1" applyAlignment="1">
      <alignment horizontal="left"/>
    </xf>
    <xf numFmtId="0" fontId="13" fillId="2" borderId="0" xfId="0" applyFont="1" applyFill="1" applyAlignment="1">
      <alignment horizontal="left"/>
    </xf>
    <xf numFmtId="0" fontId="14" fillId="2" borderId="0" xfId="0" applyFont="1" applyFill="1" applyAlignment="1">
      <alignment horizontal="left"/>
    </xf>
    <xf numFmtId="0" fontId="5" fillId="2" borderId="0" xfId="0" applyFont="1" applyFill="1" applyAlignment="1">
      <alignment wrapText="1"/>
    </xf>
    <xf numFmtId="1" fontId="6" fillId="2" borderId="0" xfId="0" applyNumberFormat="1" applyFont="1" applyFill="1"/>
    <xf numFmtId="1" fontId="5" fillId="2" borderId="0" xfId="0" applyNumberFormat="1" applyFont="1" applyFill="1" applyAlignment="1" applyProtection="1">
      <alignment vertical="center"/>
      <protection hidden="1"/>
    </xf>
    <xf numFmtId="0" fontId="5" fillId="2" borderId="0" xfId="0" applyFont="1" applyFill="1" applyAlignment="1">
      <alignment horizontal="left" vertical="center"/>
    </xf>
    <xf numFmtId="0" fontId="5" fillId="2" borderId="0" xfId="0" applyFont="1" applyFill="1" applyAlignment="1">
      <alignment vertical="center"/>
    </xf>
    <xf numFmtId="1" fontId="8" fillId="5" borderId="5" xfId="0" applyNumberFormat="1" applyFont="1" applyFill="1" applyBorder="1" applyAlignment="1">
      <alignment horizontal="center" vertical="center"/>
    </xf>
    <xf numFmtId="0" fontId="8" fillId="5" borderId="6" xfId="0" applyFont="1" applyFill="1" applyBorder="1" applyAlignment="1">
      <alignment horizontal="center" vertical="center"/>
    </xf>
    <xf numFmtId="0" fontId="8" fillId="5" borderId="15" xfId="0" applyFont="1" applyFill="1" applyBorder="1" applyAlignment="1">
      <alignment horizontal="center" vertical="center"/>
    </xf>
    <xf numFmtId="0" fontId="8" fillId="5" borderId="7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/>
    </xf>
    <xf numFmtId="1" fontId="5" fillId="2" borderId="8" xfId="0" applyNumberFormat="1" applyFont="1" applyFill="1" applyBorder="1" applyAlignment="1">
      <alignment vertical="center"/>
    </xf>
    <xf numFmtId="49" fontId="5" fillId="2" borderId="9" xfId="0" applyNumberFormat="1" applyFont="1" applyFill="1" applyBorder="1" applyAlignment="1">
      <alignment horizontal="left" vertical="center"/>
    </xf>
    <xf numFmtId="0" fontId="12" fillId="2" borderId="9" xfId="1" quotePrefix="1" applyNumberFormat="1" applyFill="1" applyBorder="1" applyAlignment="1" applyProtection="1">
      <alignment horizontal="left" vertical="center"/>
    </xf>
    <xf numFmtId="0" fontId="15" fillId="2" borderId="9" xfId="1" applyNumberFormat="1" applyFont="1" applyFill="1" applyBorder="1" applyAlignment="1" applyProtection="1">
      <alignment horizontal="left" vertical="center"/>
    </xf>
    <xf numFmtId="0" fontId="5" fillId="2" borderId="10" xfId="0" applyFont="1" applyFill="1" applyBorder="1" applyAlignment="1">
      <alignment horizontal="left" vertical="center"/>
    </xf>
    <xf numFmtId="0" fontId="12" fillId="2" borderId="9" xfId="1" applyNumberFormat="1" applyFill="1" applyBorder="1" applyAlignment="1" applyProtection="1">
      <alignment horizontal="left" vertical="center"/>
    </xf>
    <xf numFmtId="0" fontId="5" fillId="2" borderId="9" xfId="0" applyFont="1" applyFill="1" applyBorder="1" applyAlignment="1">
      <alignment horizontal="left" vertical="center"/>
    </xf>
    <xf numFmtId="49" fontId="5" fillId="2" borderId="16" xfId="0" applyNumberFormat="1" applyFont="1" applyFill="1" applyBorder="1" applyAlignment="1">
      <alignment horizontal="left" vertical="center"/>
    </xf>
    <xf numFmtId="0" fontId="12" fillId="2" borderId="16" xfId="1" quotePrefix="1" applyFill="1" applyBorder="1" applyAlignment="1">
      <alignment horizontal="left" vertical="center"/>
    </xf>
    <xf numFmtId="0" fontId="5" fillId="2" borderId="16" xfId="0" applyFont="1" applyFill="1" applyBorder="1" applyAlignment="1">
      <alignment horizontal="left" vertical="center"/>
    </xf>
    <xf numFmtId="0" fontId="5" fillId="2" borderId="17" xfId="0" applyFont="1" applyFill="1" applyBorder="1" applyAlignment="1">
      <alignment horizontal="left" vertical="center"/>
    </xf>
    <xf numFmtId="1" fontId="5" fillId="2" borderId="0" xfId="0" applyNumberFormat="1" applyFont="1" applyFill="1"/>
    <xf numFmtId="0" fontId="16" fillId="0" borderId="0" xfId="0" applyFont="1" applyAlignment="1">
      <alignment horizontal="left" vertical="top"/>
    </xf>
    <xf numFmtId="0" fontId="17" fillId="0" borderId="0" xfId="0" applyFont="1" applyAlignment="1">
      <alignment horizontal="left" vertical="top"/>
    </xf>
    <xf numFmtId="0" fontId="9" fillId="2" borderId="11" xfId="2" applyFont="1" applyFill="1" applyBorder="1" applyAlignment="1">
      <alignment horizontal="left" vertical="top" wrapText="1"/>
    </xf>
    <xf numFmtId="0" fontId="7" fillId="2" borderId="18" xfId="2" applyFont="1" applyFill="1" applyBorder="1" applyAlignment="1">
      <alignment vertical="top" wrapText="1"/>
    </xf>
    <xf numFmtId="0" fontId="7" fillId="2" borderId="3" xfId="2" applyFont="1" applyFill="1" applyBorder="1" applyAlignment="1">
      <alignment vertical="top" wrapText="1"/>
    </xf>
    <xf numFmtId="0" fontId="7" fillId="2" borderId="19" xfId="2" applyFont="1" applyFill="1" applyBorder="1" applyAlignment="1">
      <alignment vertical="top" wrapText="1"/>
    </xf>
    <xf numFmtId="0" fontId="9" fillId="2" borderId="20" xfId="2" applyFont="1" applyFill="1" applyBorder="1" applyAlignment="1">
      <alignment horizontal="left" vertical="top" wrapText="1"/>
    </xf>
    <xf numFmtId="0" fontId="13" fillId="2" borderId="21" xfId="3" applyFont="1" applyFill="1" applyBorder="1" applyAlignment="1">
      <alignment horizontal="left" vertical="top"/>
    </xf>
    <xf numFmtId="0" fontId="13" fillId="2" borderId="2" xfId="3" applyFont="1" applyFill="1" applyBorder="1" applyAlignment="1">
      <alignment horizontal="left" vertical="top" wrapText="1"/>
    </xf>
    <xf numFmtId="0" fontId="20" fillId="2" borderId="22" xfId="0" applyFont="1" applyFill="1" applyBorder="1" applyAlignment="1">
      <alignment horizontal="left" vertical="top"/>
    </xf>
    <xf numFmtId="0" fontId="20" fillId="2" borderId="23" xfId="0" applyFont="1" applyFill="1" applyBorder="1" applyAlignment="1">
      <alignment horizontal="left" vertical="top"/>
    </xf>
    <xf numFmtId="0" fontId="20" fillId="2" borderId="12" xfId="3" applyFont="1" applyFill="1" applyBorder="1" applyAlignment="1">
      <alignment horizontal="left" vertical="top"/>
    </xf>
    <xf numFmtId="0" fontId="20" fillId="2" borderId="25" xfId="3" applyFont="1" applyFill="1" applyBorder="1" applyAlignment="1">
      <alignment horizontal="left" vertical="top"/>
    </xf>
    <xf numFmtId="0" fontId="20" fillId="2" borderId="13" xfId="3" applyFont="1" applyFill="1" applyBorder="1" applyAlignment="1">
      <alignment horizontal="left" vertical="top"/>
    </xf>
    <xf numFmtId="0" fontId="5" fillId="2" borderId="0" xfId="3" applyFont="1" applyFill="1" applyAlignment="1">
      <alignment horizontal="left" vertical="top"/>
    </xf>
    <xf numFmtId="0" fontId="20" fillId="2" borderId="0" xfId="3" applyFont="1" applyFill="1" applyAlignment="1">
      <alignment horizontal="left" vertical="top" wrapText="1"/>
    </xf>
    <xf numFmtId="0" fontId="20" fillId="2" borderId="26" xfId="3" applyFont="1" applyFill="1" applyBorder="1" applyAlignment="1">
      <alignment horizontal="left" vertical="top" wrapText="1"/>
    </xf>
    <xf numFmtId="0" fontId="9" fillId="6" borderId="1" xfId="4" applyFont="1" applyFill="1" applyBorder="1" applyAlignment="1">
      <alignment horizontal="left" vertical="top"/>
    </xf>
    <xf numFmtId="0" fontId="9" fillId="6" borderId="3" xfId="4" applyFont="1" applyFill="1" applyBorder="1" applyAlignment="1">
      <alignment horizontal="left" vertical="top"/>
    </xf>
    <xf numFmtId="0" fontId="21" fillId="6" borderId="3" xfId="4" applyFont="1" applyFill="1" applyBorder="1" applyAlignment="1">
      <alignment horizontal="left" vertical="top"/>
    </xf>
    <xf numFmtId="0" fontId="9" fillId="6" borderId="28" xfId="4" applyFont="1" applyFill="1" applyBorder="1" applyAlignment="1">
      <alignment horizontal="left" vertical="top"/>
    </xf>
    <xf numFmtId="0" fontId="9" fillId="6" borderId="29" xfId="4" applyFont="1" applyFill="1" applyBorder="1" applyAlignment="1">
      <alignment horizontal="left" vertical="top"/>
    </xf>
    <xf numFmtId="0" fontId="22" fillId="0" borderId="11" xfId="5" applyFont="1" applyBorder="1" applyAlignment="1">
      <alignment wrapText="1"/>
    </xf>
    <xf numFmtId="0" fontId="5" fillId="2" borderId="11" xfId="4" quotePrefix="1" applyFont="1" applyFill="1" applyBorder="1" applyAlignment="1">
      <alignment horizontal="left" vertical="top" wrapText="1"/>
    </xf>
    <xf numFmtId="0" fontId="16" fillId="0" borderId="11" xfId="0" applyFont="1" applyBorder="1" applyAlignment="1">
      <alignment horizontal="left" vertical="top"/>
    </xf>
    <xf numFmtId="0" fontId="20" fillId="2" borderId="11" xfId="6" applyFont="1" applyFill="1" applyBorder="1" applyAlignment="1">
      <alignment horizontal="left" vertical="top" wrapText="1"/>
    </xf>
    <xf numFmtId="0" fontId="5" fillId="2" borderId="4" xfId="2" applyFont="1" applyFill="1" applyBorder="1" applyAlignment="1">
      <alignment horizontal="left" vertical="top" wrapText="1"/>
    </xf>
    <xf numFmtId="0" fontId="5" fillId="2" borderId="2" xfId="4" applyFont="1" applyFill="1" applyBorder="1" applyAlignment="1">
      <alignment horizontal="left" vertical="top" wrapText="1"/>
    </xf>
    <xf numFmtId="0" fontId="5" fillId="2" borderId="2" xfId="6" applyFont="1" applyFill="1" applyBorder="1" applyAlignment="1">
      <alignment horizontal="left" vertical="top" wrapText="1"/>
    </xf>
    <xf numFmtId="0" fontId="16" fillId="0" borderId="11" xfId="0" applyFont="1" applyBorder="1" applyAlignment="1">
      <alignment horizontal="left" vertical="top" wrapText="1"/>
    </xf>
    <xf numFmtId="0" fontId="22" fillId="0" borderId="11" xfId="5" applyFont="1" applyBorder="1" applyAlignment="1">
      <alignment horizontal="left" vertical="center" wrapText="1"/>
    </xf>
    <xf numFmtId="0" fontId="20" fillId="2" borderId="11" xfId="3" applyFont="1" applyFill="1" applyBorder="1" applyAlignment="1">
      <alignment horizontal="left" vertical="top"/>
    </xf>
    <xf numFmtId="0" fontId="5" fillId="0" borderId="11" xfId="0" quotePrefix="1" applyFont="1" applyBorder="1" applyAlignment="1">
      <alignment vertical="top" wrapText="1"/>
    </xf>
    <xf numFmtId="0" fontId="20" fillId="2" borderId="11" xfId="3" applyFont="1" applyFill="1" applyBorder="1" applyAlignment="1">
      <alignment horizontal="left" vertical="top" wrapText="1"/>
    </xf>
    <xf numFmtId="0" fontId="5" fillId="0" borderId="30" xfId="0" quotePrefix="1" applyFont="1" applyBorder="1" applyAlignment="1">
      <alignment vertical="top" wrapText="1"/>
    </xf>
    <xf numFmtId="0" fontId="23" fillId="2" borderId="11" xfId="3" applyFont="1" applyFill="1" applyBorder="1" applyAlignment="1">
      <alignment horizontal="left" vertical="top"/>
    </xf>
    <xf numFmtId="0" fontId="20" fillId="2" borderId="30" xfId="0" quotePrefix="1" applyFont="1" applyFill="1" applyBorder="1" applyAlignment="1">
      <alignment horizontal="left" vertical="top" wrapText="1"/>
    </xf>
    <xf numFmtId="0" fontId="9" fillId="6" borderId="31" xfId="4" applyFont="1" applyFill="1" applyBorder="1" applyAlignment="1">
      <alignment horizontal="left" vertical="top"/>
    </xf>
    <xf numFmtId="0" fontId="24" fillId="7" borderId="11" xfId="2" applyFont="1" applyFill="1" applyBorder="1" applyAlignment="1">
      <alignment horizontal="left" vertical="center" wrapText="1"/>
    </xf>
    <xf numFmtId="0" fontId="25" fillId="7" borderId="11" xfId="2" applyFont="1" applyFill="1" applyBorder="1" applyAlignment="1">
      <alignment horizontal="left" vertical="center" wrapText="1"/>
    </xf>
    <xf numFmtId="0" fontId="27" fillId="0" borderId="0" xfId="0" applyFont="1" applyAlignment="1">
      <alignment horizontal="left" vertical="top"/>
    </xf>
    <xf numFmtId="0" fontId="28" fillId="8" borderId="0" xfId="0" applyFont="1" applyFill="1" applyAlignment="1">
      <alignment horizontal="left" vertical="top"/>
    </xf>
    <xf numFmtId="0" fontId="27" fillId="9" borderId="0" xfId="0" applyFont="1" applyFill="1" applyAlignment="1">
      <alignment horizontal="left" vertical="top"/>
    </xf>
    <xf numFmtId="22" fontId="5" fillId="2" borderId="2" xfId="4" applyNumberFormat="1" applyFont="1" applyFill="1" applyBorder="1" applyAlignment="1">
      <alignment horizontal="left" vertical="top" wrapText="1"/>
    </xf>
    <xf numFmtId="0" fontId="20" fillId="2" borderId="0" xfId="3" applyFont="1" applyFill="1" applyBorder="1" applyAlignment="1">
      <alignment horizontal="left" vertical="top"/>
    </xf>
    <xf numFmtId="0" fontId="20" fillId="2" borderId="30" xfId="3" applyFont="1" applyFill="1" applyBorder="1" applyAlignment="1">
      <alignment horizontal="left" vertical="top"/>
    </xf>
    <xf numFmtId="0" fontId="22" fillId="0" borderId="11" xfId="5" applyFont="1" applyBorder="1" applyAlignment="1">
      <alignment vertical="center" wrapText="1"/>
    </xf>
    <xf numFmtId="0" fontId="20" fillId="2" borderId="25" xfId="3" applyFont="1" applyFill="1" applyBorder="1" applyAlignment="1">
      <alignment vertical="top"/>
    </xf>
    <xf numFmtId="0" fontId="16" fillId="0" borderId="11" xfId="0" applyFont="1" applyBorder="1" applyAlignment="1">
      <alignment horizontal="left" vertical="center" wrapText="1"/>
    </xf>
    <xf numFmtId="22" fontId="16" fillId="0" borderId="0" xfId="0" applyNumberFormat="1" applyFont="1" applyAlignment="1">
      <alignment horizontal="left" vertical="top"/>
    </xf>
    <xf numFmtId="0" fontId="5" fillId="2" borderId="11" xfId="4" quotePrefix="1" applyFont="1" applyFill="1" applyBorder="1" applyAlignment="1">
      <alignment horizontal="left" vertical="center" wrapText="1"/>
    </xf>
    <xf numFmtId="22" fontId="5" fillId="2" borderId="2" xfId="4" applyNumberFormat="1" applyFont="1" applyFill="1" applyBorder="1" applyAlignment="1">
      <alignment horizontal="center" vertical="top" wrapText="1"/>
    </xf>
    <xf numFmtId="0" fontId="20" fillId="2" borderId="11" xfId="6" applyFont="1" applyFill="1" applyBorder="1" applyAlignment="1">
      <alignment horizontal="left" vertical="center" wrapText="1"/>
    </xf>
    <xf numFmtId="0" fontId="5" fillId="2" borderId="4" xfId="2" applyFont="1" applyFill="1" applyBorder="1" applyAlignment="1">
      <alignment horizontal="left" vertical="center" wrapText="1"/>
    </xf>
    <xf numFmtId="22" fontId="5" fillId="2" borderId="2" xfId="4" applyNumberFormat="1" applyFont="1" applyFill="1" applyBorder="1" applyAlignment="1">
      <alignment horizontal="left" vertical="center" wrapText="1"/>
    </xf>
    <xf numFmtId="0" fontId="8" fillId="3" borderId="2" xfId="2" applyFont="1" applyFill="1" applyBorder="1" applyAlignment="1">
      <alignment horizontal="center" vertical="center" wrapText="1"/>
    </xf>
    <xf numFmtId="0" fontId="8" fillId="3" borderId="27" xfId="2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 vertical="top"/>
    </xf>
    <xf numFmtId="0" fontId="29" fillId="0" borderId="0" xfId="0" applyFont="1" applyAlignment="1">
      <alignment horizontal="left" vertical="center" indent="1"/>
    </xf>
    <xf numFmtId="0" fontId="6" fillId="2" borderId="2" xfId="0" applyFont="1" applyFill="1" applyBorder="1" applyAlignment="1">
      <alignment horizontal="left" vertical="center"/>
    </xf>
    <xf numFmtId="1" fontId="30" fillId="2" borderId="0" xfId="0" applyNumberFormat="1" applyFont="1" applyFill="1" applyProtection="1">
      <protection hidden="1"/>
    </xf>
    <xf numFmtId="0" fontId="30" fillId="2" borderId="0" xfId="0" applyFont="1" applyFill="1" applyAlignment="1">
      <alignment horizontal="left"/>
    </xf>
    <xf numFmtId="0" fontId="31" fillId="2" borderId="0" xfId="0" applyFont="1" applyFill="1" applyAlignment="1">
      <alignment horizontal="left"/>
    </xf>
    <xf numFmtId="0" fontId="30" fillId="2" borderId="0" xfId="0" applyFont="1" applyFill="1"/>
    <xf numFmtId="0" fontId="32" fillId="2" borderId="0" xfId="0" applyFont="1" applyFill="1" applyAlignment="1">
      <alignment horizontal="left"/>
    </xf>
    <xf numFmtId="1" fontId="33" fillId="2" borderId="1" xfId="0" applyNumberFormat="1" applyFont="1" applyFill="1" applyBorder="1"/>
    <xf numFmtId="0" fontId="34" fillId="2" borderId="2" xfId="0" applyFont="1" applyFill="1" applyBorder="1" applyAlignment="1">
      <alignment horizontal="left"/>
    </xf>
    <xf numFmtId="1" fontId="33" fillId="2" borderId="2" xfId="0" applyNumberFormat="1" applyFont="1" applyFill="1" applyBorder="1" applyAlignment="1">
      <alignment vertical="center" wrapText="1"/>
    </xf>
    <xf numFmtId="0" fontId="34" fillId="2" borderId="2" xfId="0" applyFont="1" applyFill="1" applyBorder="1" applyAlignment="1">
      <alignment vertical="top" wrapText="1"/>
    </xf>
    <xf numFmtId="0" fontId="30" fillId="2" borderId="0" xfId="0" applyFont="1" applyFill="1" applyAlignment="1">
      <alignment wrapText="1"/>
    </xf>
    <xf numFmtId="0" fontId="35" fillId="10" borderId="11" xfId="0" applyFont="1" applyFill="1" applyBorder="1" applyAlignment="1">
      <alignment horizontal="center" vertical="center"/>
    </xf>
    <xf numFmtId="0" fontId="36" fillId="0" borderId="0" xfId="0" applyFont="1"/>
    <xf numFmtId="0" fontId="37" fillId="10" borderId="11" xfId="0" applyFont="1" applyFill="1" applyBorder="1" applyAlignment="1">
      <alignment vertical="center"/>
    </xf>
    <xf numFmtId="0" fontId="36" fillId="0" borderId="11" xfId="0" applyFont="1" applyBorder="1"/>
    <xf numFmtId="0" fontId="38" fillId="0" borderId="0" xfId="0" applyFont="1"/>
    <xf numFmtId="0" fontId="39" fillId="0" borderId="0" xfId="0" applyFont="1"/>
    <xf numFmtId="0" fontId="9" fillId="2" borderId="0" xfId="7" applyFont="1" applyFill="1"/>
    <xf numFmtId="0" fontId="5" fillId="2" borderId="0" xfId="7" applyFont="1" applyFill="1"/>
    <xf numFmtId="165" fontId="5" fillId="2" borderId="0" xfId="7" applyNumberFormat="1" applyFont="1" applyFill="1"/>
    <xf numFmtId="0" fontId="6" fillId="2" borderId="4" xfId="0" applyFont="1" applyFill="1" applyBorder="1" applyAlignment="1">
      <alignment horizontal="left"/>
    </xf>
    <xf numFmtId="0" fontId="5" fillId="2" borderId="4" xfId="0" applyFont="1" applyFill="1" applyBorder="1" applyAlignment="1">
      <alignment vertical="top"/>
    </xf>
    <xf numFmtId="0" fontId="6" fillId="2" borderId="2" xfId="0" applyFont="1" applyFill="1" applyBorder="1" applyAlignment="1">
      <alignment vertical="center"/>
    </xf>
    <xf numFmtId="14" fontId="7" fillId="2" borderId="4" xfId="0" applyNumberFormat="1" applyFont="1" applyFill="1" applyBorder="1" applyAlignment="1">
      <alignment vertical="top"/>
    </xf>
    <xf numFmtId="0" fontId="7" fillId="2" borderId="0" xfId="7" applyFont="1" applyFill="1"/>
    <xf numFmtId="0" fontId="5" fillId="2" borderId="0" xfId="0" quotePrefix="1" applyFont="1" applyFill="1"/>
    <xf numFmtId="0" fontId="5" fillId="2" borderId="42" xfId="0" applyFont="1" applyFill="1" applyBorder="1"/>
    <xf numFmtId="0" fontId="8" fillId="3" borderId="43" xfId="0" applyFont="1" applyFill="1" applyBorder="1" applyAlignment="1">
      <alignment horizontal="center"/>
    </xf>
    <xf numFmtId="0" fontId="8" fillId="3" borderId="6" xfId="0" applyFont="1" applyFill="1" applyBorder="1" applyAlignment="1">
      <alignment horizontal="center"/>
    </xf>
    <xf numFmtId="0" fontId="8" fillId="3" borderId="6" xfId="0" applyFont="1" applyFill="1" applyBorder="1" applyAlignment="1">
      <alignment horizontal="center" wrapText="1"/>
    </xf>
    <xf numFmtId="0" fontId="8" fillId="3" borderId="15" xfId="0" applyFont="1" applyFill="1" applyBorder="1" applyAlignment="1">
      <alignment horizontal="center"/>
    </xf>
    <xf numFmtId="0" fontId="8" fillId="3" borderId="44" xfId="0" applyFont="1" applyFill="1" applyBorder="1" applyAlignment="1">
      <alignment horizontal="center" wrapText="1"/>
    </xf>
    <xf numFmtId="0" fontId="5" fillId="2" borderId="45" xfId="0" applyFont="1" applyFill="1" applyBorder="1" applyAlignment="1">
      <alignment horizontal="center"/>
    </xf>
    <xf numFmtId="0" fontId="5" fillId="2" borderId="9" xfId="0" applyFont="1" applyFill="1" applyBorder="1"/>
    <xf numFmtId="0" fontId="5" fillId="2" borderId="9" xfId="0" applyFont="1" applyFill="1" applyBorder="1" applyAlignment="1">
      <alignment horizontal="center"/>
    </xf>
    <xf numFmtId="0" fontId="5" fillId="2" borderId="46" xfId="0" applyFont="1" applyFill="1" applyBorder="1" applyAlignment="1">
      <alignment horizontal="center"/>
    </xf>
    <xf numFmtId="0" fontId="5" fillId="2" borderId="47" xfId="0" applyFont="1" applyFill="1" applyBorder="1" applyAlignment="1">
      <alignment horizontal="center"/>
    </xf>
    <xf numFmtId="0" fontId="40" fillId="3" borderId="48" xfId="0" applyFont="1" applyFill="1" applyBorder="1" applyAlignment="1">
      <alignment horizontal="center"/>
    </xf>
    <xf numFmtId="0" fontId="8" fillId="3" borderId="16" xfId="0" applyFont="1" applyFill="1" applyBorder="1"/>
    <xf numFmtId="0" fontId="40" fillId="3" borderId="16" xfId="0" applyFont="1" applyFill="1" applyBorder="1" applyAlignment="1">
      <alignment horizontal="center"/>
    </xf>
    <xf numFmtId="0" fontId="40" fillId="3" borderId="49" xfId="0" applyFont="1" applyFill="1" applyBorder="1" applyAlignment="1">
      <alignment horizontal="center"/>
    </xf>
    <xf numFmtId="0" fontId="5" fillId="2" borderId="0" xfId="0" applyFont="1" applyFill="1" applyAlignment="1">
      <alignment horizontal="center"/>
    </xf>
    <xf numFmtId="10" fontId="5" fillId="2" borderId="0" xfId="0" applyNumberFormat="1" applyFont="1" applyFill="1" applyAlignment="1">
      <alignment horizontal="center"/>
    </xf>
    <xf numFmtId="9" fontId="5" fillId="2" borderId="0" xfId="0" applyNumberFormat="1" applyFont="1" applyFill="1" applyAlignment="1">
      <alignment horizontal="center"/>
    </xf>
    <xf numFmtId="0" fontId="6" fillId="2" borderId="0" xfId="0" applyFont="1" applyFill="1" applyAlignment="1">
      <alignment horizontal="left"/>
    </xf>
    <xf numFmtId="2" fontId="41" fillId="2" borderId="0" xfId="0" applyNumberFormat="1" applyFont="1" applyFill="1" applyAlignment="1">
      <alignment horizontal="right" wrapText="1"/>
    </xf>
    <xf numFmtId="0" fontId="20" fillId="2" borderId="0" xfId="0" applyFont="1" applyFill="1" applyAlignment="1">
      <alignment horizontal="center" wrapText="1"/>
    </xf>
    <xf numFmtId="0" fontId="16" fillId="0" borderId="0" xfId="0" applyFont="1" applyAlignment="1">
      <alignment horizontal="left" vertical="center"/>
    </xf>
    <xf numFmtId="0" fontId="6" fillId="2" borderId="12" xfId="0" applyFont="1" applyFill="1" applyBorder="1"/>
    <xf numFmtId="0" fontId="6" fillId="2" borderId="13" xfId="0" applyFont="1" applyFill="1" applyBorder="1"/>
    <xf numFmtId="0" fontId="6" fillId="2" borderId="14" xfId="0" applyFont="1" applyFill="1" applyBorder="1"/>
    <xf numFmtId="0" fontId="4" fillId="0" borderId="2" xfId="0" applyFont="1" applyBorder="1" applyAlignment="1">
      <alignment horizontal="center" vertical="center"/>
    </xf>
    <xf numFmtId="0" fontId="7" fillId="0" borderId="1" xfId="0" applyFont="1" applyBorder="1" applyAlignment="1">
      <alignment horizontal="left" wrapText="1"/>
    </xf>
    <xf numFmtId="0" fontId="7" fillId="0" borderId="3" xfId="0" applyFont="1" applyBorder="1" applyAlignment="1">
      <alignment horizontal="left"/>
    </xf>
    <xf numFmtId="0" fontId="7" fillId="0" borderId="4" xfId="0" applyFont="1" applyBorder="1" applyAlignment="1">
      <alignment horizontal="left"/>
    </xf>
    <xf numFmtId="0" fontId="7" fillId="0" borderId="2" xfId="0" applyFont="1" applyBorder="1" applyAlignment="1">
      <alignment horizontal="left"/>
    </xf>
    <xf numFmtId="0" fontId="6" fillId="2" borderId="2" xfId="0" applyFont="1" applyFill="1" applyBorder="1" applyAlignment="1">
      <alignment horizontal="left" vertical="center"/>
    </xf>
    <xf numFmtId="0" fontId="7" fillId="0" borderId="2" xfId="0" applyFont="1" applyBorder="1" applyAlignment="1">
      <alignment horizontal="left" vertical="center"/>
    </xf>
    <xf numFmtId="0" fontId="6" fillId="4" borderId="11" xfId="0" applyFont="1" applyFill="1" applyBorder="1" applyAlignment="1">
      <alignment horizontal="center"/>
    </xf>
    <xf numFmtId="1" fontId="6" fillId="2" borderId="1" xfId="0" applyNumberFormat="1" applyFont="1" applyFill="1" applyBorder="1"/>
    <xf numFmtId="0" fontId="7" fillId="2" borderId="2" xfId="0" applyFont="1" applyFill="1" applyBorder="1" applyAlignment="1">
      <alignment horizontal="left"/>
    </xf>
    <xf numFmtId="1" fontId="6" fillId="2" borderId="2" xfId="0" applyNumberFormat="1" applyFont="1" applyFill="1" applyBorder="1" applyAlignment="1">
      <alignment vertical="center" wrapText="1"/>
    </xf>
    <xf numFmtId="0" fontId="7" fillId="2" borderId="2" xfId="0" applyFont="1" applyFill="1" applyBorder="1" applyAlignment="1">
      <alignment vertical="top" wrapText="1"/>
    </xf>
    <xf numFmtId="0" fontId="35" fillId="10" borderId="11" xfId="0" applyFont="1" applyFill="1" applyBorder="1" applyAlignment="1">
      <alignment horizontal="center" vertical="center"/>
    </xf>
    <xf numFmtId="0" fontId="37" fillId="10" borderId="30" xfId="0" applyFont="1" applyFill="1" applyBorder="1" applyAlignment="1">
      <alignment horizontal="left" vertical="center"/>
    </xf>
    <xf numFmtId="0" fontId="37" fillId="10" borderId="39" xfId="0" applyFont="1" applyFill="1" applyBorder="1" applyAlignment="1">
      <alignment horizontal="left" vertical="center"/>
    </xf>
    <xf numFmtId="0" fontId="37" fillId="10" borderId="41" xfId="0" applyFont="1" applyFill="1" applyBorder="1" applyAlignment="1">
      <alignment horizontal="left" vertical="center"/>
    </xf>
    <xf numFmtId="0" fontId="36" fillId="0" borderId="38" xfId="0" applyFont="1" applyBorder="1" applyAlignment="1">
      <alignment horizontal="left"/>
    </xf>
    <xf numFmtId="0" fontId="36" fillId="0" borderId="40" xfId="0" applyFont="1" applyBorder="1" applyAlignment="1">
      <alignment horizontal="left"/>
    </xf>
    <xf numFmtId="0" fontId="7" fillId="2" borderId="1" xfId="2" applyFont="1" applyFill="1" applyBorder="1" applyAlignment="1">
      <alignment horizontal="left" vertical="top" wrapText="1"/>
    </xf>
    <xf numFmtId="0" fontId="7" fillId="2" borderId="3" xfId="2" applyFont="1" applyFill="1" applyBorder="1" applyAlignment="1">
      <alignment horizontal="left" vertical="top" wrapText="1"/>
    </xf>
    <xf numFmtId="0" fontId="7" fillId="2" borderId="19" xfId="2" applyFont="1" applyFill="1" applyBorder="1" applyAlignment="1">
      <alignment horizontal="left" vertical="top" wrapText="1"/>
    </xf>
    <xf numFmtId="0" fontId="13" fillId="2" borderId="1" xfId="3" applyFont="1" applyFill="1" applyBorder="1" applyAlignment="1">
      <alignment vertical="top" wrapText="1"/>
    </xf>
    <xf numFmtId="0" fontId="13" fillId="2" borderId="3" xfId="3" applyFont="1" applyFill="1" applyBorder="1" applyAlignment="1">
      <alignment vertical="top" wrapText="1"/>
    </xf>
    <xf numFmtId="0" fontId="13" fillId="2" borderId="19" xfId="3" applyFont="1" applyFill="1" applyBorder="1" applyAlignment="1">
      <alignment vertical="top" wrapText="1"/>
    </xf>
    <xf numFmtId="0" fontId="20" fillId="2" borderId="33" xfId="0" applyFont="1" applyFill="1" applyBorder="1" applyAlignment="1">
      <alignment horizontal="left" vertical="top" wrapText="1"/>
    </xf>
    <xf numFmtId="0" fontId="20" fillId="2" borderId="32" xfId="0" applyFont="1" applyFill="1" applyBorder="1" applyAlignment="1">
      <alignment horizontal="left" vertical="top" wrapText="1"/>
    </xf>
    <xf numFmtId="0" fontId="20" fillId="2" borderId="34" xfId="0" applyFont="1" applyFill="1" applyBorder="1" applyAlignment="1">
      <alignment horizontal="left" vertical="top" wrapText="1"/>
    </xf>
    <xf numFmtId="0" fontId="13" fillId="2" borderId="1" xfId="3" applyFont="1" applyFill="1" applyBorder="1" applyAlignment="1">
      <alignment horizontal="left" vertical="top" wrapText="1"/>
    </xf>
    <xf numFmtId="0" fontId="13" fillId="2" borderId="4" xfId="3" applyFont="1" applyFill="1" applyBorder="1" applyAlignment="1">
      <alignment horizontal="left" vertical="top" wrapText="1"/>
    </xf>
    <xf numFmtId="0" fontId="20" fillId="2" borderId="33" xfId="0" applyFont="1" applyFill="1" applyBorder="1" applyAlignment="1">
      <alignment horizontal="left" vertical="top"/>
    </xf>
    <xf numFmtId="0" fontId="20" fillId="2" borderId="24" xfId="0" applyFont="1" applyFill="1" applyBorder="1" applyAlignment="1">
      <alignment horizontal="left" vertical="top"/>
    </xf>
    <xf numFmtId="0" fontId="9" fillId="6" borderId="35" xfId="4" applyFont="1" applyFill="1" applyBorder="1" applyAlignment="1">
      <alignment horizontal="left" vertical="top"/>
    </xf>
    <xf numFmtId="0" fontId="9" fillId="6" borderId="13" xfId="4" applyFont="1" applyFill="1" applyBorder="1" applyAlignment="1">
      <alignment horizontal="left" vertical="top"/>
    </xf>
    <xf numFmtId="0" fontId="9" fillId="6" borderId="36" xfId="4" applyFont="1" applyFill="1" applyBorder="1" applyAlignment="1">
      <alignment horizontal="left" vertical="top"/>
    </xf>
    <xf numFmtId="0" fontId="9" fillId="6" borderId="37" xfId="4" applyFont="1" applyFill="1" applyBorder="1" applyAlignment="1">
      <alignment horizontal="left" vertical="top"/>
    </xf>
    <xf numFmtId="0" fontId="9" fillId="2" borderId="1" xfId="3" applyFont="1" applyFill="1" applyBorder="1" applyAlignment="1">
      <alignment horizontal="left" vertical="top" wrapText="1"/>
    </xf>
    <xf numFmtId="0" fontId="9" fillId="2" borderId="4" xfId="3" applyFont="1" applyFill="1" applyBorder="1" applyAlignment="1">
      <alignment horizontal="left" vertical="top" wrapText="1"/>
    </xf>
    <xf numFmtId="0" fontId="7" fillId="2" borderId="2" xfId="7" applyFont="1" applyFill="1" applyBorder="1" applyAlignment="1">
      <alignment vertical="top" wrapText="1"/>
    </xf>
    <xf numFmtId="0" fontId="7" fillId="2" borderId="2" xfId="7" applyFont="1" applyFill="1" applyBorder="1" applyAlignment="1">
      <alignment vertical="top"/>
    </xf>
    <xf numFmtId="0" fontId="4" fillId="2" borderId="0" xfId="7" applyFont="1" applyFill="1" applyAlignment="1">
      <alignment horizontal="center"/>
    </xf>
    <xf numFmtId="0" fontId="6" fillId="2" borderId="2" xfId="0" applyFont="1" applyFill="1" applyBorder="1" applyAlignment="1">
      <alignment horizontal="left"/>
    </xf>
  </cellXfs>
  <cellStyles count="8">
    <cellStyle name="Hyperlink" xfId="1" builtinId="8"/>
    <cellStyle name="Normal" xfId="0" builtinId="0"/>
    <cellStyle name="Normal 3" xfId="3" xr:uid="{0A406D46-D045-4175-B555-F13E8F1B95B1}"/>
    <cellStyle name="Normal 4" xfId="6" xr:uid="{ED7ABF02-B42B-4AB5-8D4B-B54D0D61FF4A}"/>
    <cellStyle name="Normal 5" xfId="5" xr:uid="{D9122665-0146-4E07-942F-4D6D28A62FEB}"/>
    <cellStyle name="Normal_Functional Test Case v1.0" xfId="7" xr:uid="{74AF8472-9B14-4A6D-9EFB-C790680E65A2}"/>
    <cellStyle name="Normal_Sheet1 2" xfId="2" xr:uid="{0105E3F8-4FF8-4F54-9090-76FC0D8CE0DD}"/>
    <cellStyle name="Normal_Sheet1 3" xfId="4" xr:uid="{FF56972D-2E40-44B7-8B51-706E6F8CC67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2</xdr:col>
      <xdr:colOff>28575</xdr:colOff>
      <xdr:row>2</xdr:row>
      <xdr:rowOff>9525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E32E292-97A8-46A7-B899-550DEDD3BED5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" y="161925"/>
          <a:ext cx="1524000" cy="4191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2</xdr:col>
      <xdr:colOff>228600</xdr:colOff>
      <xdr:row>1</xdr:row>
      <xdr:rowOff>133351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847DA5F-4738-48F5-B763-2D5C9D61C988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1228725" cy="4572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0</xdr:rowOff>
    </xdr:from>
    <xdr:to>
      <xdr:col>0</xdr:col>
      <xdr:colOff>1104900</xdr:colOff>
      <xdr:row>1</xdr:row>
      <xdr:rowOff>95250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F56EDF5-495A-4561-9457-C37F6627C0B3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" y="0"/>
          <a:ext cx="933450" cy="4191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304800</xdr:colOff>
      <xdr:row>2</xdr:row>
      <xdr:rowOff>19050</xdr:rowOff>
    </xdr:from>
    <xdr:to>
      <xdr:col>13</xdr:col>
      <xdr:colOff>590550</xdr:colOff>
      <xdr:row>16</xdr:row>
      <xdr:rowOff>185238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41760870-8D8C-4192-8965-63BBB2BBDE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33800" y="361950"/>
          <a:ext cx="5162550" cy="28522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feedu-my.sharepoint.com/personal/dungna29_fe_edu_vn/Documents/PT14304-UD%20SOF303%20Ki&#7875;m%20th&#7917;/Template/Template_Test%20repo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Test case List"/>
      <sheetName val="FUNCTION"/>
      <sheetName val="PROTOTYPE"/>
      <sheetName val="1.Login-logout"/>
      <sheetName val="2.organisation"/>
      <sheetName val="3.service"/>
      <sheetName val="4.programe"/>
      <sheetName val="5. premise"/>
      <sheetName val="6.Geography"/>
      <sheetName val="7.Search"/>
      <sheetName val="Test Report"/>
    </sheetNames>
    <sheetDataSet>
      <sheetData sheetId="0">
        <row r="4">
          <cell r="C4" t="str">
            <v>HỆ THỐNG SERVICE DIRECTORY</v>
          </cell>
        </row>
        <row r="5">
          <cell r="C5" t="str">
            <v>SD_SOF303</v>
          </cell>
        </row>
      </sheetData>
      <sheetData sheetId="1" refreshError="1"/>
      <sheetData sheetId="2" refreshError="1"/>
      <sheetData sheetId="3" refreshError="1"/>
      <sheetData sheetId="4">
        <row r="2">
          <cell r="B2" t="str">
            <v>Login_logout</v>
          </cell>
        </row>
        <row r="6">
          <cell r="A6">
            <v>0</v>
          </cell>
          <cell r="B6">
            <v>0</v>
          </cell>
          <cell r="C6">
            <v>17</v>
          </cell>
          <cell r="D6">
            <v>0</v>
          </cell>
          <cell r="E6">
            <v>17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2:I25"/>
  <sheetViews>
    <sheetView zoomScale="115" zoomScaleNormal="115" workbookViewId="0">
      <selection activeCell="C6" sqref="C6:E7"/>
    </sheetView>
  </sheetViews>
  <sheetFormatPr defaultColWidth="10.28515625" defaultRowHeight="12.75"/>
  <cols>
    <col min="1" max="1" width="2.5703125" style="4" customWidth="1"/>
    <col min="2" max="2" width="22.42578125" style="14" customWidth="1"/>
    <col min="3" max="3" width="10.5703125" style="4" customWidth="1"/>
    <col min="4" max="4" width="16.5703125" style="4" customWidth="1"/>
    <col min="5" max="5" width="9.140625" style="4" customWidth="1"/>
    <col min="6" max="6" width="35.5703125" style="4" customWidth="1"/>
    <col min="7" max="7" width="46.5703125" style="4" bestFit="1" customWidth="1"/>
    <col min="8" max="16384" width="10.28515625" style="4"/>
  </cols>
  <sheetData>
    <row r="2" spans="1:9" s="3" customFormat="1" ht="32.25">
      <c r="A2" s="1"/>
      <c r="B2" s="2"/>
      <c r="C2" s="172" t="s">
        <v>0</v>
      </c>
      <c r="D2" s="172"/>
      <c r="E2" s="172"/>
      <c r="F2" s="172"/>
      <c r="G2" s="172"/>
      <c r="I2" s="3" t="s">
        <v>1</v>
      </c>
    </row>
    <row r="3" spans="1:9">
      <c r="B3" s="5"/>
      <c r="C3" s="6"/>
      <c r="F3" s="7"/>
    </row>
    <row r="4" spans="1:9">
      <c r="B4" s="8" t="s">
        <v>2</v>
      </c>
      <c r="C4" s="173" t="s">
        <v>26</v>
      </c>
      <c r="D4" s="174"/>
      <c r="E4" s="175"/>
      <c r="F4" s="8" t="s">
        <v>3</v>
      </c>
      <c r="G4" s="9" t="s">
        <v>28</v>
      </c>
    </row>
    <row r="5" spans="1:9">
      <c r="B5" s="8" t="s">
        <v>4</v>
      </c>
      <c r="C5" s="176" t="s">
        <v>89</v>
      </c>
      <c r="D5" s="176"/>
      <c r="E5" s="176"/>
      <c r="F5" s="8" t="s">
        <v>5</v>
      </c>
      <c r="G5" s="9" t="s">
        <v>29</v>
      </c>
    </row>
    <row r="6" spans="1:9">
      <c r="B6" s="177" t="s">
        <v>6</v>
      </c>
      <c r="C6" s="178" t="s">
        <v>27</v>
      </c>
      <c r="D6" s="178"/>
      <c r="E6" s="178"/>
      <c r="F6" s="8" t="s">
        <v>7</v>
      </c>
      <c r="G6" s="10" t="s">
        <v>30</v>
      </c>
    </row>
    <row r="7" spans="1:9">
      <c r="B7" s="177"/>
      <c r="C7" s="178"/>
      <c r="D7" s="178"/>
      <c r="E7" s="178"/>
      <c r="F7" s="8" t="s">
        <v>8</v>
      </c>
      <c r="G7" s="11" t="s">
        <v>90</v>
      </c>
    </row>
    <row r="8" spans="1:9">
      <c r="B8" s="12"/>
      <c r="C8" s="13"/>
      <c r="F8" s="5"/>
      <c r="G8" s="6"/>
    </row>
    <row r="10" spans="1:9">
      <c r="B10" s="15" t="s">
        <v>9</v>
      </c>
      <c r="C10" s="4" t="s">
        <v>32</v>
      </c>
    </row>
    <row r="11" spans="1:9" s="16" customFormat="1">
      <c r="B11" s="17" t="s">
        <v>10</v>
      </c>
      <c r="C11" s="18" t="s">
        <v>8</v>
      </c>
      <c r="D11" s="18" t="s">
        <v>11</v>
      </c>
      <c r="E11" s="18" t="s">
        <v>12</v>
      </c>
      <c r="F11" s="18" t="s">
        <v>13</v>
      </c>
      <c r="G11" s="19" t="s">
        <v>14</v>
      </c>
      <c r="H11" s="3"/>
    </row>
    <row r="12" spans="1:9" s="20" customFormat="1">
      <c r="B12" s="21">
        <f ca="1">NOW()</f>
        <v>44610.815847916667</v>
      </c>
      <c r="C12" s="22" t="s">
        <v>15</v>
      </c>
      <c r="E12" s="23"/>
      <c r="F12" s="24"/>
      <c r="G12" s="25"/>
      <c r="H12" s="20" t="s">
        <v>16</v>
      </c>
    </row>
    <row r="13" spans="1:9" s="20" customFormat="1">
      <c r="B13" s="21" t="s">
        <v>33</v>
      </c>
      <c r="C13" s="22" t="s">
        <v>31</v>
      </c>
      <c r="D13" s="23" t="s">
        <v>34</v>
      </c>
      <c r="E13" s="23" t="s">
        <v>37</v>
      </c>
      <c r="F13" s="23" t="s">
        <v>42</v>
      </c>
      <c r="G13" s="26" t="s">
        <v>43</v>
      </c>
      <c r="H13" s="20" t="s">
        <v>17</v>
      </c>
    </row>
    <row r="14" spans="1:9" s="20" customFormat="1">
      <c r="B14" s="21"/>
      <c r="C14" s="22"/>
      <c r="D14" s="23"/>
      <c r="E14" s="23" t="s">
        <v>35</v>
      </c>
      <c r="F14" s="23"/>
      <c r="G14" s="26"/>
    </row>
    <row r="15" spans="1:9">
      <c r="E15" s="4" t="s">
        <v>36</v>
      </c>
    </row>
    <row r="17" spans="2:6">
      <c r="B17" s="27" t="s">
        <v>44</v>
      </c>
      <c r="C17" s="4">
        <v>5</v>
      </c>
    </row>
    <row r="18" spans="2:6">
      <c r="D18" s="27" t="s">
        <v>18</v>
      </c>
    </row>
    <row r="19" spans="2:6">
      <c r="B19" s="28" t="s">
        <v>19</v>
      </c>
      <c r="C19" s="179" t="s">
        <v>20</v>
      </c>
      <c r="D19" s="179"/>
      <c r="E19" s="179"/>
      <c r="F19" s="29" t="s">
        <v>21</v>
      </c>
    </row>
    <row r="20" spans="2:6">
      <c r="B20" s="30">
        <v>1</v>
      </c>
      <c r="C20" s="169"/>
      <c r="D20" s="170"/>
      <c r="E20" s="171"/>
      <c r="F20" s="31" t="s">
        <v>22</v>
      </c>
    </row>
    <row r="21" spans="2:6">
      <c r="B21" s="30">
        <v>2</v>
      </c>
      <c r="C21" s="169"/>
      <c r="D21" s="170"/>
      <c r="E21" s="171"/>
      <c r="F21" s="31" t="s">
        <v>23</v>
      </c>
    </row>
    <row r="22" spans="2:6">
      <c r="B22" s="30">
        <v>3</v>
      </c>
      <c r="C22" s="32"/>
      <c r="D22" s="33"/>
      <c r="E22" s="34"/>
      <c r="F22" s="31" t="s">
        <v>24</v>
      </c>
    </row>
    <row r="23" spans="2:6">
      <c r="B23" s="30">
        <v>4</v>
      </c>
      <c r="C23" s="32"/>
      <c r="D23" s="33"/>
      <c r="E23" s="34"/>
      <c r="F23" s="31" t="s">
        <v>25</v>
      </c>
    </row>
    <row r="24" spans="2:6">
      <c r="B24" s="30">
        <v>5</v>
      </c>
      <c r="C24" s="32"/>
      <c r="D24" s="33"/>
      <c r="E24" s="34"/>
      <c r="F24" s="31"/>
    </row>
    <row r="25" spans="2:6">
      <c r="B25" s="30">
        <v>6</v>
      </c>
      <c r="C25" s="169"/>
      <c r="D25" s="170"/>
      <c r="E25" s="171"/>
      <c r="F25" s="31"/>
    </row>
  </sheetData>
  <mergeCells count="9">
    <mergeCell ref="C25:E25"/>
    <mergeCell ref="C2:G2"/>
    <mergeCell ref="C4:E4"/>
    <mergeCell ref="C5:E5"/>
    <mergeCell ref="B6:B7"/>
    <mergeCell ref="C6:E7"/>
    <mergeCell ref="C19:E19"/>
    <mergeCell ref="C20:E20"/>
    <mergeCell ref="C21:E21"/>
  </mergeCells>
  <pageMargins left="0.7" right="0.7" top="0.75" bottom="0.75" header="0.3" footer="0.3"/>
  <drawing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534CB4-83D7-4D28-830D-EBD02615B044}">
  <dimension ref="A1:I23"/>
  <sheetViews>
    <sheetView zoomScale="145" zoomScaleNormal="145" workbookViewId="0">
      <selection activeCell="D12" sqref="D12"/>
    </sheetView>
  </sheetViews>
  <sheetFormatPr defaultColWidth="10.28515625" defaultRowHeight="12.75"/>
  <cols>
    <col min="1" max="1" width="10.28515625" style="7"/>
    <col min="2" max="2" width="15.42578125" style="7" customWidth="1"/>
    <col min="3" max="3" width="22.140625" style="7" customWidth="1"/>
    <col min="4" max="7" width="10.28515625" style="7"/>
    <col min="8" max="8" width="46.5703125" style="7" bestFit="1" customWidth="1"/>
    <col min="9" max="9" width="37.85546875" style="7" customWidth="1"/>
    <col min="10" max="16384" width="10.28515625" style="7"/>
  </cols>
  <sheetData>
    <row r="1" spans="1:9" ht="25.5">
      <c r="B1" s="211" t="s">
        <v>131</v>
      </c>
      <c r="C1" s="211"/>
      <c r="D1" s="211"/>
      <c r="E1" s="211"/>
      <c r="F1" s="211"/>
      <c r="G1" s="211"/>
      <c r="H1" s="211"/>
    </row>
    <row r="2" spans="1:9">
      <c r="A2" s="138"/>
      <c r="B2" s="138"/>
      <c r="C2" s="139"/>
      <c r="D2" s="139"/>
      <c r="E2" s="139"/>
      <c r="F2" s="139"/>
      <c r="G2" s="139"/>
      <c r="H2" s="140"/>
    </row>
    <row r="3" spans="1:9">
      <c r="B3" s="121" t="s">
        <v>2</v>
      </c>
      <c r="C3" s="181" t="s">
        <v>132</v>
      </c>
      <c r="D3" s="181"/>
      <c r="E3" s="212" t="s">
        <v>3</v>
      </c>
      <c r="F3" s="212"/>
      <c r="G3" s="141"/>
      <c r="H3" s="9" t="s">
        <v>133</v>
      </c>
    </row>
    <row r="4" spans="1:9">
      <c r="B4" s="121" t="s">
        <v>4</v>
      </c>
      <c r="C4" s="181" t="s">
        <v>134</v>
      </c>
      <c r="D4" s="181"/>
      <c r="E4" s="212" t="s">
        <v>5</v>
      </c>
      <c r="F4" s="212"/>
      <c r="G4" s="141"/>
      <c r="H4" s="142"/>
    </row>
    <row r="5" spans="1:9">
      <c r="B5" s="143" t="s">
        <v>6</v>
      </c>
      <c r="C5" s="181" t="str">
        <f>C4&amp;"_"&amp;"Test Report"&amp;"_"&amp;"vx.x"</f>
        <v>KH_HUE_T07_Test Report_vx.x</v>
      </c>
      <c r="D5" s="181"/>
      <c r="E5" s="212" t="s">
        <v>7</v>
      </c>
      <c r="F5" s="212"/>
      <c r="G5" s="141"/>
      <c r="H5" s="144">
        <v>42666</v>
      </c>
    </row>
    <row r="6" spans="1:9">
      <c r="A6" s="138"/>
      <c r="B6" s="143" t="s">
        <v>135</v>
      </c>
      <c r="C6" s="209" t="s">
        <v>136</v>
      </c>
      <c r="D6" s="210"/>
      <c r="E6" s="210"/>
      <c r="F6" s="210"/>
      <c r="G6" s="210"/>
      <c r="H6" s="210"/>
    </row>
    <row r="7" spans="1:9">
      <c r="A7" s="138"/>
      <c r="B7" s="12"/>
      <c r="C7" s="145"/>
      <c r="D7" s="139"/>
      <c r="E7" s="139"/>
      <c r="F7" s="139"/>
      <c r="G7" s="139"/>
      <c r="H7" s="140"/>
    </row>
    <row r="8" spans="1:9">
      <c r="B8" s="12"/>
      <c r="C8" s="145"/>
      <c r="D8" s="139"/>
      <c r="E8" s="139"/>
      <c r="F8" s="139"/>
      <c r="G8" s="139"/>
      <c r="H8" s="140"/>
    </row>
    <row r="9" spans="1:9">
      <c r="C9" s="146" t="s">
        <v>137</v>
      </c>
    </row>
    <row r="10" spans="1:9">
      <c r="A10" s="147"/>
      <c r="B10" s="148" t="s">
        <v>138</v>
      </c>
      <c r="C10" s="149" t="s">
        <v>139</v>
      </c>
      <c r="D10" s="150" t="s">
        <v>51</v>
      </c>
      <c r="E10" s="149" t="s">
        <v>52</v>
      </c>
      <c r="F10" s="149" t="s">
        <v>53</v>
      </c>
      <c r="G10" s="151" t="s">
        <v>96</v>
      </c>
      <c r="H10" s="152" t="s">
        <v>140</v>
      </c>
    </row>
    <row r="11" spans="1:9">
      <c r="A11" s="147"/>
      <c r="B11" s="153">
        <v>1</v>
      </c>
      <c r="C11" s="154" t="str">
        <f>'[1]1.Login-logout'!B2</f>
        <v>Login_logout</v>
      </c>
      <c r="D11" s="155">
        <f>'[1]1.Login-logout'!A6</f>
        <v>0</v>
      </c>
      <c r="E11" s="155">
        <f>'[1]1.Login-logout'!B6</f>
        <v>0</v>
      </c>
      <c r="F11" s="155">
        <f>'[1]1.Login-logout'!C6</f>
        <v>17</v>
      </c>
      <c r="G11" s="155">
        <f>'[1]1.Login-logout'!D6</f>
        <v>0</v>
      </c>
      <c r="H11" s="155">
        <f>'[1]1.Login-logout'!E6</f>
        <v>17</v>
      </c>
      <c r="I11" s="7" t="s">
        <v>141</v>
      </c>
    </row>
    <row r="12" spans="1:9">
      <c r="A12" s="147"/>
      <c r="B12" s="153">
        <v>2</v>
      </c>
      <c r="C12" s="154" t="str">
        <f t="shared" ref="C12:C17" si="0">I12&amp;"'!B2"</f>
        <v>2.organisation'!B2</v>
      </c>
      <c r="D12" s="155" t="e">
        <f>#REF!</f>
        <v>#REF!</v>
      </c>
      <c r="E12" s="155" t="e">
        <f>#REF!</f>
        <v>#REF!</v>
      </c>
      <c r="F12" s="155" t="e">
        <f>#REF!</f>
        <v>#REF!</v>
      </c>
      <c r="G12" s="156" t="e">
        <f>#REF!</f>
        <v>#REF!</v>
      </c>
      <c r="H12" s="157" t="e">
        <f>#REF!</f>
        <v>#REF!</v>
      </c>
      <c r="I12" s="7" t="s">
        <v>142</v>
      </c>
    </row>
    <row r="13" spans="1:9">
      <c r="A13" s="147"/>
      <c r="B13" s="153">
        <v>3</v>
      </c>
      <c r="C13" s="154" t="str">
        <f t="shared" si="0"/>
        <v>3.service'!B2</v>
      </c>
      <c r="D13" s="155" t="e">
        <f>#REF!</f>
        <v>#REF!</v>
      </c>
      <c r="E13" s="155" t="e">
        <f>#REF!</f>
        <v>#REF!</v>
      </c>
      <c r="F13" s="155" t="e">
        <f>#REF!</f>
        <v>#REF!</v>
      </c>
      <c r="G13" s="156" t="e">
        <f>#REF!</f>
        <v>#REF!</v>
      </c>
      <c r="H13" s="157" t="e">
        <f>#REF!</f>
        <v>#REF!</v>
      </c>
      <c r="I13" s="7" t="s">
        <v>143</v>
      </c>
    </row>
    <row r="14" spans="1:9">
      <c r="A14" s="147"/>
      <c r="B14" s="153">
        <v>4</v>
      </c>
      <c r="C14" s="154" t="str">
        <f t="shared" si="0"/>
        <v>4.programe'!B2</v>
      </c>
      <c r="D14" s="155" t="e">
        <f>#REF!</f>
        <v>#REF!</v>
      </c>
      <c r="E14" s="155" t="e">
        <f>#REF!</f>
        <v>#REF!</v>
      </c>
      <c r="F14" s="155" t="e">
        <f>#REF!</f>
        <v>#REF!</v>
      </c>
      <c r="G14" s="156" t="e">
        <f>#REF!</f>
        <v>#REF!</v>
      </c>
      <c r="H14" s="157" t="e">
        <f>#REF!</f>
        <v>#REF!</v>
      </c>
      <c r="I14" s="7" t="s">
        <v>144</v>
      </c>
    </row>
    <row r="15" spans="1:9">
      <c r="A15" s="147"/>
      <c r="B15" s="153">
        <v>5</v>
      </c>
      <c r="C15" s="154" t="str">
        <f t="shared" si="0"/>
        <v>5. premise'!B2</v>
      </c>
      <c r="D15" s="155" t="e">
        <f>#REF!</f>
        <v>#REF!</v>
      </c>
      <c r="E15" s="155" t="e">
        <f>#REF!</f>
        <v>#REF!</v>
      </c>
      <c r="F15" s="155" t="e">
        <f>#REF!</f>
        <v>#REF!</v>
      </c>
      <c r="G15" s="156" t="e">
        <f>#REF!</f>
        <v>#REF!</v>
      </c>
      <c r="H15" s="157" t="e">
        <f>#REF!</f>
        <v>#REF!</v>
      </c>
      <c r="I15" s="7" t="s">
        <v>145</v>
      </c>
    </row>
    <row r="16" spans="1:9">
      <c r="A16" s="147"/>
      <c r="B16" s="153">
        <v>6</v>
      </c>
      <c r="C16" s="154" t="str">
        <f t="shared" si="0"/>
        <v>6.Geography'!B2</v>
      </c>
      <c r="D16" s="155" t="e">
        <f>#REF!</f>
        <v>#REF!</v>
      </c>
      <c r="E16" s="155" t="e">
        <f>#REF!</f>
        <v>#REF!</v>
      </c>
      <c r="F16" s="155" t="e">
        <f>#REF!</f>
        <v>#REF!</v>
      </c>
      <c r="G16" s="156" t="e">
        <f>#REF!</f>
        <v>#REF!</v>
      </c>
      <c r="H16" s="157" t="e">
        <f>#REF!</f>
        <v>#REF!</v>
      </c>
      <c r="I16" s="7" t="s">
        <v>146</v>
      </c>
    </row>
    <row r="17" spans="1:9">
      <c r="A17" s="147"/>
      <c r="B17" s="153">
        <v>7</v>
      </c>
      <c r="C17" s="154" t="str">
        <f t="shared" si="0"/>
        <v>7.Search'!B2</v>
      </c>
      <c r="D17" s="155" t="e">
        <f>#REF!</f>
        <v>#REF!</v>
      </c>
      <c r="E17" s="155" t="e">
        <f>#REF!</f>
        <v>#REF!</v>
      </c>
      <c r="F17" s="155" t="e">
        <f>#REF!</f>
        <v>#REF!</v>
      </c>
      <c r="G17" s="156" t="e">
        <f>#REF!</f>
        <v>#REF!</v>
      </c>
      <c r="H17" s="157" t="e">
        <f>#REF!</f>
        <v>#REF!</v>
      </c>
      <c r="I17" s="7" t="s">
        <v>147</v>
      </c>
    </row>
    <row r="18" spans="1:9">
      <c r="A18" s="147"/>
      <c r="B18" s="153">
        <v>8</v>
      </c>
      <c r="C18" s="154"/>
      <c r="D18" s="155" t="e">
        <f>#REF!</f>
        <v>#REF!</v>
      </c>
      <c r="E18" s="155" t="e">
        <f>#REF!</f>
        <v>#REF!</v>
      </c>
      <c r="F18" s="155" t="e">
        <f>#REF!</f>
        <v>#REF!</v>
      </c>
      <c r="G18" s="156" t="e">
        <f>#REF!</f>
        <v>#REF!</v>
      </c>
      <c r="H18" s="157" t="e">
        <f>#REF!</f>
        <v>#REF!</v>
      </c>
    </row>
    <row r="19" spans="1:9">
      <c r="A19" s="147"/>
      <c r="B19" s="153">
        <v>9</v>
      </c>
      <c r="C19" s="154"/>
      <c r="D19" s="155" t="e">
        <f>#REF!</f>
        <v>#REF!</v>
      </c>
      <c r="E19" s="155" t="e">
        <f>#REF!</f>
        <v>#REF!</v>
      </c>
      <c r="F19" s="155" t="e">
        <f>#REF!</f>
        <v>#REF!</v>
      </c>
      <c r="G19" s="156" t="e">
        <f>#REF!</f>
        <v>#REF!</v>
      </c>
      <c r="H19" s="157" t="e">
        <f>#REF!</f>
        <v>#REF!</v>
      </c>
    </row>
    <row r="20" spans="1:9">
      <c r="A20" s="147"/>
      <c r="B20" s="158"/>
      <c r="C20" s="159" t="s">
        <v>148</v>
      </c>
      <c r="D20" s="160" t="e">
        <f>SUM(D9:D19)</f>
        <v>#REF!</v>
      </c>
      <c r="E20" s="160" t="e">
        <f>SUM(E9:E19)</f>
        <v>#REF!</v>
      </c>
      <c r="F20" s="160" t="e">
        <f>SUM(F9:F19)</f>
        <v>#REF!</v>
      </c>
      <c r="G20" s="160" t="e">
        <f>SUM(G9:G19)</f>
        <v>#REF!</v>
      </c>
      <c r="H20" s="161" t="e">
        <f>SUM(H9:H19)</f>
        <v>#REF!</v>
      </c>
    </row>
    <row r="21" spans="1:9">
      <c r="B21" s="162"/>
      <c r="D21" s="163"/>
      <c r="E21" s="164"/>
      <c r="F21" s="164"/>
      <c r="G21" s="164"/>
      <c r="H21" s="164"/>
    </row>
    <row r="22" spans="1:9">
      <c r="C22" s="165" t="s">
        <v>149</v>
      </c>
      <c r="E22" s="166" t="e">
        <f>(D20+E20)*100/(H20-G20)</f>
        <v>#REF!</v>
      </c>
      <c r="F22" s="7" t="s">
        <v>150</v>
      </c>
      <c r="H22" s="167"/>
    </row>
    <row r="23" spans="1:9">
      <c r="C23" s="165" t="s">
        <v>151</v>
      </c>
      <c r="E23" s="166" t="e">
        <f>D20*100/(H20-G20)</f>
        <v>#REF!</v>
      </c>
      <c r="F23" s="7" t="s">
        <v>150</v>
      </c>
      <c r="H23" s="167"/>
    </row>
  </sheetData>
  <mergeCells count="8">
    <mergeCell ref="C6:H6"/>
    <mergeCell ref="B1:H1"/>
    <mergeCell ref="C3:D3"/>
    <mergeCell ref="E3:F3"/>
    <mergeCell ref="C4:D4"/>
    <mergeCell ref="E4:F4"/>
    <mergeCell ref="C5:D5"/>
    <mergeCell ref="E5:F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AE193-7E4A-4962-B3B7-4CED04553A0D}">
  <sheetPr codeName="Sheet2"/>
  <dimension ref="B1:F15"/>
  <sheetViews>
    <sheetView workbookViewId="0">
      <selection activeCell="B9" sqref="B9:C15"/>
    </sheetView>
  </sheetViews>
  <sheetFormatPr defaultColWidth="10.28515625" defaultRowHeight="12.75"/>
  <cols>
    <col min="1" max="1" width="1.5703125" style="7" customWidth="1"/>
    <col min="2" max="2" width="13.42578125" style="61" customWidth="1"/>
    <col min="3" max="3" width="43.28515625" style="36" bestFit="1" customWidth="1"/>
    <col min="4" max="4" width="34.85546875" style="36" customWidth="1"/>
    <col min="5" max="5" width="35.7109375" style="36" customWidth="1"/>
    <col min="6" max="6" width="42.7109375" style="36" customWidth="1"/>
    <col min="7" max="16384" width="10.28515625" style="7"/>
  </cols>
  <sheetData>
    <row r="1" spans="2:6" ht="25.5">
      <c r="B1" s="35"/>
      <c r="D1" s="37" t="s">
        <v>38</v>
      </c>
      <c r="E1" s="38"/>
    </row>
    <row r="2" spans="2:6">
      <c r="B2" s="35"/>
      <c r="D2" s="39"/>
      <c r="E2" s="39"/>
    </row>
    <row r="3" spans="2:6">
      <c r="B3" s="180" t="s">
        <v>2</v>
      </c>
      <c r="C3" s="180"/>
      <c r="D3" s="181" t="str">
        <f>[1]Cover!C4</f>
        <v>HỆ THỐNG SERVICE DIRECTORY</v>
      </c>
      <c r="E3" s="181"/>
      <c r="F3" s="181"/>
    </row>
    <row r="4" spans="2:6">
      <c r="B4" s="180" t="s">
        <v>4</v>
      </c>
      <c r="C4" s="180"/>
      <c r="D4" s="181" t="str">
        <f>[1]Cover!C5</f>
        <v>SD_SOF303</v>
      </c>
      <c r="E4" s="181"/>
      <c r="F4" s="181"/>
    </row>
    <row r="5" spans="2:6" s="40" customFormat="1">
      <c r="B5" s="182" t="s">
        <v>39</v>
      </c>
      <c r="C5" s="182"/>
      <c r="D5" s="183" t="s">
        <v>45</v>
      </c>
      <c r="E5" s="183"/>
      <c r="F5" s="183"/>
    </row>
    <row r="6" spans="2:6">
      <c r="B6" s="41"/>
      <c r="C6" s="7"/>
      <c r="D6" s="7"/>
      <c r="E6" s="7"/>
      <c r="F6" s="7"/>
    </row>
    <row r="7" spans="2:6" s="44" customFormat="1">
      <c r="B7" s="42"/>
      <c r="C7" s="43"/>
      <c r="D7" s="43"/>
      <c r="E7" s="43"/>
      <c r="F7" s="43"/>
    </row>
    <row r="8" spans="2:6" s="49" customFormat="1">
      <c r="B8" s="45" t="s">
        <v>46</v>
      </c>
      <c r="C8" s="46" t="s">
        <v>47</v>
      </c>
      <c r="D8" s="46" t="s">
        <v>48</v>
      </c>
      <c r="E8" s="47" t="s">
        <v>49</v>
      </c>
      <c r="F8" s="48" t="s">
        <v>50</v>
      </c>
    </row>
    <row r="9" spans="2:6" ht="15">
      <c r="B9" s="50">
        <v>1</v>
      </c>
      <c r="C9" s="51" t="s">
        <v>92</v>
      </c>
      <c r="D9" s="52" t="s">
        <v>40</v>
      </c>
      <c r="E9" s="53"/>
      <c r="F9" s="54"/>
    </row>
    <row r="10" spans="2:6" ht="15">
      <c r="B10" s="50">
        <v>2</v>
      </c>
      <c r="C10" s="51" t="s">
        <v>91</v>
      </c>
      <c r="D10" s="55"/>
      <c r="E10" s="53"/>
      <c r="F10" s="54" t="s">
        <v>93</v>
      </c>
    </row>
    <row r="11" spans="2:6" ht="15">
      <c r="B11" s="50">
        <v>3</v>
      </c>
      <c r="C11" s="51"/>
      <c r="D11" s="55"/>
      <c r="E11" s="53"/>
      <c r="F11" s="54"/>
    </row>
    <row r="12" spans="2:6" ht="15">
      <c r="B12" s="50">
        <v>4</v>
      </c>
      <c r="C12" s="51"/>
      <c r="D12" s="55"/>
      <c r="E12" s="53"/>
      <c r="F12" s="54"/>
    </row>
    <row r="13" spans="2:6" ht="15">
      <c r="B13" s="50">
        <v>5</v>
      </c>
      <c r="C13" s="51"/>
      <c r="D13" s="55"/>
      <c r="E13" s="56"/>
      <c r="F13" s="54"/>
    </row>
    <row r="14" spans="2:6" ht="15">
      <c r="B14" s="50">
        <v>6</v>
      </c>
      <c r="C14" s="51"/>
      <c r="D14" s="55"/>
      <c r="E14" s="56"/>
      <c r="F14" s="54"/>
    </row>
    <row r="15" spans="2:6" ht="15">
      <c r="B15" s="50">
        <v>7</v>
      </c>
      <c r="C15" s="57"/>
      <c r="D15" s="58" t="s">
        <v>41</v>
      </c>
      <c r="E15" s="59"/>
      <c r="F15" s="60"/>
    </row>
  </sheetData>
  <mergeCells count="6">
    <mergeCell ref="B3:C3"/>
    <mergeCell ref="D3:F3"/>
    <mergeCell ref="B4:C4"/>
    <mergeCell ref="D4:F4"/>
    <mergeCell ref="B5:C5"/>
    <mergeCell ref="D5:F5"/>
  </mergeCells>
  <hyperlinks>
    <hyperlink ref="D9" location="'1.Login-logout'!A1" display="'1.Login-logout'!A1" xr:uid="{0A745FCA-7899-42E8-BCC0-846B20775DEB}"/>
    <hyperlink ref="D15" location="'7.Search'!A1" display="7.TimKiem'!A1" xr:uid="{5C216EAB-D9CB-44CF-BEB7-E99FC37BFF38}"/>
  </hyperlink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9A6AD-C3D8-4C5E-80DC-29A76E2F3C4C}">
  <dimension ref="A1:F25"/>
  <sheetViews>
    <sheetView workbookViewId="0">
      <selection activeCell="F8" sqref="F8"/>
    </sheetView>
  </sheetViews>
  <sheetFormatPr defaultColWidth="10.28515625" defaultRowHeight="15"/>
  <cols>
    <col min="1" max="1" width="21" style="133" bestFit="1" customWidth="1"/>
    <col min="2" max="2" width="38.7109375" style="133" bestFit="1" customWidth="1"/>
    <col min="3" max="3" width="52.5703125" style="133" customWidth="1"/>
    <col min="4" max="16384" width="10.28515625" style="133"/>
  </cols>
  <sheetData>
    <row r="1" spans="1:6" s="125" customFormat="1" ht="25.5">
      <c r="A1" s="122"/>
      <c r="B1" s="123"/>
      <c r="C1" s="124" t="s">
        <v>100</v>
      </c>
    </row>
    <row r="2" spans="1:6" s="125" customFormat="1" ht="12.75">
      <c r="A2" s="122"/>
      <c r="B2" s="123"/>
      <c r="C2" s="126"/>
    </row>
    <row r="3" spans="1:6" s="125" customFormat="1" ht="12.75">
      <c r="A3" s="127" t="s">
        <v>2</v>
      </c>
      <c r="B3" s="127"/>
      <c r="C3" s="128" t="str">
        <f>[1]Cover!C4</f>
        <v>HỆ THỐNG SERVICE DIRECTORY</v>
      </c>
    </row>
    <row r="4" spans="1:6" s="125" customFormat="1" ht="12.75">
      <c r="A4" s="127" t="s">
        <v>4</v>
      </c>
      <c r="B4" s="127"/>
      <c r="C4" s="128" t="str">
        <f>[1]Cover!C5</f>
        <v>SD_SOF303</v>
      </c>
    </row>
    <row r="5" spans="1:6" s="131" customFormat="1" ht="12.75">
      <c r="A5" s="129"/>
      <c r="B5" s="129"/>
      <c r="C5" s="130"/>
    </row>
    <row r="7" spans="1:6">
      <c r="A7" s="132" t="s">
        <v>101</v>
      </c>
      <c r="B7" s="132" t="s">
        <v>102</v>
      </c>
      <c r="C7" s="132" t="s">
        <v>103</v>
      </c>
    </row>
    <row r="8" spans="1:6">
      <c r="A8" s="132" t="s">
        <v>104</v>
      </c>
      <c r="B8" s="134"/>
      <c r="C8" s="135" t="s">
        <v>105</v>
      </c>
      <c r="F8" s="133" t="s">
        <v>152</v>
      </c>
    </row>
    <row r="9" spans="1:6">
      <c r="A9" s="132"/>
      <c r="B9" s="134"/>
      <c r="C9" s="135" t="s">
        <v>106</v>
      </c>
    </row>
    <row r="10" spans="1:6">
      <c r="A10" s="132"/>
      <c r="B10" s="134"/>
      <c r="C10" s="135" t="s">
        <v>92</v>
      </c>
    </row>
    <row r="11" spans="1:6">
      <c r="A11" s="132"/>
      <c r="B11" s="134"/>
      <c r="C11" s="135" t="s">
        <v>107</v>
      </c>
    </row>
    <row r="12" spans="1:6">
      <c r="A12" s="132"/>
      <c r="B12" s="134"/>
      <c r="C12" s="135" t="s">
        <v>108</v>
      </c>
    </row>
    <row r="13" spans="1:6">
      <c r="A13" s="184" t="s">
        <v>109</v>
      </c>
      <c r="B13" s="185" t="s">
        <v>110</v>
      </c>
      <c r="C13" s="188" t="s">
        <v>111</v>
      </c>
      <c r="D13" s="136" t="s">
        <v>112</v>
      </c>
    </row>
    <row r="14" spans="1:6">
      <c r="A14" s="184"/>
      <c r="B14" s="186"/>
      <c r="C14" s="189"/>
      <c r="D14" s="136" t="s">
        <v>113</v>
      </c>
    </row>
    <row r="15" spans="1:6">
      <c r="A15" s="184"/>
      <c r="B15" s="186"/>
      <c r="C15" s="135" t="s">
        <v>114</v>
      </c>
      <c r="D15" s="136" t="s">
        <v>115</v>
      </c>
    </row>
    <row r="16" spans="1:6">
      <c r="A16" s="184"/>
      <c r="B16" s="186"/>
      <c r="C16" s="135" t="s">
        <v>116</v>
      </c>
      <c r="D16" s="136" t="s">
        <v>117</v>
      </c>
    </row>
    <row r="17" spans="1:4">
      <c r="A17" s="184"/>
      <c r="B17" s="186"/>
      <c r="C17" s="135" t="s">
        <v>118</v>
      </c>
      <c r="D17" s="136" t="s">
        <v>119</v>
      </c>
    </row>
    <row r="18" spans="1:4">
      <c r="A18" s="184"/>
      <c r="B18" s="187"/>
      <c r="C18" s="133" t="s">
        <v>120</v>
      </c>
      <c r="D18" s="136" t="s">
        <v>121</v>
      </c>
    </row>
    <row r="19" spans="1:4">
      <c r="A19" s="184"/>
      <c r="B19" s="134" t="s">
        <v>122</v>
      </c>
      <c r="C19" s="135"/>
    </row>
    <row r="20" spans="1:4">
      <c r="A20" s="184"/>
      <c r="B20" s="134" t="s">
        <v>123</v>
      </c>
      <c r="C20" s="135"/>
    </row>
    <row r="21" spans="1:4">
      <c r="A21" s="184"/>
      <c r="B21" s="134" t="s">
        <v>124</v>
      </c>
      <c r="C21" s="135"/>
    </row>
    <row r="22" spans="1:4">
      <c r="A22" s="184"/>
      <c r="B22" s="134" t="s">
        <v>125</v>
      </c>
      <c r="C22" s="135"/>
    </row>
    <row r="23" spans="1:4">
      <c r="A23" s="184"/>
      <c r="B23" s="134" t="s">
        <v>126</v>
      </c>
      <c r="C23" s="135"/>
    </row>
    <row r="24" spans="1:4">
      <c r="A24" s="184"/>
      <c r="B24" s="134" t="s">
        <v>127</v>
      </c>
      <c r="C24" s="135"/>
    </row>
    <row r="25" spans="1:4">
      <c r="A25" s="184"/>
      <c r="B25" s="134" t="s">
        <v>128</v>
      </c>
      <c r="C25" s="135" t="s">
        <v>129</v>
      </c>
    </row>
  </sheetData>
  <mergeCells count="3">
    <mergeCell ref="A13:A25"/>
    <mergeCell ref="B13:B18"/>
    <mergeCell ref="C13:C1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AB4D4-AAF0-4E71-A629-46F19BE5B5D1}">
  <dimension ref="A3:H25"/>
  <sheetViews>
    <sheetView zoomScale="115" zoomScaleNormal="115" workbookViewId="0">
      <selection activeCell="J21" sqref="J21"/>
    </sheetView>
  </sheetViews>
  <sheetFormatPr defaultRowHeight="15"/>
  <sheetData>
    <row r="3" spans="1:1">
      <c r="A3" s="137" t="s">
        <v>130</v>
      </c>
    </row>
    <row r="5" spans="1:1">
      <c r="A5" t="s">
        <v>153</v>
      </c>
    </row>
    <row r="19" spans="1:8">
      <c r="H19" t="s">
        <v>154</v>
      </c>
    </row>
    <row r="25" spans="1:8">
      <c r="A25" t="s">
        <v>155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12CD6-DA2D-4455-AC80-5C3F804CE5D3}">
  <sheetPr codeName="Sheet3"/>
  <dimension ref="A1:O31"/>
  <sheetViews>
    <sheetView tabSelected="1" topLeftCell="A7" zoomScale="85" zoomScaleNormal="85" workbookViewId="0">
      <selection activeCell="D20" sqref="D20"/>
    </sheetView>
  </sheetViews>
  <sheetFormatPr defaultColWidth="10.28515625" defaultRowHeight="12.75"/>
  <cols>
    <col min="1" max="1" width="21.42578125" style="62" customWidth="1"/>
    <col min="2" max="2" width="35.28515625" style="62" customWidth="1"/>
    <col min="3" max="3" width="47.42578125" style="62" customWidth="1"/>
    <col min="4" max="4" width="39.140625" style="62" customWidth="1"/>
    <col min="5" max="5" width="21.7109375" style="62" customWidth="1"/>
    <col min="6" max="6" width="45.85546875" style="62" customWidth="1"/>
    <col min="7" max="7" width="47.7109375" style="62" customWidth="1"/>
    <col min="8" max="8" width="29" style="62" customWidth="1"/>
    <col min="9" max="9" width="19" style="62" customWidth="1"/>
    <col min="10" max="12" width="15.85546875" style="62" bestFit="1" customWidth="1"/>
    <col min="13" max="16384" width="10.28515625" style="62"/>
  </cols>
  <sheetData>
    <row r="1" spans="1:15">
      <c r="F1" s="63"/>
      <c r="G1" s="63"/>
    </row>
    <row r="2" spans="1:15" ht="25.5">
      <c r="A2" s="64" t="s">
        <v>69</v>
      </c>
      <c r="B2" s="65" t="s">
        <v>99</v>
      </c>
      <c r="C2" s="66"/>
      <c r="D2" s="66"/>
      <c r="E2" s="66"/>
      <c r="F2" s="66"/>
      <c r="G2" s="66"/>
      <c r="H2" s="66"/>
      <c r="I2" s="67"/>
      <c r="O2" s="102" t="s">
        <v>51</v>
      </c>
    </row>
    <row r="3" spans="1:15" ht="38.25">
      <c r="A3" s="68" t="s">
        <v>70</v>
      </c>
      <c r="B3" s="190"/>
      <c r="C3" s="191"/>
      <c r="D3" s="191"/>
      <c r="E3" s="191"/>
      <c r="F3" s="191"/>
      <c r="G3" s="191"/>
      <c r="H3" s="191"/>
      <c r="I3" s="192"/>
      <c r="O3" s="103" t="s">
        <v>52</v>
      </c>
    </row>
    <row r="4" spans="1:15" ht="25.5">
      <c r="A4" s="68" t="s">
        <v>71</v>
      </c>
      <c r="B4" s="190" t="s">
        <v>157</v>
      </c>
      <c r="C4" s="191"/>
      <c r="D4" s="191"/>
      <c r="E4" s="191"/>
      <c r="F4" s="191"/>
      <c r="G4" s="191"/>
      <c r="H4" s="191"/>
      <c r="I4" s="192"/>
      <c r="O4" s="104" t="s">
        <v>53</v>
      </c>
    </row>
    <row r="5" spans="1:15" ht="15" customHeight="1">
      <c r="A5" s="69" t="s">
        <v>51</v>
      </c>
      <c r="B5" s="70" t="s">
        <v>52</v>
      </c>
      <c r="C5" s="199" t="s">
        <v>72</v>
      </c>
      <c r="D5" s="200"/>
      <c r="E5" s="207" t="s">
        <v>73</v>
      </c>
      <c r="F5" s="208"/>
      <c r="G5" s="193" t="s">
        <v>74</v>
      </c>
      <c r="H5" s="194"/>
      <c r="I5" s="195"/>
      <c r="K5" s="105">
        <f ca="1">NOW()</f>
        <v>44610.815847916667</v>
      </c>
      <c r="L5" s="111"/>
      <c r="O5" s="62" t="s">
        <v>96</v>
      </c>
    </row>
    <row r="6" spans="1:15" ht="15.75" customHeight="1" thickBot="1">
      <c r="A6" s="71">
        <f>COUNTIF(I10:I997,"Pass")</f>
        <v>5</v>
      </c>
      <c r="B6" s="72">
        <f>COUNTIF(I10:I997,"Fail")</f>
        <v>2</v>
      </c>
      <c r="C6" s="201">
        <f>G6-E6-B6-A6</f>
        <v>4</v>
      </c>
      <c r="D6" s="202"/>
      <c r="E6" s="201">
        <f>COUNTIF(I$12:I$997,"N/A")</f>
        <v>0</v>
      </c>
      <c r="F6" s="202"/>
      <c r="G6" s="196">
        <f>COUNTA(A10:A997)</f>
        <v>11</v>
      </c>
      <c r="H6" s="197"/>
      <c r="I6" s="198"/>
    </row>
    <row r="7" spans="1:15">
      <c r="A7" s="73"/>
      <c r="B7" s="109"/>
      <c r="C7" s="74"/>
      <c r="D7" s="75"/>
      <c r="E7" s="106"/>
      <c r="F7" s="76"/>
      <c r="G7" s="76"/>
      <c r="H7" s="77"/>
      <c r="I7" s="78"/>
    </row>
    <row r="8" spans="1:15" s="119" customFormat="1" ht="51">
      <c r="A8" s="117" t="s">
        <v>75</v>
      </c>
      <c r="B8" s="117" t="s">
        <v>83</v>
      </c>
      <c r="C8" s="117" t="s">
        <v>76</v>
      </c>
      <c r="D8" s="117" t="s">
        <v>81</v>
      </c>
      <c r="E8" s="117" t="s">
        <v>88</v>
      </c>
      <c r="F8" s="117" t="s">
        <v>80</v>
      </c>
      <c r="G8" s="118" t="s">
        <v>94</v>
      </c>
      <c r="H8" s="118" t="s">
        <v>77</v>
      </c>
      <c r="I8" s="118" t="s">
        <v>54</v>
      </c>
      <c r="J8" s="118" t="s">
        <v>78</v>
      </c>
      <c r="K8" s="118" t="s">
        <v>79</v>
      </c>
      <c r="M8" s="113"/>
    </row>
    <row r="9" spans="1:15">
      <c r="A9" s="79"/>
      <c r="B9" s="205" t="s">
        <v>98</v>
      </c>
      <c r="C9" s="206"/>
      <c r="D9" s="80"/>
      <c r="E9" s="80"/>
      <c r="F9" s="81"/>
      <c r="G9" s="81"/>
      <c r="H9" s="80"/>
      <c r="I9" s="80" t="s">
        <v>55</v>
      </c>
      <c r="J9" s="82"/>
      <c r="K9" s="83"/>
    </row>
    <row r="10" spans="1:15" ht="76.5">
      <c r="A10" s="108" t="s">
        <v>82</v>
      </c>
      <c r="B10" s="108" t="s">
        <v>97</v>
      </c>
      <c r="C10" s="168" t="s">
        <v>156</v>
      </c>
      <c r="D10" s="112" t="s">
        <v>87</v>
      </c>
      <c r="E10" s="112" t="s">
        <v>95</v>
      </c>
      <c r="F10" s="110" t="s">
        <v>85</v>
      </c>
      <c r="G10" s="110" t="s">
        <v>85</v>
      </c>
      <c r="H10" s="114" t="s">
        <v>84</v>
      </c>
      <c r="I10" s="115" t="s">
        <v>51</v>
      </c>
      <c r="J10" s="116">
        <v>43936</v>
      </c>
      <c r="K10" s="90"/>
    </row>
    <row r="11" spans="1:15" ht="15.75">
      <c r="A11" s="84" t="s">
        <v>56</v>
      </c>
      <c r="B11" s="92"/>
      <c r="C11" s="84"/>
      <c r="D11" s="85"/>
      <c r="E11" s="85"/>
      <c r="F11" s="91"/>
      <c r="G11" s="91"/>
      <c r="H11" s="87"/>
      <c r="I11" s="115" t="s">
        <v>52</v>
      </c>
      <c r="J11" s="89"/>
      <c r="K11" s="90"/>
    </row>
    <row r="12" spans="1:15" ht="15.75">
      <c r="A12" s="84" t="s">
        <v>57</v>
      </c>
      <c r="B12" s="92"/>
      <c r="C12" s="92"/>
      <c r="D12" s="93"/>
      <c r="E12" s="93"/>
      <c r="F12" s="94"/>
      <c r="G12" s="94"/>
      <c r="H12" s="95"/>
      <c r="I12" s="115" t="s">
        <v>52</v>
      </c>
      <c r="J12" s="86"/>
      <c r="K12" s="86"/>
    </row>
    <row r="13" spans="1:15" ht="15.75">
      <c r="A13" s="84" t="s">
        <v>58</v>
      </c>
      <c r="B13" s="92"/>
      <c r="C13" s="92"/>
      <c r="D13" s="93"/>
      <c r="E13" s="107"/>
      <c r="F13" s="96"/>
      <c r="G13" s="96"/>
      <c r="H13" s="95"/>
      <c r="I13" s="115" t="s">
        <v>51</v>
      </c>
      <c r="J13" s="86"/>
      <c r="K13" s="86"/>
    </row>
    <row r="14" spans="1:15" ht="15.75">
      <c r="A14" s="84" t="s">
        <v>59</v>
      </c>
      <c r="B14" s="97"/>
      <c r="C14" s="97"/>
      <c r="D14" s="93"/>
      <c r="E14" s="107"/>
      <c r="F14" s="98"/>
      <c r="G14" s="98"/>
      <c r="H14" s="95"/>
      <c r="I14" s="115" t="s">
        <v>51</v>
      </c>
      <c r="J14" s="86"/>
      <c r="K14" s="86"/>
    </row>
    <row r="15" spans="1:15" ht="15.75">
      <c r="A15" s="84" t="s">
        <v>60</v>
      </c>
      <c r="B15" s="97"/>
      <c r="C15" s="97"/>
      <c r="D15" s="93"/>
      <c r="E15" s="107"/>
      <c r="F15" s="98"/>
      <c r="G15" s="98"/>
      <c r="H15" s="95"/>
      <c r="I15" s="115" t="s">
        <v>51</v>
      </c>
      <c r="J15" s="86"/>
      <c r="K15" s="86"/>
    </row>
    <row r="16" spans="1:15">
      <c r="A16" s="79"/>
      <c r="B16" s="203" t="s">
        <v>158</v>
      </c>
      <c r="C16" s="204"/>
      <c r="D16" s="99"/>
      <c r="E16" s="99"/>
      <c r="F16" s="99"/>
      <c r="G16" s="99"/>
      <c r="H16" s="99"/>
      <c r="I16" s="115" t="s">
        <v>51</v>
      </c>
      <c r="J16" s="82"/>
      <c r="K16" s="83"/>
    </row>
    <row r="17" spans="1:11" ht="77.25" customHeight="1">
      <c r="A17" s="108" t="s">
        <v>86</v>
      </c>
      <c r="B17" s="84" t="s">
        <v>61</v>
      </c>
      <c r="C17" s="86"/>
      <c r="D17" s="112"/>
      <c r="E17" s="112"/>
      <c r="F17" s="110"/>
      <c r="G17" s="110"/>
      <c r="H17" s="108"/>
      <c r="I17" s="88"/>
      <c r="J17" s="105"/>
      <c r="K17" s="90"/>
    </row>
    <row r="18" spans="1:11" ht="15.75">
      <c r="A18" s="84"/>
      <c r="B18" s="84" t="s">
        <v>62</v>
      </c>
      <c r="C18" s="86"/>
      <c r="D18" s="85"/>
      <c r="E18" s="85"/>
      <c r="F18" s="91"/>
      <c r="G18" s="91"/>
      <c r="H18" s="87"/>
      <c r="I18" s="88"/>
      <c r="J18" s="89"/>
      <c r="K18" s="90"/>
    </row>
    <row r="19" spans="1:11" ht="31.5">
      <c r="A19" s="84"/>
      <c r="B19" s="84" t="s">
        <v>63</v>
      </c>
      <c r="C19" s="86"/>
      <c r="D19" s="85"/>
      <c r="E19" s="85"/>
      <c r="F19" s="91"/>
      <c r="G19" s="91"/>
      <c r="H19" s="87"/>
      <c r="I19" s="88"/>
      <c r="J19" s="89"/>
      <c r="K19" s="90"/>
    </row>
    <row r="20" spans="1:11" ht="31.5">
      <c r="A20" s="84"/>
      <c r="B20" s="84" t="s">
        <v>64</v>
      </c>
      <c r="C20" s="86"/>
      <c r="D20" s="85"/>
      <c r="E20" s="85"/>
      <c r="F20" s="91"/>
      <c r="G20" s="91"/>
      <c r="H20" s="87"/>
      <c r="I20" s="88"/>
      <c r="J20" s="89"/>
      <c r="K20" s="90"/>
    </row>
    <row r="21" spans="1:11" ht="31.5">
      <c r="A21" s="84"/>
      <c r="B21" s="84" t="s">
        <v>65</v>
      </c>
      <c r="C21" s="86"/>
      <c r="D21" s="85"/>
      <c r="E21" s="85"/>
      <c r="F21" s="91"/>
      <c r="G21" s="91"/>
      <c r="H21" s="87"/>
      <c r="I21" s="88"/>
      <c r="J21" s="89"/>
      <c r="K21" s="90"/>
    </row>
    <row r="22" spans="1:11" ht="15.75">
      <c r="A22" s="84" t="s">
        <v>58</v>
      </c>
      <c r="B22" s="84" t="s">
        <v>66</v>
      </c>
      <c r="C22" s="86"/>
      <c r="D22" s="85"/>
      <c r="E22" s="85"/>
      <c r="F22" s="91"/>
      <c r="G22" s="91"/>
      <c r="H22" s="87"/>
      <c r="I22" s="88"/>
      <c r="J22" s="89"/>
      <c r="K22" s="90"/>
    </row>
    <row r="23" spans="1:11" ht="15.75">
      <c r="A23" s="84"/>
      <c r="B23" s="84" t="s">
        <v>66</v>
      </c>
      <c r="C23" s="86"/>
      <c r="D23" s="85"/>
      <c r="E23" s="85"/>
      <c r="F23" s="91"/>
      <c r="G23" s="91"/>
      <c r="H23" s="87"/>
      <c r="I23" s="88"/>
      <c r="J23" s="89"/>
      <c r="K23" s="90"/>
    </row>
    <row r="24" spans="1:11" ht="15.75">
      <c r="A24" s="84" t="s">
        <v>58</v>
      </c>
      <c r="B24" s="84" t="s">
        <v>66</v>
      </c>
      <c r="C24" s="86"/>
      <c r="D24" s="85"/>
      <c r="E24" s="85"/>
      <c r="F24" s="91"/>
      <c r="G24" s="91"/>
      <c r="H24" s="87"/>
      <c r="I24" s="88"/>
      <c r="J24" s="89"/>
      <c r="K24" s="90"/>
    </row>
    <row r="25" spans="1:11" ht="15.75">
      <c r="A25" s="84"/>
      <c r="B25" s="84" t="s">
        <v>66</v>
      </c>
      <c r="C25" s="86"/>
      <c r="D25" s="85"/>
      <c r="E25" s="85"/>
      <c r="F25" s="91"/>
      <c r="G25" s="91"/>
      <c r="H25" s="87"/>
      <c r="I25" s="88"/>
      <c r="J25" s="89"/>
      <c r="K25" s="90"/>
    </row>
    <row r="26" spans="1:11" ht="15.75">
      <c r="A26" s="84" t="s">
        <v>58</v>
      </c>
      <c r="B26" s="84" t="s">
        <v>66</v>
      </c>
      <c r="C26" s="86"/>
      <c r="D26" s="85"/>
      <c r="E26" s="85"/>
      <c r="F26" s="91"/>
      <c r="G26" s="91"/>
      <c r="H26" s="87"/>
      <c r="I26" s="88"/>
      <c r="J26" s="89"/>
      <c r="K26" s="90"/>
    </row>
    <row r="27" spans="1:11" ht="31.5">
      <c r="A27" s="84"/>
      <c r="B27" s="100" t="s">
        <v>67</v>
      </c>
      <c r="C27" s="86"/>
      <c r="D27" s="85"/>
      <c r="E27" s="85"/>
      <c r="F27" s="91"/>
      <c r="G27" s="91"/>
      <c r="H27" s="87"/>
      <c r="I27" s="88"/>
      <c r="J27" s="89"/>
      <c r="K27" s="90"/>
    </row>
    <row r="28" spans="1:11" ht="47.25">
      <c r="A28" s="84" t="s">
        <v>58</v>
      </c>
      <c r="B28" s="101" t="s">
        <v>68</v>
      </c>
      <c r="C28" s="86"/>
      <c r="D28" s="85"/>
      <c r="E28" s="85"/>
      <c r="F28" s="91"/>
      <c r="G28" s="91"/>
      <c r="H28" s="87"/>
      <c r="I28" s="88"/>
      <c r="J28" s="89"/>
      <c r="K28" s="90"/>
    </row>
    <row r="29" spans="1:11" ht="15.75">
      <c r="A29" s="84"/>
      <c r="B29" s="101"/>
      <c r="C29" s="86"/>
      <c r="D29" s="85"/>
      <c r="E29" s="85"/>
      <c r="F29" s="91"/>
      <c r="G29" s="91"/>
      <c r="H29" s="87"/>
      <c r="I29" s="88"/>
      <c r="J29" s="89"/>
      <c r="K29" s="90"/>
    </row>
    <row r="30" spans="1:11">
      <c r="B30" s="203"/>
      <c r="C30" s="204"/>
    </row>
    <row r="31" spans="1:11" ht="15.75">
      <c r="B31" s="120"/>
    </row>
  </sheetData>
  <dataConsolidate/>
  <mergeCells count="11">
    <mergeCell ref="B30:C30"/>
    <mergeCell ref="B16:C16"/>
    <mergeCell ref="B9:C9"/>
    <mergeCell ref="E5:F5"/>
    <mergeCell ref="E6:F6"/>
    <mergeCell ref="B3:I3"/>
    <mergeCell ref="B4:I4"/>
    <mergeCell ref="G5:I5"/>
    <mergeCell ref="G6:I6"/>
    <mergeCell ref="C5:D5"/>
    <mergeCell ref="C6:D6"/>
  </mergeCells>
  <dataValidations count="1">
    <dataValidation type="list" allowBlank="1" showErrorMessage="1" sqref="I8 I10:I29" xr:uid="{1464D1C7-8115-4780-AE85-1968AE509C59}">
      <formula1>$O$2:$O$6</formula1>
      <formula2>0</formula2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2EAB4-2ED9-4F13-8847-216819088AE3}">
  <dimension ref="A1:O31"/>
  <sheetViews>
    <sheetView topLeftCell="A7" zoomScale="85" zoomScaleNormal="85" workbookViewId="0">
      <selection activeCell="F34" sqref="F34"/>
    </sheetView>
  </sheetViews>
  <sheetFormatPr defaultColWidth="10.28515625" defaultRowHeight="12.75"/>
  <cols>
    <col min="1" max="1" width="21.42578125" style="62" customWidth="1"/>
    <col min="2" max="2" width="35.28515625" style="62" customWidth="1"/>
    <col min="3" max="3" width="47.42578125" style="62" customWidth="1"/>
    <col min="4" max="4" width="39.140625" style="62" customWidth="1"/>
    <col min="5" max="5" width="21.7109375" style="62" customWidth="1"/>
    <col min="6" max="6" width="45.85546875" style="62" customWidth="1"/>
    <col min="7" max="7" width="47.7109375" style="62" customWidth="1"/>
    <col min="8" max="8" width="29" style="62" customWidth="1"/>
    <col min="9" max="9" width="19" style="62" customWidth="1"/>
    <col min="10" max="12" width="15.85546875" style="62" bestFit="1" customWidth="1"/>
    <col min="13" max="16384" width="10.28515625" style="62"/>
  </cols>
  <sheetData>
    <row r="1" spans="1:15">
      <c r="F1" s="63"/>
      <c r="G1" s="63"/>
    </row>
    <row r="2" spans="1:15" ht="25.5">
      <c r="A2" s="64" t="s">
        <v>69</v>
      </c>
      <c r="B2" s="65" t="s">
        <v>99</v>
      </c>
      <c r="C2" s="66"/>
      <c r="D2" s="66"/>
      <c r="E2" s="66"/>
      <c r="F2" s="66"/>
      <c r="G2" s="66"/>
      <c r="H2" s="66"/>
      <c r="I2" s="67"/>
      <c r="O2" s="102" t="s">
        <v>51</v>
      </c>
    </row>
    <row r="3" spans="1:15" ht="38.25">
      <c r="A3" s="68" t="s">
        <v>70</v>
      </c>
      <c r="B3" s="190"/>
      <c r="C3" s="191"/>
      <c r="D3" s="191"/>
      <c r="E3" s="191"/>
      <c r="F3" s="191"/>
      <c r="G3" s="191"/>
      <c r="H3" s="191"/>
      <c r="I3" s="192"/>
      <c r="O3" s="103" t="s">
        <v>52</v>
      </c>
    </row>
    <row r="4" spans="1:15" ht="25.5">
      <c r="A4" s="68" t="s">
        <v>71</v>
      </c>
      <c r="B4" s="190" t="s">
        <v>157</v>
      </c>
      <c r="C4" s="191"/>
      <c r="D4" s="191"/>
      <c r="E4" s="191"/>
      <c r="F4" s="191"/>
      <c r="G4" s="191"/>
      <c r="H4" s="191"/>
      <c r="I4" s="192"/>
      <c r="O4" s="104" t="s">
        <v>53</v>
      </c>
    </row>
    <row r="5" spans="1:15" ht="15" customHeight="1">
      <c r="A5" s="69" t="s">
        <v>51</v>
      </c>
      <c r="B5" s="70" t="s">
        <v>52</v>
      </c>
      <c r="C5" s="199" t="s">
        <v>72</v>
      </c>
      <c r="D5" s="200"/>
      <c r="E5" s="207" t="s">
        <v>73</v>
      </c>
      <c r="F5" s="208"/>
      <c r="G5" s="193" t="s">
        <v>74</v>
      </c>
      <c r="H5" s="194"/>
      <c r="I5" s="195"/>
      <c r="K5" s="105">
        <f ca="1">NOW()</f>
        <v>44610.815847916667</v>
      </c>
      <c r="L5" s="111"/>
      <c r="O5" s="62" t="s">
        <v>96</v>
      </c>
    </row>
    <row r="6" spans="1:15" ht="15.75" customHeight="1" thickBot="1">
      <c r="A6" s="71">
        <f>COUNTIF(I10:I997,"Pass")</f>
        <v>5</v>
      </c>
      <c r="B6" s="72">
        <f>COUNTIF(I10:I997,"Fail")</f>
        <v>2</v>
      </c>
      <c r="C6" s="201">
        <f>G6-E6-B6-A6</f>
        <v>4</v>
      </c>
      <c r="D6" s="202"/>
      <c r="E6" s="201">
        <f>COUNTIF(I$12:I$997,"N/A")</f>
        <v>0</v>
      </c>
      <c r="F6" s="202"/>
      <c r="G6" s="196">
        <f>COUNTA(A10:A997)</f>
        <v>11</v>
      </c>
      <c r="H6" s="197"/>
      <c r="I6" s="198"/>
    </row>
    <row r="7" spans="1:15">
      <c r="A7" s="73"/>
      <c r="B7" s="109"/>
      <c r="C7" s="74"/>
      <c r="D7" s="75"/>
      <c r="E7" s="106"/>
      <c r="F7" s="76"/>
      <c r="G7" s="76"/>
      <c r="H7" s="77"/>
      <c r="I7" s="78"/>
    </row>
    <row r="8" spans="1:15" s="119" customFormat="1" ht="51">
      <c r="A8" s="117" t="s">
        <v>75</v>
      </c>
      <c r="B8" s="117" t="s">
        <v>83</v>
      </c>
      <c r="C8" s="117" t="s">
        <v>76</v>
      </c>
      <c r="D8" s="117" t="s">
        <v>81</v>
      </c>
      <c r="E8" s="117" t="s">
        <v>88</v>
      </c>
      <c r="F8" s="117" t="s">
        <v>80</v>
      </c>
      <c r="G8" s="118" t="s">
        <v>94</v>
      </c>
      <c r="H8" s="118" t="s">
        <v>77</v>
      </c>
      <c r="I8" s="118" t="s">
        <v>54</v>
      </c>
      <c r="J8" s="118" t="s">
        <v>78</v>
      </c>
      <c r="K8" s="118" t="s">
        <v>79</v>
      </c>
      <c r="M8" s="113"/>
    </row>
    <row r="9" spans="1:15">
      <c r="A9" s="79"/>
      <c r="B9" s="205" t="s">
        <v>98</v>
      </c>
      <c r="C9" s="206"/>
      <c r="D9" s="80"/>
      <c r="E9" s="80"/>
      <c r="F9" s="81"/>
      <c r="G9" s="81"/>
      <c r="H9" s="80"/>
      <c r="I9" s="80" t="s">
        <v>55</v>
      </c>
      <c r="J9" s="82"/>
      <c r="K9" s="83"/>
    </row>
    <row r="10" spans="1:15" ht="76.5">
      <c r="A10" s="108" t="s">
        <v>82</v>
      </c>
      <c r="B10" s="108" t="s">
        <v>97</v>
      </c>
      <c r="C10" s="168" t="s">
        <v>156</v>
      </c>
      <c r="D10" s="112" t="s">
        <v>87</v>
      </c>
      <c r="E10" s="112" t="s">
        <v>95</v>
      </c>
      <c r="F10" s="110" t="s">
        <v>85</v>
      </c>
      <c r="G10" s="110" t="s">
        <v>85</v>
      </c>
      <c r="H10" s="114" t="s">
        <v>84</v>
      </c>
      <c r="I10" s="115" t="s">
        <v>51</v>
      </c>
      <c r="J10" s="116">
        <v>43936</v>
      </c>
      <c r="K10" s="90"/>
    </row>
    <row r="11" spans="1:15" ht="15.75">
      <c r="A11" s="84" t="s">
        <v>56</v>
      </c>
      <c r="B11" s="92"/>
      <c r="C11" s="84"/>
      <c r="D11" s="85"/>
      <c r="E11" s="85"/>
      <c r="F11" s="91"/>
      <c r="G11" s="91"/>
      <c r="H11" s="87"/>
      <c r="I11" s="115" t="s">
        <v>52</v>
      </c>
      <c r="J11" s="89"/>
      <c r="K11" s="90"/>
    </row>
    <row r="12" spans="1:15" ht="15.75">
      <c r="A12" s="84" t="s">
        <v>57</v>
      </c>
      <c r="B12" s="92"/>
      <c r="C12" s="92"/>
      <c r="D12" s="93"/>
      <c r="E12" s="93"/>
      <c r="F12" s="94"/>
      <c r="G12" s="94"/>
      <c r="H12" s="95"/>
      <c r="I12" s="115" t="s">
        <v>52</v>
      </c>
      <c r="J12" s="86"/>
      <c r="K12" s="86"/>
    </row>
    <row r="13" spans="1:15" ht="15.75">
      <c r="A13" s="84" t="s">
        <v>58</v>
      </c>
      <c r="B13" s="92"/>
      <c r="C13" s="92"/>
      <c r="D13" s="93"/>
      <c r="E13" s="107"/>
      <c r="F13" s="96"/>
      <c r="G13" s="96"/>
      <c r="H13" s="95"/>
      <c r="I13" s="115" t="s">
        <v>51</v>
      </c>
      <c r="J13" s="86"/>
      <c r="K13" s="86"/>
    </row>
    <row r="14" spans="1:15" ht="15.75">
      <c r="A14" s="84" t="s">
        <v>59</v>
      </c>
      <c r="B14" s="97"/>
      <c r="C14" s="97"/>
      <c r="D14" s="93"/>
      <c r="E14" s="107"/>
      <c r="F14" s="98"/>
      <c r="G14" s="98"/>
      <c r="H14" s="95"/>
      <c r="I14" s="115" t="s">
        <v>51</v>
      </c>
      <c r="J14" s="86"/>
      <c r="K14" s="86"/>
    </row>
    <row r="15" spans="1:15" ht="15.75">
      <c r="A15" s="84" t="s">
        <v>60</v>
      </c>
      <c r="B15" s="97"/>
      <c r="C15" s="97"/>
      <c r="D15" s="93"/>
      <c r="E15" s="107"/>
      <c r="F15" s="98"/>
      <c r="G15" s="98"/>
      <c r="H15" s="95"/>
      <c r="I15" s="115" t="s">
        <v>51</v>
      </c>
      <c r="J15" s="86"/>
      <c r="K15" s="86"/>
    </row>
    <row r="16" spans="1:15">
      <c r="A16" s="79"/>
      <c r="B16" s="203" t="s">
        <v>158</v>
      </c>
      <c r="C16" s="204"/>
      <c r="D16" s="99"/>
      <c r="E16" s="99"/>
      <c r="F16" s="99"/>
      <c r="G16" s="99"/>
      <c r="H16" s="99"/>
      <c r="I16" s="115" t="s">
        <v>51</v>
      </c>
      <c r="J16" s="82"/>
      <c r="K16" s="83"/>
    </row>
    <row r="17" spans="1:11" ht="77.25" customHeight="1">
      <c r="A17" s="108" t="s">
        <v>86</v>
      </c>
      <c r="B17" s="84" t="s">
        <v>61</v>
      </c>
      <c r="C17" s="86"/>
      <c r="D17" s="112"/>
      <c r="E17" s="112"/>
      <c r="F17" s="110"/>
      <c r="G17" s="110"/>
      <c r="H17" s="108"/>
      <c r="I17" s="88"/>
      <c r="J17" s="105"/>
      <c r="K17" s="90"/>
    </row>
    <row r="18" spans="1:11" ht="15.75">
      <c r="A18" s="84"/>
      <c r="B18" s="84" t="s">
        <v>62</v>
      </c>
      <c r="C18" s="86"/>
      <c r="D18" s="85"/>
      <c r="E18" s="85"/>
      <c r="F18" s="91"/>
      <c r="G18" s="91"/>
      <c r="H18" s="87"/>
      <c r="I18" s="88"/>
      <c r="J18" s="89"/>
      <c r="K18" s="90"/>
    </row>
    <row r="19" spans="1:11" ht="31.5">
      <c r="A19" s="84"/>
      <c r="B19" s="84" t="s">
        <v>63</v>
      </c>
      <c r="C19" s="86"/>
      <c r="D19" s="85"/>
      <c r="E19" s="85"/>
      <c r="F19" s="91"/>
      <c r="G19" s="91"/>
      <c r="H19" s="87"/>
      <c r="I19" s="88"/>
      <c r="J19" s="89"/>
      <c r="K19" s="90"/>
    </row>
    <row r="20" spans="1:11" ht="31.5">
      <c r="A20" s="84"/>
      <c r="B20" s="84" t="s">
        <v>64</v>
      </c>
      <c r="C20" s="86"/>
      <c r="D20" s="85"/>
      <c r="E20" s="85"/>
      <c r="F20" s="91"/>
      <c r="G20" s="91"/>
      <c r="H20" s="87"/>
      <c r="I20" s="88"/>
      <c r="J20" s="89"/>
      <c r="K20" s="90"/>
    </row>
    <row r="21" spans="1:11" ht="31.5">
      <c r="A21" s="84"/>
      <c r="B21" s="84" t="s">
        <v>65</v>
      </c>
      <c r="C21" s="86"/>
      <c r="D21" s="85"/>
      <c r="E21" s="85"/>
      <c r="F21" s="91"/>
      <c r="G21" s="91"/>
      <c r="H21" s="87"/>
      <c r="I21" s="88"/>
      <c r="J21" s="89"/>
      <c r="K21" s="90"/>
    </row>
    <row r="22" spans="1:11" ht="15.75">
      <c r="A22" s="84" t="s">
        <v>58</v>
      </c>
      <c r="B22" s="84" t="s">
        <v>66</v>
      </c>
      <c r="C22" s="86"/>
      <c r="D22" s="85"/>
      <c r="E22" s="85"/>
      <c r="F22" s="91"/>
      <c r="G22" s="91"/>
      <c r="H22" s="87"/>
      <c r="I22" s="88"/>
      <c r="J22" s="89"/>
      <c r="K22" s="90"/>
    </row>
    <row r="23" spans="1:11" ht="15.75">
      <c r="A23" s="84"/>
      <c r="B23" s="84" t="s">
        <v>66</v>
      </c>
      <c r="C23" s="86"/>
      <c r="D23" s="85"/>
      <c r="E23" s="85"/>
      <c r="F23" s="91"/>
      <c r="G23" s="91"/>
      <c r="H23" s="87"/>
      <c r="I23" s="88"/>
      <c r="J23" s="89"/>
      <c r="K23" s="90"/>
    </row>
    <row r="24" spans="1:11" ht="15.75">
      <c r="A24" s="84" t="s">
        <v>58</v>
      </c>
      <c r="B24" s="84" t="s">
        <v>66</v>
      </c>
      <c r="C24" s="86"/>
      <c r="D24" s="85"/>
      <c r="E24" s="85"/>
      <c r="F24" s="91"/>
      <c r="G24" s="91"/>
      <c r="H24" s="87"/>
      <c r="I24" s="88"/>
      <c r="J24" s="89"/>
      <c r="K24" s="90"/>
    </row>
    <row r="25" spans="1:11" ht="15.75">
      <c r="A25" s="84"/>
      <c r="B25" s="84" t="s">
        <v>66</v>
      </c>
      <c r="C25" s="86"/>
      <c r="D25" s="85"/>
      <c r="E25" s="85"/>
      <c r="F25" s="91"/>
      <c r="G25" s="91"/>
      <c r="H25" s="87"/>
      <c r="I25" s="88"/>
      <c r="J25" s="89"/>
      <c r="K25" s="90"/>
    </row>
    <row r="26" spans="1:11" ht="15.75">
      <c r="A26" s="84" t="s">
        <v>58</v>
      </c>
      <c r="B26" s="84" t="s">
        <v>66</v>
      </c>
      <c r="C26" s="86"/>
      <c r="D26" s="85"/>
      <c r="E26" s="85"/>
      <c r="F26" s="91"/>
      <c r="G26" s="91"/>
      <c r="H26" s="87"/>
      <c r="I26" s="88"/>
      <c r="J26" s="89"/>
      <c r="K26" s="90"/>
    </row>
    <row r="27" spans="1:11" ht="31.5">
      <c r="A27" s="84"/>
      <c r="B27" s="100" t="s">
        <v>67</v>
      </c>
      <c r="C27" s="86"/>
      <c r="D27" s="85"/>
      <c r="E27" s="85"/>
      <c r="F27" s="91"/>
      <c r="G27" s="91"/>
      <c r="H27" s="87"/>
      <c r="I27" s="88"/>
      <c r="J27" s="89"/>
      <c r="K27" s="90"/>
    </row>
    <row r="28" spans="1:11" ht="47.25">
      <c r="A28" s="84" t="s">
        <v>58</v>
      </c>
      <c r="B28" s="101" t="s">
        <v>68</v>
      </c>
      <c r="C28" s="86"/>
      <c r="D28" s="85"/>
      <c r="E28" s="85"/>
      <c r="F28" s="91"/>
      <c r="G28" s="91"/>
      <c r="H28" s="87"/>
      <c r="I28" s="88"/>
      <c r="J28" s="89"/>
      <c r="K28" s="90"/>
    </row>
    <row r="29" spans="1:11" ht="15.75">
      <c r="A29" s="84"/>
      <c r="B29" s="101"/>
      <c r="C29" s="86"/>
      <c r="D29" s="85"/>
      <c r="E29" s="85"/>
      <c r="F29" s="91"/>
      <c r="G29" s="91"/>
      <c r="H29" s="87"/>
      <c r="I29" s="88"/>
      <c r="J29" s="89"/>
      <c r="K29" s="90"/>
    </row>
    <row r="30" spans="1:11">
      <c r="B30" s="203"/>
      <c r="C30" s="204"/>
    </row>
    <row r="31" spans="1:11" ht="15.75">
      <c r="B31" s="120"/>
    </row>
  </sheetData>
  <dataConsolidate/>
  <mergeCells count="11">
    <mergeCell ref="B9:C9"/>
    <mergeCell ref="B16:C16"/>
    <mergeCell ref="B30:C30"/>
    <mergeCell ref="B3:I3"/>
    <mergeCell ref="B4:I4"/>
    <mergeCell ref="C5:D5"/>
    <mergeCell ref="E5:F5"/>
    <mergeCell ref="G5:I5"/>
    <mergeCell ref="C6:D6"/>
    <mergeCell ref="E6:F6"/>
    <mergeCell ref="G6:I6"/>
  </mergeCells>
  <dataValidations count="1">
    <dataValidation type="list" allowBlank="1" showErrorMessage="1" sqref="I8 I10:I29" xr:uid="{0754F352-93B2-48CA-A24B-AAAE2DFD624D}">
      <formula1>$O$2:$O$6</formula1>
      <formula2>0</formula2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FAA43-5CC2-4D20-8B6D-7B102F8F8796}">
  <dimension ref="A1"/>
  <sheetViews>
    <sheetView topLeftCell="A28" workbookViewId="0">
      <selection activeCell="M46" sqref="M46"/>
    </sheetView>
  </sheetViews>
  <sheetFormatPr defaultRowHeight="1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22F36-0018-47AF-A086-9CC075D2EA83}">
  <dimension ref="A1"/>
  <sheetViews>
    <sheetView workbookViewId="0">
      <selection activeCell="P25" sqref="P25"/>
    </sheetView>
  </sheetViews>
  <sheetFormatPr defaultRowHeight="1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A796A-FD97-4CF1-9D2B-7893FF14ED17}">
  <dimension ref="A1"/>
  <sheetViews>
    <sheetView workbookViewId="0">
      <selection activeCell="N32" sqref="N32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Cover (Tổng quan)</vt:lpstr>
      <vt:lpstr>Test case List (DS Test Case)</vt:lpstr>
      <vt:lpstr>FUNCTION</vt:lpstr>
      <vt:lpstr>PROTOTYPE</vt:lpstr>
      <vt:lpstr>ducvn(Đăng ký tài khoản)</vt:lpstr>
      <vt:lpstr>minhvn(Quản lý sản phẩm)</vt:lpstr>
      <vt:lpstr>2. Tên Chức Năng Test</vt:lpstr>
      <vt:lpstr>,,,,,</vt:lpstr>
      <vt:lpstr>5. Non Function</vt:lpstr>
      <vt:lpstr>Test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Anh Dung</dc:creator>
  <cp:lastModifiedBy>Đức Nguyễn</cp:lastModifiedBy>
  <dcterms:created xsi:type="dcterms:W3CDTF">2015-06-05T18:17:20Z</dcterms:created>
  <dcterms:modified xsi:type="dcterms:W3CDTF">2022-02-18T12:34:52Z</dcterms:modified>
</cp:coreProperties>
</file>