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SP2022\KiemThuNangCao_Intellij\Document\"/>
    </mc:Choice>
  </mc:AlternateContent>
  <xr:revisionPtr revIDLastSave="0" documentId="13_ncr:1_{F4A63C01-D67A-49D7-B1C8-2E7F2C8A462E}" xr6:coauthVersionLast="46" xr6:coauthVersionMax="46" xr10:uidLastSave="{00000000-0000-0000-0000-000000000000}"/>
  <bookViews>
    <workbookView xWindow="-120" yWindow="-120" windowWidth="29040" windowHeight="16440" tabRatio="803" activeTab="6" xr2:uid="{00000000-000D-0000-FFFF-FFFF00000000}"/>
  </bookViews>
  <sheets>
    <sheet name="Cover (Tổng quan)" sheetId="1" r:id="rId1"/>
    <sheet name="Test case List (DS Test Case)" sheetId="2" r:id="rId2"/>
    <sheet name="FUNCTION" sheetId="4" r:id="rId3"/>
    <sheet name="PROTOTYPE" sheetId="5" r:id="rId4"/>
    <sheet name="Supplier(ducnv)" sheetId="3" r:id="rId5"/>
    <sheet name="vudd" sheetId="12" r:id="rId6"/>
    <sheet name="lannt" sheetId="13" r:id="rId7"/>
    <sheet name="Tunm" sheetId="11" r:id="rId8"/>
    <sheet name="minhvn" sheetId="10" r:id="rId9"/>
    <sheet name="Test Report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6" l="1"/>
  <c r="H14" i="6"/>
  <c r="H15" i="6"/>
  <c r="H20" i="6" s="1"/>
  <c r="H16" i="6"/>
  <c r="H17" i="6"/>
  <c r="H18" i="6"/>
  <c r="H19" i="6"/>
  <c r="H12" i="6"/>
  <c r="E20" i="6"/>
  <c r="F20" i="6"/>
  <c r="G20" i="6"/>
  <c r="D20" i="6"/>
  <c r="G6" i="13"/>
  <c r="E6" i="13"/>
  <c r="B6" i="13"/>
  <c r="A6" i="13"/>
  <c r="K5" i="13"/>
  <c r="G6" i="12"/>
  <c r="E6" i="12"/>
  <c r="C6" i="12" s="1"/>
  <c r="B6" i="12"/>
  <c r="A6" i="12"/>
  <c r="K5" i="12"/>
  <c r="G6" i="11"/>
  <c r="C6" i="11" s="1"/>
  <c r="E6" i="11"/>
  <c r="B6" i="11"/>
  <c r="A6" i="11"/>
  <c r="K5" i="11"/>
  <c r="G6" i="10"/>
  <c r="E6" i="10"/>
  <c r="B6" i="10"/>
  <c r="A6" i="10"/>
  <c r="K5" i="10"/>
  <c r="C6" i="13" l="1"/>
  <c r="C6" i="10"/>
  <c r="G6" i="3" l="1"/>
  <c r="B6" i="3"/>
  <c r="E22" i="6" l="1"/>
  <c r="E23" i="6"/>
  <c r="A6" i="3"/>
  <c r="K5" i="3" l="1"/>
  <c r="E6" i="3"/>
  <c r="C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8" authorId="0" shapeId="0" xr:uid="{AD87FDAE-B031-4ECB-9F56-1F5FD2F4D5C6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8" authorId="0" shapeId="0" xr:uid="{4E73A97B-24CF-41C5-BEBA-CFF4CBBF70B6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8" authorId="0" shapeId="0" xr:uid="{D456C1F9-B0C0-4CD3-BE06-FDE86A538E7B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8" authorId="0" shapeId="0" xr:uid="{CE21E0E9-66AA-4DEA-AC21-FE9340FE0D3C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8" authorId="0" shapeId="0" xr:uid="{739411A7-4028-4CFF-80FE-CAE3E62836E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<sst xmlns="http://schemas.openxmlformats.org/spreadsheetml/2006/main" count="491" uniqueCount="161">
  <si>
    <t>TRƯỜNG HỢP KIỂM THỬ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</si>
  <si>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</si>
  <si>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</si>
  <si>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</si>
  <si>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</si>
  <si>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</si>
  <si>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</si>
  <si>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</si>
  <si>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MEMBER</t>
  </si>
  <si>
    <t>STT</t>
  </si>
  <si>
    <t>Tên thành viên</t>
  </si>
  <si>
    <t>Nhiệm vụ</t>
  </si>
  <si>
    <t>Leader</t>
  </si>
  <si>
    <t>Người phản biện và người phê duyệt</t>
  </si>
  <si>
    <t>TEST CASE LIST</t>
  </si>
  <si>
    <t>Test Environment Setup Description</t>
  </si>
  <si>
    <t>Group:</t>
  </si>
  <si>
    <t>Môi trường thiết lập để có thể test là gì</t>
  </si>
  <si>
    <t>No(STT)</t>
  </si>
  <si>
    <t>Function Name(Tên chức năng)</t>
  </si>
  <si>
    <t>Sheet Name(Tên Sheet trong excel)</t>
  </si>
  <si>
    <t>Description(Mô tả)</t>
  </si>
  <si>
    <t>Pre-Condition(Điều kiện trước khi test)</t>
  </si>
  <si>
    <t>Pass</t>
  </si>
  <si>
    <t>Fail</t>
  </si>
  <si>
    <t>Untested</t>
  </si>
  <si>
    <t>Result</t>
  </si>
  <si>
    <t>Pass orr Fail</t>
  </si>
  <si>
    <t>Module Code(Mã Module)</t>
  </si>
  <si>
    <t>Test requirement(Yêu cầu test)</t>
  </si>
  <si>
    <t>Tester(Người thực hiện kiểm thử)</t>
  </si>
  <si>
    <t>Untested(Chưa được Test)</t>
  </si>
  <si>
    <t>N/A(Không xác định)</t>
  </si>
  <si>
    <t>Number of Test cases (Số lượng TestCase)</t>
  </si>
  <si>
    <t>ID (Mã chức năng)</t>
  </si>
  <si>
    <t>Test Case Description(Mô tả trường hợp)</t>
  </si>
  <si>
    <t>Inter-test case Dependence (Những Test case liên quan để có thể thực  hiện được test case này)</t>
  </si>
  <si>
    <t>Test date (Ngày thực hiện)</t>
  </si>
  <si>
    <t>Note (Ghi Chú)</t>
  </si>
  <si>
    <t>Expected Output(Kết quả mong muốn)</t>
  </si>
  <si>
    <t>Test Case Procedure(Thủ tục thực hiện hay có thể dùng là Test Case Steps - Các bước thực hiện)</t>
  </si>
  <si>
    <t>Test Title</t>
  </si>
  <si>
    <t>Test Data (Dữ Liệu Truyền Vào Test)</t>
  </si>
  <si>
    <t>Phiên bản v1.0</t>
  </si>
  <si>
    <t>Actual Result(Kết quả thực tế)</t>
  </si>
  <si>
    <t>N/A</t>
  </si>
  <si>
    <t>FUNCTION</t>
  </si>
  <si>
    <t>Funtion level 1</t>
  </si>
  <si>
    <t>Funtion level 2</t>
  </si>
  <si>
    <t>Action &amp; Even</t>
  </si>
  <si>
    <t>Oranisation List</t>
  </si>
  <si>
    <t>TEST REPORT</t>
  </si>
  <si>
    <t>Notes</t>
  </si>
  <si>
    <t xml:space="preserve">Release 1 includes 9 modules:
1. Đăng ký
2. Đăng nhập
3. Xem danh sách phiên đấu giá - Tìm kiếm
4. Xem chi tiết phiên đấu giá - Đấu giá/Hủy đấu giá
5. Cập nhật thông tin cá nhân - Xem lịch sử giao dịch
6. Quản lý Phiên đấu giá (Thêm - Chỉnh sửa - Xóa)
7. Quản lý Sản phẩm (Thêm - Chỉnh sửa - Xóa)
8. Quản lý Thành viên (Thêm - Chỉnh sửa)
9. Nạp/Rút tiền
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</si>
  <si>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</si>
  <si>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</si>
  <si>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</si>
  <si>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</si>
  <si>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</si>
  <si>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</si>
  <si>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</si>
  <si>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Diễn giải hành động và sự kiện của dự án đã có ví dụ diễn giải cách phân tích để lấy.</t>
  </si>
  <si>
    <t>Check Function - Supplier</t>
  </si>
  <si>
    <t>SP_01</t>
  </si>
  <si>
    <t>SP_02</t>
  </si>
  <si>
    <t>SP_03</t>
  </si>
  <si>
    <t>SP_04</t>
  </si>
  <si>
    <t>SP_05</t>
  </si>
  <si>
    <t>SP_06</t>
  </si>
  <si>
    <t>SP_07</t>
  </si>
  <si>
    <t>SP_08</t>
  </si>
  <si>
    <t>SP_09</t>
  </si>
  <si>
    <t>SP_10</t>
  </si>
  <si>
    <t>SP_11</t>
  </si>
  <si>
    <t>SP_12</t>
  </si>
  <si>
    <t>SP_13</t>
  </si>
  <si>
    <t>SP_14</t>
  </si>
  <si>
    <t>Thêm tên nhà cung cấp đúng</t>
  </si>
  <si>
    <t>Thêm tên nhà cung cấp với giá trị giỗng</t>
  </si>
  <si>
    <t>Thêm tên nhà cung cấp với 4 ký tự</t>
  </si>
  <si>
    <t>Thêm tên nhà cung cấp với 256 ký tự</t>
  </si>
  <si>
    <t>Thêm địa chỉ nhà cung cấp đúng</t>
  </si>
  <si>
    <t>Thêm địa chỉ nhà cung cấp với giá trị giỗng</t>
  </si>
  <si>
    <t>Thêm địa chỉ nhà cung cấp với 4 ký tự</t>
  </si>
  <si>
    <t>Thêm địa chỉ nhà cung cấp với 256 ký tự</t>
  </si>
  <si>
    <t>Thêm số điện thoại nhà cung cấp đúng</t>
  </si>
  <si>
    <t>Thêm số điện thoại với chín số</t>
  </si>
  <si>
    <t>Thêm số điện thoại với mười một số</t>
  </si>
  <si>
    <t>Thêm số điện thoại với giá trị giỗng</t>
  </si>
  <si>
    <t xml:space="preserve">Thêm số điện thoại chứa chữ cái </t>
  </si>
  <si>
    <t>Thêm số điện thoại chứa ký tự đặc biệt</t>
  </si>
  <si>
    <t xml:space="preserve">1. Đăng nhập vào phần mềm ITShop
2. Chọn vào danh mục Hàng hoá
3. Chọn nhà cung cấp 
4. Nhập tên nhà cung cấp: "AdiasNew"
5. Nhập địa chỉ: "Hà Nội"
6. Nhập số điện thoại: "0332429178"
7. Chọn button Thêm
</t>
  </si>
  <si>
    <t>Tên nhà cung cấp: "AdiasNew"
Địa chỉ: "Hà Nội"
Số điện thoại: "0332429178"</t>
  </si>
  <si>
    <t>Thông báo: Thêm mới thành công</t>
  </si>
  <si>
    <t xml:space="preserve">1. Đăng nhập vào phần mềm ITShop
2. Chọn vào danh mục Hàng hoá
3. Chọn nhà cung cấp 
4. Nhập tên nhà cung cấp: ""
5. Nhập địa chỉ: "Hà Nội"
6. Nhập số điện thoại: "0332429178"
7. Chọn button Thêm
</t>
  </si>
  <si>
    <t>Tên nhà cung cấp: ""
Địa chỉ: "Hà Nội"
Số điện thoại: "0332429178"</t>
  </si>
  <si>
    <t>Thông báo: Tên nhà cung cấp không hợp lệ</t>
  </si>
  <si>
    <t xml:space="preserve">1. Đăng nhập vào phần mềm ITShop
2. Chọn vào danh mục Hàng hoá
3. Chọn nhà cung cấp 
4. Nhập tên nhà cung cấp: "Adia"
5. Nhập địa chỉ: "Hà Nội"
6. Nhập số điện thoại: "0332429178"
7. Chọn button Thêm
</t>
  </si>
  <si>
    <t>Tên nhà cung cấp: "Adia"
Địa chỉ: "Hà Nội"
Số điện thoại: "0332429178"</t>
  </si>
  <si>
    <t xml:space="preserve">1. Đăng nhập vào phần mềm ITShop
2. Chọn vào danh mục Hàng hoá
3. Chọn nhà cung cấp 
4. Nhập tên nhà cung cấp: "Lorem Ipsum is simply dummy text of the printing and typesetting industry. Lorem Ipsum has been the industry's standard dummy text ever since the 1500s, when an unknown printer took a galley of type and scrambled it to make a type specimen book. It has sur"
5. Nhập địa chỉ: "Hà Nội"
6. Nhập số điện thoại: "0332429178"
7. Chọn button Thêm
</t>
  </si>
  <si>
    <t>Tên nhà cung cấp: "Lorem Ipsum is simply dummy text of the printing and typesetting industry. Lorem Ipsum has been the industry's standard dummy text ever since the 1500s, when an unknown printer took a galley of type and scrambled it to make a type specimen book. It has sur"
Địa chỉ: "Hà Nội"
Số điện thoại: "0332429178"</t>
  </si>
  <si>
    <t>Thông báo: Tên nhà cung quá dài</t>
  </si>
  <si>
    <t>Thông báo: Địa chỉ nhà cung cấp quá dài</t>
  </si>
  <si>
    <t xml:space="preserve">1. Đăng nhập vào phần mềm ITShop
2. Chọn vào danh mục Hàng hoá
3. Chọn nhà cung cấp 
4. Nhập tên nhà cung cấp: "AdiasNew"
5. Nhập địa chỉ: ""
6. Nhập số điện thoại: "0332429178"
7. Chọn button Thêm
</t>
  </si>
  <si>
    <t>Tên nhà cung cấp: "AdiasNew"
Địa chỉ: ""
Số điện thoại: "0332429178"</t>
  </si>
  <si>
    <t>Thông báo: Đia chỉ nhà cung cấp không hợp lệ</t>
  </si>
  <si>
    <t xml:space="preserve">1. Đăng nhập vào phần mềm ITShop
2. Chọn vào danh mục Hàng hoá
3. Chọn nhà cung cấp 
4. Nhập tên nhà cung cấp: "AdiasNew"
5. Nhập địa chỉ: "Hà N"
6. Nhập số điện thoại: "0332429178"
7. Chọn button Thêm
</t>
  </si>
  <si>
    <t>Tên nhà cung cấp: "AdiasNew"
Địa chỉ: "Hà N"
Số điện thoại: "0332429178"</t>
  </si>
  <si>
    <t>Tên nhà cung cấp: "AdiasNew"
Địa chỉ: "Lorem Ipsum is simply dummy text of the printing and typesetting industry. Lorem Ipsum has been the industry's standard dummy text ever since the 1500s, when an unknown printer took a galley of type and scrambled it to make a type specimen book. It has sur"
Số điện thoại: "0332429178"</t>
  </si>
  <si>
    <t xml:space="preserve">1. Đăng nhập vào phần mềm ITShop
2. Chọn vào danh mục Hàng hoá
3. Chọn nhà cung cấp 
4. Nhập tên nhà cung cấp: "AdiasNew"
5. Nhập địa chỉ: "Lorem Ipsum is simply dummy text of the printing and typesetting industry. Lorem Ipsum has been the industry's standard dummy text ever since the 1500s, when an unknown printer took a galley of type and scrambled it to make a type specimen book. It has sur"
6. Nhập số điện thoại: "0332429178"
7. Chọn button Thêm
</t>
  </si>
  <si>
    <t xml:space="preserve">1. Đăng nhập vào phần mềm ITShop
2. Chọn vào danh mục Hàng hoá
3. Chọn nhà cung cấp 
4. Nhập tên nhà cung cấp: "AdiasNew"
5. Nhập địa chỉ: "Hà Nội"
6. Nhập số điện thoại: "033242917"
7. Chọn button Thêm
</t>
  </si>
  <si>
    <t>Tên nhà cung cấp: "AdiasNew"
Địa chỉ: "Hà Nội"
Số điện thoại: "033242917"</t>
  </si>
  <si>
    <t>Thông báo: Số điện thoại không hợp lệ</t>
  </si>
  <si>
    <t xml:space="preserve">1. Đăng nhập vào phần mềm ITShop
2. Chọn vào danh mục Hàng hoá
3. Chọn nhà cung cấp 
4. Nhập tên nhà cung cấp: "AdiasNew"
5. Nhập địa chỉ: "Hà Nội"
6. Nhập số điện thoại: "03324291789"
7. Chọn button Thêm
</t>
  </si>
  <si>
    <t>Tên nhà cung cấp: "AdiasNew"
Địa chỉ: "Hà Nội"
Số điện thoại: "03324291789"</t>
  </si>
  <si>
    <t xml:space="preserve">1. Đăng nhập vào phần mềm ITShop
2. Chọn vào danh mục Hàng hoá
3. Chọn nhà cung cấp 
4. Nhập tên nhà cung cấp: "AdiasNew"
5. Nhập địa chỉ: "Hà Nội"
6. Nhập số điện thoại: ""
7. Chọn button Thêm
</t>
  </si>
  <si>
    <t>Tên nhà cung cấp: "AdiasNew"
Địa chỉ: "Hà Nội"
Số điện thoại: ""</t>
  </si>
  <si>
    <t xml:space="preserve">1. Đăng nhập vào phần mềm ITShop
2. Chọn vào danh mục Hàng hoá
3. Chọn nhà cung cấp 
4. Nhập tên nhà cung cấp: "AdiasNew"
5. Nhập địa chỉ: "Hà Nội"
6. Nhập số điện thoại: "03324291DD"
7. Chọn button Thêm
</t>
  </si>
  <si>
    <t>Tên nhà cung cấp: "AdiasNew"
Địa chỉ: "Hà Nội"
Số điện thoại: "03324291DD"</t>
  </si>
  <si>
    <t xml:space="preserve">1. Đăng nhập vào phần mềm ITShop
2. Chọn vào danh mục Hàng hoá
3. Chọn nhà cung cấp 
4. Nhập tên nhà cung cấp: "AdiasNew"
5. Nhập địa chỉ: "Hà Nội"
6. Nhập số điện thoại: "03324291"
7. Chọn button Thêm
</t>
  </si>
  <si>
    <t>Tên nhà cung cấp: "AdiasNew"
Địa chỉ: "Hà Nội"
Số điện thoại: "03324291*_"</t>
  </si>
  <si>
    <t>SP_15</t>
  </si>
  <si>
    <t>Check GUI - Supplier</t>
  </si>
  <si>
    <t>Check Form Quản lý nhà cung cấp</t>
  </si>
  <si>
    <t>Check responsive</t>
  </si>
  <si>
    <t>SP_16</t>
  </si>
  <si>
    <t>1: Kiểm tra Overview</t>
  </si>
  <si>
    <t>Hiển thị đầy đủ các label, button, logo, hình ảnh đúng vị trí</t>
  </si>
  <si>
    <t>1. Đưa con chỏ chuột về cuối góc Frame
2. Kéo chuột</t>
  </si>
  <si>
    <t>Giao diện tự động scale thep pixel form</t>
  </si>
  <si>
    <t>19/03/2022</t>
  </si>
  <si>
    <t>Supplier</t>
  </si>
  <si>
    <t>ducnvph14435</t>
  </si>
  <si>
    <t>ITShop</t>
  </si>
  <si>
    <t>Nguyễn Văn Đức - PH14435</t>
  </si>
  <si>
    <t>Phần mềm quản lý shop thời trang ITShop</t>
  </si>
  <si>
    <t>ITShop_DOC</t>
  </si>
  <si>
    <t>Nguyễn Văn Đức</t>
  </si>
  <si>
    <t>Nguyễn Thị Lan</t>
  </si>
  <si>
    <t>Đăng Đình Vũ</t>
  </si>
  <si>
    <t>Vũ Nhật Minh</t>
  </si>
  <si>
    <t>Nguyễn Minh Tứ</t>
  </si>
  <si>
    <t>Quản lý Voucher</t>
  </si>
  <si>
    <t>Quản lý Account</t>
  </si>
  <si>
    <t>Quản lý Khách Hàng</t>
  </si>
  <si>
    <t>Quản lý sản phẩm</t>
  </si>
  <si>
    <t>Quản lý nhà cung cấp</t>
  </si>
  <si>
    <t>Supplier(ducnv)'!A1</t>
  </si>
  <si>
    <t>Thêm tên nhà cung cấp</t>
  </si>
  <si>
    <t>Thêm địa chỉ nhà cung cấp</t>
  </si>
  <si>
    <t>Thêm số diện thoại nhà cung cấp</t>
  </si>
  <si>
    <t>Nhập tên nhà cung cấp</t>
  </si>
  <si>
    <t>Nhập địa chỉ nhà cung cấp</t>
  </si>
  <si>
    <t>Nhập số điện thoại nhà cung cấp</t>
  </si>
  <si>
    <t xml:space="preserve">Nhấn button Thêm </t>
  </si>
  <si>
    <t>ITSshop_DOC</t>
  </si>
  <si>
    <t>1.Supplier</t>
  </si>
  <si>
    <t>Quản lý voucher</t>
  </si>
  <si>
    <t xml:space="preserve">1. Đăng nhập vào phần mềm ITShop
2. Chọn vào danh mục Khuyến mãi
3. Nhập giảm %: 10
4. Nhập số lương: 10
5. Chọn ngày bắt đầu: "2222"
6. Chọn ngày kêt thúc: "123123"
7. Chọn button Thêm
</t>
  </si>
  <si>
    <t xml:space="preserve">Giảm %: "10:
số lương: "10"
ngày bắt đầu: ""
ngày kết thúc: ""
</t>
  </si>
  <si>
    <t>Thông báo: Thêm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</si>
</sst>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m\-yy;@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0"/>
      <color indexed="12"/>
      <name val="Tahoma"/>
      <family val="2"/>
    </font>
    <font>
      <sz val="10"/>
      <color theme="1"/>
      <name val="Tahoma"/>
      <family val="2"/>
    </font>
    <font>
      <sz val="10"/>
      <color rgb="FF0070C0"/>
      <name val="Tahoma"/>
      <family val="2"/>
    </font>
    <font>
      <sz val="11"/>
      <name val="ＭＳ Ｐゴシック"/>
      <family val="3"/>
      <charset val="128"/>
    </font>
    <font>
      <sz val="11"/>
      <name val="ＭＳ Ｐゴシック"/>
      <charset val="128"/>
    </font>
    <font>
      <sz val="10"/>
      <color indexed="8"/>
      <name val="Tahoma"/>
      <family val="2"/>
    </font>
    <font>
      <b/>
      <sz val="10"/>
      <color rgb="FF0070C0"/>
      <name val="Tahoma"/>
      <family val="2"/>
    </font>
    <font>
      <b/>
      <sz val="8"/>
      <color indexed="8"/>
      <name val="Times New Roman"/>
      <family val="1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2"/>
      <color rgb="FF292B2C"/>
      <name val="Calibri"/>
      <family val="2"/>
      <scheme val="minor"/>
    </font>
    <font>
      <sz val="10"/>
      <name val="Times New Roman"/>
      <family val="1"/>
    </font>
    <font>
      <b/>
      <sz val="2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60"/>
      <name val="Times New Roman"/>
      <family val="1"/>
    </font>
    <font>
      <i/>
      <sz val="10"/>
      <color indexed="17"/>
      <name val="Times New Roman"/>
      <family val="1"/>
    </font>
    <font>
      <b/>
      <sz val="11"/>
      <color theme="3" tint="-0.249977111117893"/>
      <name val="Times New Roman"/>
      <family val="1"/>
    </font>
    <font>
      <sz val="11"/>
      <name val="Times New Roman"/>
      <family val="1"/>
    </font>
    <font>
      <sz val="11"/>
      <color theme="3" tint="-0.249977111117893"/>
      <name val="Times New Roman"/>
      <family val="1"/>
    </font>
    <font>
      <i/>
      <sz val="11"/>
      <name val="Times New Roman"/>
      <family val="1"/>
    </font>
    <font>
      <b/>
      <sz val="11"/>
      <name val="ＭＳ Ｐゴシック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59999389629810485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8">
    <xf numFmtId="0" fontId="0" fillId="0" borderId="0"/>
    <xf numFmtId="0" fontId="10" fillId="0" borderId="0" applyNumberFormat="0" applyFill="0" applyBorder="0" applyAlignment="0" applyProtection="0"/>
    <xf numFmtId="0" fontId="16" fillId="0" borderId="0"/>
    <xf numFmtId="0" fontId="17" fillId="0" borderId="0"/>
    <xf numFmtId="0" fontId="16" fillId="0" borderId="0"/>
    <xf numFmtId="0" fontId="1" fillId="0" borderId="0"/>
    <xf numFmtId="0" fontId="16" fillId="0" borderId="0"/>
    <xf numFmtId="0" fontId="17" fillId="0" borderId="0"/>
  </cellStyleXfs>
  <cellXfs count="19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5" fillId="2" borderId="0" xfId="0" applyFont="1" applyFill="1"/>
    <xf numFmtId="0" fontId="6" fillId="2" borderId="2" xfId="0" applyFont="1" applyFill="1" applyBorder="1" applyAlignment="1">
      <alignment horizontal="left"/>
    </xf>
    <xf numFmtId="0" fontId="5" fillId="0" borderId="4" xfId="0" applyFont="1" applyBorder="1"/>
    <xf numFmtId="14" fontId="7" fillId="0" borderId="4" xfId="0" applyNumberFormat="1" applyFont="1" applyBorder="1" applyAlignment="1">
      <alignment horizontal="left" indent="1"/>
    </xf>
    <xf numFmtId="164" fontId="7" fillId="0" borderId="4" xfId="0" applyNumberFormat="1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9" fillId="0" borderId="0" xfId="0" applyFont="1" applyAlignment="1">
      <alignment horizontal="left" indent="1"/>
    </xf>
    <xf numFmtId="0" fontId="6" fillId="4" borderId="11" xfId="0" applyFont="1" applyFill="1" applyBorder="1" applyAlignment="1">
      <alignment horizontal="center"/>
    </xf>
    <xf numFmtId="0" fontId="6" fillId="4" borderId="11" xfId="0" applyFont="1" applyFill="1" applyBorder="1"/>
    <xf numFmtId="0" fontId="6" fillId="2" borderId="11" xfId="0" applyFont="1" applyFill="1" applyBorder="1"/>
    <xf numFmtId="0" fontId="5" fillId="0" borderId="11" xfId="0" applyFont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1" fontId="5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5" fillId="2" borderId="0" xfId="0" applyFont="1" applyFill="1" applyAlignment="1">
      <alignment wrapText="1"/>
    </xf>
    <xf numFmtId="1" fontId="6" fillId="2" borderId="0" xfId="0" applyNumberFormat="1" applyFont="1" applyFill="1"/>
    <xf numFmtId="1" fontId="5" fillId="2" borderId="0" xfId="0" applyNumberFormat="1" applyFont="1" applyFill="1" applyAlignment="1" applyProtection="1">
      <alignment vertical="center"/>
      <protection hidden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1" fontId="8" fillId="5" borderId="5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1" fontId="5" fillId="2" borderId="8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left" vertical="center"/>
    </xf>
    <xf numFmtId="0" fontId="10" fillId="2" borderId="9" xfId="1" quotePrefix="1" applyNumberFormat="1" applyFill="1" applyBorder="1" applyAlignment="1" applyProtection="1">
      <alignment horizontal="left" vertical="center"/>
    </xf>
    <xf numFmtId="0" fontId="13" fillId="2" borderId="9" xfId="1" applyNumberFormat="1" applyFont="1" applyFill="1" applyBorder="1" applyAlignment="1" applyProtection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0" fillId="2" borderId="9" xfId="1" applyNumberFormat="1" applyFill="1" applyBorder="1" applyAlignment="1" applyProtection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5" fillId="2" borderId="16" xfId="0" applyNumberFormat="1" applyFont="1" applyFill="1" applyBorder="1" applyAlignment="1">
      <alignment horizontal="left" vertical="center"/>
    </xf>
    <xf numFmtId="0" fontId="10" fillId="2" borderId="16" xfId="1" quotePrefix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1" fontId="5" fillId="2" borderId="0" xfId="0" applyNumberFormat="1" applyFont="1" applyFill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9" fillId="2" borderId="11" xfId="2" applyFont="1" applyFill="1" applyBorder="1" applyAlignment="1">
      <alignment horizontal="left" vertical="top" wrapText="1"/>
    </xf>
    <xf numFmtId="0" fontId="7" fillId="2" borderId="18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7" fillId="2" borderId="19" xfId="2" applyFont="1" applyFill="1" applyBorder="1" applyAlignment="1">
      <alignment vertical="top" wrapText="1"/>
    </xf>
    <xf numFmtId="0" fontId="9" fillId="2" borderId="20" xfId="2" applyFont="1" applyFill="1" applyBorder="1" applyAlignment="1">
      <alignment horizontal="left" vertical="top" wrapText="1"/>
    </xf>
    <xf numFmtId="0" fontId="11" fillId="2" borderId="21" xfId="3" applyFont="1" applyFill="1" applyBorder="1" applyAlignment="1">
      <alignment horizontal="left" vertical="top"/>
    </xf>
    <xf numFmtId="0" fontId="11" fillId="2" borderId="2" xfId="3" applyFont="1" applyFill="1" applyBorder="1" applyAlignment="1">
      <alignment horizontal="left" vertical="top" wrapText="1"/>
    </xf>
    <xf numFmtId="0" fontId="18" fillId="2" borderId="22" xfId="0" applyFont="1" applyFill="1" applyBorder="1" applyAlignment="1">
      <alignment horizontal="left" vertical="top"/>
    </xf>
    <xf numFmtId="0" fontId="18" fillId="2" borderId="23" xfId="0" applyFont="1" applyFill="1" applyBorder="1" applyAlignment="1">
      <alignment horizontal="left" vertical="top"/>
    </xf>
    <xf numFmtId="0" fontId="18" fillId="2" borderId="12" xfId="3" applyFont="1" applyFill="1" applyBorder="1" applyAlignment="1">
      <alignment horizontal="left" vertical="top"/>
    </xf>
    <xf numFmtId="0" fontId="18" fillId="2" borderId="25" xfId="3" applyFont="1" applyFill="1" applyBorder="1" applyAlignment="1">
      <alignment horizontal="left" vertical="top"/>
    </xf>
    <xf numFmtId="0" fontId="18" fillId="2" borderId="13" xfId="3" applyFont="1" applyFill="1" applyBorder="1" applyAlignment="1">
      <alignment horizontal="left" vertical="top"/>
    </xf>
    <xf numFmtId="0" fontId="5" fillId="2" borderId="0" xfId="3" applyFont="1" applyFill="1" applyAlignment="1">
      <alignment horizontal="left" vertical="top"/>
    </xf>
    <xf numFmtId="0" fontId="18" fillId="2" borderId="0" xfId="3" applyFont="1" applyFill="1" applyAlignment="1">
      <alignment horizontal="left" vertical="top" wrapText="1"/>
    </xf>
    <xf numFmtId="0" fontId="18" fillId="2" borderId="26" xfId="3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2" fillId="7" borderId="0" xfId="0" applyFont="1" applyFill="1" applyAlignment="1">
      <alignment horizontal="left" vertical="top"/>
    </xf>
    <xf numFmtId="0" fontId="21" fillId="8" borderId="0" xfId="0" applyFont="1" applyFill="1" applyAlignment="1">
      <alignment horizontal="left" vertical="top"/>
    </xf>
    <xf numFmtId="22" fontId="5" fillId="2" borderId="2" xfId="4" applyNumberFormat="1" applyFont="1" applyFill="1" applyBorder="1" applyAlignment="1">
      <alignment horizontal="left" vertical="top" wrapText="1"/>
    </xf>
    <xf numFmtId="0" fontId="18" fillId="2" borderId="0" xfId="3" applyFont="1" applyFill="1" applyBorder="1" applyAlignment="1">
      <alignment horizontal="left" vertical="top"/>
    </xf>
    <xf numFmtId="0" fontId="18" fillId="2" borderId="25" xfId="3" applyFont="1" applyFill="1" applyBorder="1" applyAlignment="1">
      <alignment vertical="top"/>
    </xf>
    <xf numFmtId="22" fontId="14" fillId="0" borderId="0" xfId="0" applyNumberFormat="1" applyFont="1" applyAlignment="1">
      <alignment horizontal="left" vertical="top"/>
    </xf>
    <xf numFmtId="22" fontId="5" fillId="2" borderId="2" xfId="4" applyNumberFormat="1" applyFont="1" applyFill="1" applyBorder="1" applyAlignment="1">
      <alignment horizontal="center" vertical="top" wrapText="1"/>
    </xf>
    <xf numFmtId="0" fontId="8" fillId="3" borderId="2" xfId="2" applyFont="1" applyFill="1" applyBorder="1" applyAlignment="1">
      <alignment horizontal="center" vertical="center" wrapText="1"/>
    </xf>
    <xf numFmtId="0" fontId="8" fillId="3" borderId="27" xfId="2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top"/>
    </xf>
    <xf numFmtId="0" fontId="23" fillId="0" borderId="0" xfId="0" applyFont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/>
    </xf>
    <xf numFmtId="1" fontId="24" fillId="2" borderId="0" xfId="0" applyNumberFormat="1" applyFont="1" applyFill="1" applyProtection="1">
      <protection hidden="1"/>
    </xf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24" fillId="2" borderId="0" xfId="0" applyFont="1" applyFill="1"/>
    <xf numFmtId="0" fontId="26" fillId="2" borderId="0" xfId="0" applyFont="1" applyFill="1" applyAlignment="1">
      <alignment horizontal="left"/>
    </xf>
    <xf numFmtId="1" fontId="27" fillId="2" borderId="1" xfId="0" applyNumberFormat="1" applyFont="1" applyFill="1" applyBorder="1"/>
    <xf numFmtId="0" fontId="28" fillId="2" borderId="2" xfId="0" applyFont="1" applyFill="1" applyBorder="1" applyAlignment="1">
      <alignment horizontal="left"/>
    </xf>
    <xf numFmtId="1" fontId="27" fillId="2" borderId="2" xfId="0" applyNumberFormat="1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top" wrapText="1"/>
    </xf>
    <xf numFmtId="0" fontId="24" fillId="2" borderId="0" xfId="0" applyFont="1" applyFill="1" applyAlignment="1">
      <alignment wrapText="1"/>
    </xf>
    <xf numFmtId="0" fontId="29" fillId="9" borderId="11" xfId="0" applyFont="1" applyFill="1" applyBorder="1" applyAlignment="1">
      <alignment horizontal="center" vertical="center"/>
    </xf>
    <xf numFmtId="0" fontId="30" fillId="0" borderId="0" xfId="0" applyFont="1"/>
    <xf numFmtId="0" fontId="31" fillId="9" borderId="11" xfId="0" applyFont="1" applyFill="1" applyBorder="1" applyAlignment="1">
      <alignment vertical="center"/>
    </xf>
    <xf numFmtId="0" fontId="30" fillId="0" borderId="11" xfId="0" applyFont="1" applyBorder="1"/>
    <xf numFmtId="0" fontId="32" fillId="0" borderId="0" xfId="0" applyFont="1"/>
    <xf numFmtId="0" fontId="33" fillId="0" borderId="0" xfId="0" applyFont="1"/>
    <xf numFmtId="0" fontId="9" fillId="2" borderId="0" xfId="7" applyFont="1" applyFill="1"/>
    <xf numFmtId="0" fontId="5" fillId="2" borderId="0" xfId="7" applyFont="1" applyFill="1"/>
    <xf numFmtId="165" fontId="5" fillId="2" borderId="0" xfId="7" applyNumberFormat="1" applyFont="1" applyFill="1"/>
    <xf numFmtId="0" fontId="6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14" fontId="7" fillId="2" borderId="4" xfId="0" applyNumberFormat="1" applyFont="1" applyFill="1" applyBorder="1" applyAlignment="1">
      <alignment vertical="top"/>
    </xf>
    <xf numFmtId="0" fontId="7" fillId="2" borderId="0" xfId="7" applyFont="1" applyFill="1"/>
    <xf numFmtId="0" fontId="5" fillId="2" borderId="0" xfId="0" quotePrefix="1" applyFont="1" applyFill="1"/>
    <xf numFmtId="0" fontId="5" fillId="2" borderId="37" xfId="0" applyFont="1" applyFill="1" applyBorder="1"/>
    <xf numFmtId="0" fontId="8" fillId="3" borderId="3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 wrapText="1"/>
    </xf>
    <xf numFmtId="0" fontId="5" fillId="2" borderId="40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34" fillId="3" borderId="43" xfId="0" applyFont="1" applyFill="1" applyBorder="1" applyAlignment="1">
      <alignment horizontal="center"/>
    </xf>
    <xf numFmtId="0" fontId="8" fillId="3" borderId="16" xfId="0" applyFont="1" applyFill="1" applyBorder="1"/>
    <xf numFmtId="0" fontId="34" fillId="3" borderId="1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9" fontId="5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35" fillId="2" borderId="0" xfId="0" applyNumberFormat="1" applyFont="1" applyFill="1" applyAlignment="1">
      <alignment horizontal="right" wrapText="1"/>
    </xf>
    <xf numFmtId="0" fontId="18" fillId="2" borderId="0" xfId="0" applyFont="1" applyFill="1" applyAlignment="1">
      <alignment horizontal="center" wrapText="1"/>
    </xf>
    <xf numFmtId="0" fontId="36" fillId="0" borderId="11" xfId="0" applyFont="1" applyBorder="1" applyAlignment="1">
      <alignment horizontal="left" vertical="center" wrapText="1"/>
    </xf>
    <xf numFmtId="0" fontId="36" fillId="0" borderId="11" xfId="3" applyFont="1" applyBorder="1" applyAlignment="1">
      <alignment horizontal="left" vertical="center" wrapText="1"/>
    </xf>
    <xf numFmtId="0" fontId="36" fillId="0" borderId="11" xfId="3" applyFont="1" applyBorder="1" applyAlignment="1">
      <alignment vertical="center" wrapText="1"/>
    </xf>
    <xf numFmtId="0" fontId="38" fillId="2" borderId="11" xfId="4" quotePrefix="1" applyFont="1" applyFill="1" applyBorder="1" applyAlignment="1">
      <alignment horizontal="left" vertical="center" wrapText="1"/>
    </xf>
    <xf numFmtId="0" fontId="39" fillId="2" borderId="11" xfId="6" applyFont="1" applyFill="1" applyBorder="1" applyAlignment="1">
      <alignment horizontal="left" vertical="center" wrapText="1"/>
    </xf>
    <xf numFmtId="0" fontId="38" fillId="2" borderId="11" xfId="2" applyFont="1" applyFill="1" applyBorder="1" applyAlignment="1">
      <alignment horizontal="left" vertical="center" wrapText="1"/>
    </xf>
    <xf numFmtId="22" fontId="38" fillId="2" borderId="11" xfId="4" applyNumberFormat="1" applyFont="1" applyFill="1" applyBorder="1" applyAlignment="1">
      <alignment horizontal="left" vertical="center" wrapText="1"/>
    </xf>
    <xf numFmtId="0" fontId="38" fillId="2" borderId="11" xfId="6" applyFont="1" applyFill="1" applyBorder="1" applyAlignment="1">
      <alignment horizontal="left" vertical="top" wrapText="1"/>
    </xf>
    <xf numFmtId="0" fontId="39" fillId="2" borderId="11" xfId="6" applyFont="1" applyFill="1" applyBorder="1" applyAlignment="1">
      <alignment horizontal="left" vertical="top" wrapText="1"/>
    </xf>
    <xf numFmtId="0" fontId="39" fillId="2" borderId="11" xfId="3" applyFont="1" applyFill="1" applyBorder="1" applyAlignment="1">
      <alignment horizontal="left" vertical="top" wrapText="1"/>
    </xf>
    <xf numFmtId="0" fontId="36" fillId="0" borderId="11" xfId="5" applyFont="1" applyBorder="1" applyAlignment="1">
      <alignment vertical="center" wrapText="1"/>
    </xf>
    <xf numFmtId="0" fontId="36" fillId="0" borderId="11" xfId="0" applyFont="1" applyBorder="1" applyAlignment="1">
      <alignment vertical="center" wrapText="1"/>
    </xf>
    <xf numFmtId="0" fontId="38" fillId="2" borderId="11" xfId="4" quotePrefix="1" applyFont="1" applyFill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5" fillId="2" borderId="46" xfId="2" applyFont="1" applyFill="1" applyBorder="1" applyAlignment="1">
      <alignment horizontal="left" vertical="center" wrapText="1"/>
    </xf>
    <xf numFmtId="0" fontId="38" fillId="2" borderId="11" xfId="2" applyFont="1" applyFill="1" applyBorder="1" applyAlignment="1">
      <alignment horizontal="left" vertical="top" wrapText="1"/>
    </xf>
    <xf numFmtId="0" fontId="40" fillId="0" borderId="11" xfId="0" applyFont="1" applyBorder="1" applyAlignment="1">
      <alignment vertical="center" wrapText="1"/>
    </xf>
    <xf numFmtId="0" fontId="9" fillId="6" borderId="45" xfId="4" applyFont="1" applyFill="1" applyBorder="1" applyAlignment="1">
      <alignment horizontal="left" vertical="top" wrapText="1"/>
    </xf>
    <xf numFmtId="0" fontId="9" fillId="6" borderId="29" xfId="4" applyFont="1" applyFill="1" applyBorder="1" applyAlignment="1">
      <alignment horizontal="left" vertical="top" wrapText="1"/>
    </xf>
    <xf numFmtId="0" fontId="19" fillId="6" borderId="29" xfId="4" applyFont="1" applyFill="1" applyBorder="1" applyAlignment="1">
      <alignment horizontal="left" vertical="top" wrapText="1"/>
    </xf>
    <xf numFmtId="0" fontId="9" fillId="6" borderId="0" xfId="4" applyFont="1" applyFill="1" applyBorder="1" applyAlignment="1">
      <alignment horizontal="left" vertical="top" wrapText="1"/>
    </xf>
    <xf numFmtId="0" fontId="9" fillId="6" borderId="46" xfId="4" applyFont="1" applyFill="1" applyBorder="1" applyAlignment="1">
      <alignment horizontal="left" vertical="top" wrapText="1"/>
    </xf>
    <xf numFmtId="0" fontId="9" fillId="6" borderId="44" xfId="4" applyFont="1" applyFill="1" applyBorder="1" applyAlignment="1">
      <alignment horizontal="left" vertical="top" wrapText="1"/>
    </xf>
    <xf numFmtId="0" fontId="40" fillId="0" borderId="11" xfId="0" applyFont="1" applyBorder="1" applyAlignment="1">
      <alignment wrapText="1"/>
    </xf>
    <xf numFmtId="0" fontId="36" fillId="0" borderId="11" xfId="0" applyFont="1" applyBorder="1" applyAlignment="1">
      <alignment wrapText="1"/>
    </xf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4" borderId="11" xfId="0" applyFont="1" applyFill="1" applyBorder="1" applyAlignment="1">
      <alignment horizontal="center"/>
    </xf>
    <xf numFmtId="1" fontId="6" fillId="2" borderId="1" xfId="0" applyNumberFormat="1" applyFont="1" applyFill="1" applyBorder="1"/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0" fontId="29" fillId="9" borderId="11" xfId="0" applyFont="1" applyFill="1" applyBorder="1" applyAlignment="1">
      <alignment horizontal="center" vertical="center"/>
    </xf>
    <xf numFmtId="0" fontId="31" fillId="9" borderId="28" xfId="0" applyFont="1" applyFill="1" applyBorder="1" applyAlignment="1">
      <alignment horizontal="left" vertical="center"/>
    </xf>
    <xf numFmtId="0" fontId="31" fillId="9" borderId="34" xfId="0" applyFont="1" applyFill="1" applyBorder="1" applyAlignment="1">
      <alignment horizontal="left" vertical="center"/>
    </xf>
    <xf numFmtId="0" fontId="31" fillId="9" borderId="36" xfId="0" applyFont="1" applyFill="1" applyBorder="1" applyAlignment="1">
      <alignment horizontal="left" vertical="center"/>
    </xf>
    <xf numFmtId="0" fontId="30" fillId="0" borderId="33" xfId="0" applyFont="1" applyBorder="1" applyAlignment="1">
      <alignment horizontal="left"/>
    </xf>
    <xf numFmtId="0" fontId="30" fillId="0" borderId="35" xfId="0" applyFont="1" applyBorder="1" applyAlignment="1">
      <alignment horizontal="left"/>
    </xf>
    <xf numFmtId="0" fontId="9" fillId="6" borderId="44" xfId="4" applyFont="1" applyFill="1" applyBorder="1" applyAlignment="1">
      <alignment horizontal="left" vertical="top" wrapText="1"/>
    </xf>
    <xf numFmtId="0" fontId="9" fillId="6" borderId="0" xfId="4" applyFont="1" applyFill="1" applyBorder="1" applyAlignment="1">
      <alignment horizontal="left" vertical="top" wrapText="1"/>
    </xf>
    <xf numFmtId="0" fontId="9" fillId="6" borderId="45" xfId="4" applyFont="1" applyFill="1" applyBorder="1" applyAlignment="1">
      <alignment horizontal="left" vertical="top" wrapText="1"/>
    </xf>
    <xf numFmtId="0" fontId="9" fillId="6" borderId="29" xfId="4" applyFont="1" applyFill="1" applyBorder="1" applyAlignment="1">
      <alignment horizontal="left" vertical="top" wrapText="1"/>
    </xf>
    <xf numFmtId="0" fontId="9" fillId="2" borderId="1" xfId="3" applyFont="1" applyFill="1" applyBorder="1" applyAlignment="1">
      <alignment horizontal="left" vertical="top" wrapText="1"/>
    </xf>
    <xf numFmtId="0" fontId="9" fillId="2" borderId="4" xfId="3" applyFont="1" applyFill="1" applyBorder="1" applyAlignment="1">
      <alignment horizontal="left" vertical="top" wrapText="1"/>
    </xf>
    <xf numFmtId="0" fontId="18" fillId="2" borderId="31" xfId="0" applyFont="1" applyFill="1" applyBorder="1" applyAlignment="1">
      <alignment horizontal="left" vertical="top"/>
    </xf>
    <xf numFmtId="0" fontId="18" fillId="2" borderId="24" xfId="0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  <xf numFmtId="0" fontId="7" fillId="2" borderId="19" xfId="2" applyFont="1" applyFill="1" applyBorder="1" applyAlignment="1">
      <alignment horizontal="left" vertical="top" wrapText="1"/>
    </xf>
    <xf numFmtId="0" fontId="11" fillId="2" borderId="1" xfId="3" applyFont="1" applyFill="1" applyBorder="1" applyAlignment="1">
      <alignment vertical="top" wrapText="1"/>
    </xf>
    <xf numFmtId="0" fontId="11" fillId="2" borderId="3" xfId="3" applyFont="1" applyFill="1" applyBorder="1" applyAlignment="1">
      <alignment vertical="top" wrapText="1"/>
    </xf>
    <xf numFmtId="0" fontId="11" fillId="2" borderId="19" xfId="3" applyFont="1" applyFill="1" applyBorder="1" applyAlignment="1">
      <alignment vertical="top" wrapText="1"/>
    </xf>
    <xf numFmtId="0" fontId="18" fillId="2" borderId="31" xfId="0" applyFont="1" applyFill="1" applyBorder="1" applyAlignment="1">
      <alignment horizontal="left" vertical="top" wrapText="1"/>
    </xf>
    <xf numFmtId="0" fontId="18" fillId="2" borderId="30" xfId="0" applyFont="1" applyFill="1" applyBorder="1" applyAlignment="1">
      <alignment horizontal="left" vertical="top" wrapText="1"/>
    </xf>
    <xf numFmtId="0" fontId="18" fillId="2" borderId="32" xfId="0" applyFont="1" applyFill="1" applyBorder="1" applyAlignment="1">
      <alignment horizontal="left" vertical="top" wrapText="1"/>
    </xf>
    <xf numFmtId="0" fontId="11" fillId="2" borderId="1" xfId="3" applyFont="1" applyFill="1" applyBorder="1" applyAlignment="1">
      <alignment horizontal="left" vertical="top" wrapText="1"/>
    </xf>
    <xf numFmtId="0" fontId="11" fillId="2" borderId="4" xfId="3" applyFont="1" applyFill="1" applyBorder="1" applyAlignment="1">
      <alignment horizontal="left" vertical="top" wrapText="1"/>
    </xf>
    <xf numFmtId="0" fontId="7" fillId="2" borderId="2" xfId="7" applyFont="1" applyFill="1" applyBorder="1" applyAlignment="1">
      <alignment vertical="top" wrapText="1"/>
    </xf>
    <xf numFmtId="0" fontId="7" fillId="2" borderId="2" xfId="7" applyFont="1" applyFill="1" applyBorder="1" applyAlignment="1">
      <alignment vertical="top"/>
    </xf>
    <xf numFmtId="0" fontId="4" fillId="2" borderId="0" xfId="7" applyFont="1" applyFill="1" applyAlignment="1">
      <alignment horizontal="center"/>
    </xf>
    <xf numFmtId="0" fontId="7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</cellXfs>
  <cellStyles count="8">
    <cellStyle name="Hyperlink" xfId="1" builtinId="8"/>
    <cellStyle name="Normal" xfId="0" builtinId="0"/>
    <cellStyle name="Normal 3" xfId="3" xr:uid="{0A406D46-D045-4175-B555-F13E8F1B95B1}"/>
    <cellStyle name="Normal 4" xfId="6" xr:uid="{ED7ABF02-B42B-4AB5-8D4B-B54D0D61FF4A}"/>
    <cellStyle name="Normal 5" xfId="5" xr:uid="{D9122665-0146-4E07-942F-4D6D28A62FEB}"/>
    <cellStyle name="Normal_Functional Test Case v1.0" xfId="7" xr:uid="{74AF8472-9B14-4A6D-9EFB-C790680E65A2}"/>
    <cellStyle name="Normal_Sheet1 2" xfId="2" xr:uid="{0105E3F8-4FF8-4F54-9090-76FC0D8CE0DD}"/>
    <cellStyle name="Normal_Sheet1 3" xfId="4" xr:uid="{FF56972D-2E40-44B7-8B51-706E6F8CC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28575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2E292-97A8-46A7-B899-550DEDD3BED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61925"/>
          <a:ext cx="15240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228600</xdr:colOff>
      <xdr:row>1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47DA5F-4738-48F5-B763-2D5C9D61C9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28725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1104900</xdr:colOff>
      <xdr:row>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6EDF5-495A-4561-9457-C37F6627C0B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93345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19329</xdr:colOff>
      <xdr:row>3</xdr:row>
      <xdr:rowOff>162946</xdr:rowOff>
    </xdr:from>
    <xdr:to>
      <xdr:col>12</xdr:col>
      <xdr:colOff>306456</xdr:colOff>
      <xdr:row>19</xdr:row>
      <xdr:rowOff>34564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C02763-0E62-4772-8756-7FDA4F8EE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0981" y="734446"/>
          <a:ext cx="5190432" cy="291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9"/>
  <sheetViews>
    <sheetView zoomScale="115" zoomScaleNormal="115" workbookViewId="0">
      <selection activeCell="C4" sqref="C4:E7"/>
    </sheetView>
  </sheetViews>
  <sheetFormatPr defaultColWidth="10.28515625" defaultRowHeight="12.75"/>
  <cols>
    <col min="1" max="1" width="2.5703125" style="4" customWidth="1"/>
    <col min="2" max="2" width="22.42578125" style="14" customWidth="1"/>
    <col min="3" max="3" width="10.5703125" style="4" customWidth="1"/>
    <col min="4" max="4" width="16.5703125" style="4" customWidth="1"/>
    <col min="5" max="5" width="9.140625" style="4" customWidth="1"/>
    <col min="6" max="6" width="35.5703125" style="4" customWidth="1"/>
    <col min="7" max="7" width="46.5703125" style="4" bestFit="1" customWidth="1"/>
    <col min="8" max="16384" width="10.28515625" style="4"/>
  </cols>
  <sheetData>
    <row r="2" spans="1:11" s="3" customFormat="1" ht="32.25">
      <c r="A2" s="1"/>
      <c r="B2" s="2"/>
      <c r="C2" s="155" t="s">
        <v>0</v>
      </c>
      <c r="D2" s="155"/>
      <c r="E2" s="155"/>
      <c r="F2" s="155"/>
      <c r="G2" s="155"/>
    </row>
    <row r="3" spans="1:11">
      <c r="B3" s="5"/>
      <c r="C3" s="6"/>
      <c r="F3" s="7"/>
    </row>
    <row r="4" spans="1:11">
      <c r="B4" s="8" t="s">
        <v>1</v>
      </c>
      <c r="C4" s="156" t="s">
        <v>135</v>
      </c>
      <c r="D4" s="157"/>
      <c r="E4" s="158"/>
      <c r="F4" s="8" t="s">
        <v>2</v>
      </c>
      <c r="G4" s="9" t="s">
        <v>134</v>
      </c>
    </row>
    <row r="5" spans="1:11">
      <c r="B5" s="8" t="s">
        <v>3</v>
      </c>
      <c r="C5" s="159" t="s">
        <v>133</v>
      </c>
      <c r="D5" s="159"/>
      <c r="E5" s="159"/>
      <c r="F5" s="8" t="s">
        <v>4</v>
      </c>
      <c r="G5" s="9" t="s">
        <v>13</v>
      </c>
    </row>
    <row r="6" spans="1:11">
      <c r="B6" s="160" t="s">
        <v>5</v>
      </c>
      <c r="C6" s="161" t="s">
        <v>136</v>
      </c>
      <c r="D6" s="161"/>
      <c r="E6" s="161"/>
      <c r="F6" s="8" t="s">
        <v>6</v>
      </c>
      <c r="G6" s="10" t="s">
        <v>130</v>
      </c>
    </row>
    <row r="7" spans="1:11">
      <c r="B7" s="160"/>
      <c r="C7" s="161"/>
      <c r="D7" s="161"/>
      <c r="E7" s="161"/>
      <c r="F7" s="8" t="s">
        <v>7</v>
      </c>
      <c r="G7" s="11" t="s">
        <v>43</v>
      </c>
    </row>
    <row r="8" spans="1:11">
      <c r="B8" s="12"/>
      <c r="C8" s="13"/>
      <c r="F8" s="5"/>
      <c r="G8" s="6"/>
    </row>
    <row r="11" spans="1:11" s="15" customFormat="1">
      <c r="B11" s="17" t="s">
        <v>16</v>
      </c>
      <c r="C11" s="4">
        <v>2</v>
      </c>
      <c r="D11" s="4"/>
      <c r="E11" s="4"/>
      <c r="F11" s="4"/>
      <c r="G11" s="4"/>
      <c r="H11" s="4"/>
      <c r="I11" s="4"/>
      <c r="J11" s="4"/>
      <c r="K11" s="4"/>
    </row>
    <row r="12" spans="1:11" s="16" customFormat="1">
      <c r="B12" s="14"/>
      <c r="C12" s="4"/>
      <c r="D12" s="17" t="s">
        <v>8</v>
      </c>
      <c r="E12" s="4"/>
      <c r="F12" s="4"/>
      <c r="G12" s="4"/>
      <c r="H12" s="4"/>
      <c r="I12" s="4"/>
      <c r="J12" s="4"/>
      <c r="K12" s="4"/>
    </row>
    <row r="13" spans="1:11" s="16" customFormat="1">
      <c r="B13" s="18" t="s">
        <v>9</v>
      </c>
      <c r="C13" s="162" t="s">
        <v>10</v>
      </c>
      <c r="D13" s="162"/>
      <c r="E13" s="162"/>
      <c r="F13" s="19" t="s">
        <v>11</v>
      </c>
      <c r="G13" s="4"/>
      <c r="H13" s="4"/>
      <c r="I13" s="4"/>
      <c r="J13" s="4"/>
      <c r="K13" s="4"/>
    </row>
    <row r="14" spans="1:11" s="16" customFormat="1">
      <c r="B14" s="20">
        <v>1</v>
      </c>
      <c r="C14" s="152" t="s">
        <v>137</v>
      </c>
      <c r="D14" s="153"/>
      <c r="E14" s="154"/>
      <c r="F14" s="21" t="s">
        <v>12</v>
      </c>
      <c r="G14" s="4"/>
      <c r="H14" s="4"/>
      <c r="I14" s="4"/>
      <c r="J14" s="4"/>
      <c r="K14" s="4"/>
    </row>
    <row r="15" spans="1:11">
      <c r="B15" s="20">
        <v>2</v>
      </c>
      <c r="C15" s="152" t="s">
        <v>138</v>
      </c>
      <c r="D15" s="153"/>
      <c r="E15" s="154"/>
      <c r="F15" s="21" t="s">
        <v>142</v>
      </c>
    </row>
    <row r="16" spans="1:11">
      <c r="B16" s="20">
        <v>3</v>
      </c>
      <c r="C16" s="22" t="s">
        <v>139</v>
      </c>
      <c r="D16" s="23"/>
      <c r="E16" s="24"/>
      <c r="F16" s="21" t="s">
        <v>143</v>
      </c>
    </row>
    <row r="17" spans="2:6">
      <c r="B17" s="20">
        <v>4</v>
      </c>
      <c r="C17" s="22" t="s">
        <v>140</v>
      </c>
      <c r="D17" s="23"/>
      <c r="E17" s="24"/>
      <c r="F17" s="21" t="s">
        <v>144</v>
      </c>
    </row>
    <row r="18" spans="2:6">
      <c r="B18" s="20">
        <v>5</v>
      </c>
      <c r="C18" s="22" t="s">
        <v>141</v>
      </c>
      <c r="D18" s="23"/>
      <c r="E18" s="24"/>
      <c r="F18" s="21" t="s">
        <v>145</v>
      </c>
    </row>
    <row r="19" spans="2:6">
      <c r="B19" s="20">
        <v>6</v>
      </c>
      <c r="C19" s="152" t="s">
        <v>137</v>
      </c>
      <c r="D19" s="153"/>
      <c r="E19" s="154"/>
      <c r="F19" s="21" t="s">
        <v>146</v>
      </c>
    </row>
  </sheetData>
  <mergeCells count="9">
    <mergeCell ref="C19:E19"/>
    <mergeCell ref="C2:G2"/>
    <mergeCell ref="C4:E4"/>
    <mergeCell ref="C5:E5"/>
    <mergeCell ref="B6:B7"/>
    <mergeCell ref="C6:E7"/>
    <mergeCell ref="C13:E13"/>
    <mergeCell ref="C14:E14"/>
    <mergeCell ref="C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E193-7E4A-4962-B3B7-4CED04553A0D}">
  <sheetPr codeName="Sheet2"/>
  <dimension ref="B1:F15"/>
  <sheetViews>
    <sheetView workbookViewId="0">
      <selection activeCell="C10" sqref="C10"/>
    </sheetView>
  </sheetViews>
  <sheetFormatPr defaultColWidth="10.28515625" defaultRowHeight="12.75"/>
  <cols>
    <col min="1" max="1" width="1.5703125" style="7" customWidth="1"/>
    <col min="2" max="2" width="13.42578125" style="51" customWidth="1"/>
    <col min="3" max="3" width="43.28515625" style="26" bestFit="1" customWidth="1"/>
    <col min="4" max="4" width="34.85546875" style="26" customWidth="1"/>
    <col min="5" max="5" width="35.7109375" style="26" customWidth="1"/>
    <col min="6" max="6" width="42.7109375" style="26" customWidth="1"/>
    <col min="7" max="16384" width="10.28515625" style="7"/>
  </cols>
  <sheetData>
    <row r="1" spans="2:6" ht="25.5">
      <c r="B1" s="25"/>
      <c r="D1" s="27" t="s">
        <v>14</v>
      </c>
      <c r="E1" s="28"/>
    </row>
    <row r="2" spans="2:6">
      <c r="B2" s="25"/>
      <c r="D2" s="29"/>
      <c r="E2" s="29"/>
    </row>
    <row r="3" spans="2:6">
      <c r="B3" s="163" t="s">
        <v>1</v>
      </c>
      <c r="C3" s="163"/>
      <c r="D3" s="156" t="s">
        <v>135</v>
      </c>
      <c r="E3" s="157"/>
      <c r="F3" s="158"/>
    </row>
    <row r="4" spans="2:6">
      <c r="B4" s="163" t="s">
        <v>3</v>
      </c>
      <c r="C4" s="163"/>
      <c r="D4" s="159" t="s">
        <v>133</v>
      </c>
      <c r="E4" s="159"/>
      <c r="F4" s="159"/>
    </row>
    <row r="5" spans="2:6" s="30" customFormat="1">
      <c r="B5" s="164" t="s">
        <v>15</v>
      </c>
      <c r="C5" s="164"/>
      <c r="D5" s="165" t="s">
        <v>17</v>
      </c>
      <c r="E5" s="165"/>
      <c r="F5" s="165"/>
    </row>
    <row r="6" spans="2:6">
      <c r="B6" s="31"/>
      <c r="C6" s="7"/>
      <c r="D6" s="7"/>
      <c r="E6" s="7"/>
      <c r="F6" s="7"/>
    </row>
    <row r="7" spans="2:6" s="34" customFormat="1">
      <c r="B7" s="32"/>
      <c r="C7" s="33"/>
      <c r="D7" s="33"/>
      <c r="E7" s="33"/>
      <c r="F7" s="33"/>
    </row>
    <row r="8" spans="2:6" s="39" customFormat="1">
      <c r="B8" s="35" t="s">
        <v>18</v>
      </c>
      <c r="C8" s="36" t="s">
        <v>19</v>
      </c>
      <c r="D8" s="36" t="s">
        <v>20</v>
      </c>
      <c r="E8" s="37" t="s">
        <v>21</v>
      </c>
      <c r="F8" s="38" t="s">
        <v>22</v>
      </c>
    </row>
    <row r="9" spans="2:6" ht="15">
      <c r="B9" s="40">
        <v>1</v>
      </c>
      <c r="C9" s="41" t="s">
        <v>131</v>
      </c>
      <c r="D9" s="42" t="s">
        <v>147</v>
      </c>
      <c r="E9" s="43"/>
      <c r="F9" s="44"/>
    </row>
    <row r="10" spans="2:6" ht="15">
      <c r="B10" s="40">
        <v>2</v>
      </c>
      <c r="C10" s="41"/>
      <c r="D10" s="45"/>
      <c r="E10" s="43"/>
      <c r="F10" s="44"/>
    </row>
    <row r="11" spans="2:6" ht="15">
      <c r="B11" s="40">
        <v>3</v>
      </c>
      <c r="C11" s="41"/>
      <c r="D11" s="45"/>
      <c r="E11" s="43"/>
      <c r="F11" s="44"/>
    </row>
    <row r="12" spans="2:6" ht="15">
      <c r="B12" s="40">
        <v>4</v>
      </c>
      <c r="C12" s="41"/>
      <c r="D12" s="45"/>
      <c r="E12" s="43"/>
      <c r="F12" s="44"/>
    </row>
    <row r="13" spans="2:6" ht="15">
      <c r="B13" s="40">
        <v>5</v>
      </c>
      <c r="C13" s="41"/>
      <c r="D13" s="45"/>
      <c r="E13" s="46"/>
      <c r="F13" s="44"/>
    </row>
    <row r="14" spans="2:6" ht="15">
      <c r="B14" s="40">
        <v>6</v>
      </c>
      <c r="C14" s="41"/>
      <c r="D14" s="45"/>
      <c r="E14" s="46"/>
      <c r="F14" s="44"/>
    </row>
    <row r="15" spans="2:6" ht="15">
      <c r="B15" s="40">
        <v>7</v>
      </c>
      <c r="C15" s="47"/>
      <c r="D15" s="48"/>
      <c r="E15" s="49"/>
      <c r="F15" s="50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'Supplier(ducnv)'!A1" display="'Supplier(ducnv)'!A1" xr:uid="{85894F20-CE04-497A-A3BA-61751CE76F7B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A6AD-C3D8-4C5E-80DC-29A76E2F3C4C}">
  <dimension ref="A1:F25"/>
  <sheetViews>
    <sheetView workbookViewId="0">
      <selection activeCell="L18" sqref="L18"/>
    </sheetView>
  </sheetViews>
  <sheetFormatPr defaultColWidth="10.28515625" defaultRowHeight="15"/>
  <cols>
    <col min="1" max="1" width="21" style="93" bestFit="1" customWidth="1"/>
    <col min="2" max="2" width="38.7109375" style="93" bestFit="1" customWidth="1"/>
    <col min="3" max="3" width="52.5703125" style="93" customWidth="1"/>
    <col min="4" max="16384" width="10.28515625" style="93"/>
  </cols>
  <sheetData>
    <row r="1" spans="1:6" s="85" customFormat="1" ht="25.5">
      <c r="A1" s="82"/>
      <c r="B1" s="83"/>
      <c r="C1" s="84" t="s">
        <v>46</v>
      </c>
    </row>
    <row r="2" spans="1:6" s="85" customFormat="1" ht="12.75">
      <c r="A2" s="82"/>
      <c r="B2" s="83"/>
      <c r="C2" s="86"/>
    </row>
    <row r="3" spans="1:6" s="85" customFormat="1" ht="12.75">
      <c r="A3" s="87" t="s">
        <v>1</v>
      </c>
      <c r="B3" s="87"/>
      <c r="C3" s="88" t="s">
        <v>135</v>
      </c>
    </row>
    <row r="4" spans="1:6" s="85" customFormat="1" ht="12.75">
      <c r="A4" s="87" t="s">
        <v>3</v>
      </c>
      <c r="B4" s="87"/>
      <c r="C4" s="88" t="s">
        <v>133</v>
      </c>
    </row>
    <row r="5" spans="1:6" s="91" customFormat="1" ht="12.75">
      <c r="A5" s="89"/>
      <c r="B5" s="89"/>
      <c r="C5" s="90"/>
    </row>
    <row r="7" spans="1:6">
      <c r="A7" s="92" t="s">
        <v>47</v>
      </c>
      <c r="B7" s="92" t="s">
        <v>48</v>
      </c>
      <c r="C7" s="92" t="s">
        <v>49</v>
      </c>
    </row>
    <row r="8" spans="1:6">
      <c r="A8" s="92" t="s">
        <v>146</v>
      </c>
      <c r="B8" s="94" t="s">
        <v>148</v>
      </c>
      <c r="C8" s="95" t="s">
        <v>151</v>
      </c>
      <c r="F8" s="93" t="s">
        <v>61</v>
      </c>
    </row>
    <row r="9" spans="1:6">
      <c r="A9" s="92"/>
      <c r="B9" s="94" t="s">
        <v>149</v>
      </c>
      <c r="C9" s="95" t="s">
        <v>152</v>
      </c>
    </row>
    <row r="10" spans="1:6">
      <c r="A10" s="92"/>
      <c r="B10" s="94" t="s">
        <v>150</v>
      </c>
      <c r="C10" s="95" t="s">
        <v>153</v>
      </c>
    </row>
    <row r="11" spans="1:6">
      <c r="A11" s="92"/>
      <c r="B11" s="94"/>
      <c r="C11" s="95" t="s">
        <v>154</v>
      </c>
    </row>
    <row r="12" spans="1:6">
      <c r="A12" s="92"/>
      <c r="B12" s="94"/>
      <c r="C12" s="95"/>
    </row>
    <row r="13" spans="1:6">
      <c r="A13" s="166"/>
      <c r="B13" s="167"/>
      <c r="C13" s="170"/>
      <c r="D13" s="96"/>
    </row>
    <row r="14" spans="1:6">
      <c r="A14" s="166"/>
      <c r="B14" s="168"/>
      <c r="C14" s="171"/>
      <c r="D14" s="96"/>
    </row>
    <row r="15" spans="1:6">
      <c r="A15" s="166"/>
      <c r="B15" s="168"/>
      <c r="C15" s="95"/>
      <c r="D15" s="96"/>
    </row>
    <row r="16" spans="1:6" ht="15" customHeight="1">
      <c r="A16" s="166"/>
      <c r="B16" s="168"/>
      <c r="C16" s="95"/>
      <c r="D16" s="96"/>
    </row>
    <row r="17" spans="1:4">
      <c r="A17" s="166"/>
      <c r="B17" s="168"/>
      <c r="C17" s="95"/>
      <c r="D17" s="96"/>
    </row>
    <row r="18" spans="1:4">
      <c r="A18" s="166"/>
      <c r="B18" s="169"/>
      <c r="D18" s="96"/>
    </row>
    <row r="19" spans="1:4">
      <c r="A19" s="166"/>
      <c r="B19" s="94"/>
      <c r="C19" s="95"/>
    </row>
    <row r="20" spans="1:4">
      <c r="A20" s="166"/>
      <c r="B20" s="94"/>
      <c r="C20" s="95"/>
    </row>
    <row r="21" spans="1:4" ht="15.75" customHeight="1">
      <c r="A21" s="166"/>
      <c r="B21" s="94"/>
      <c r="C21" s="95"/>
    </row>
    <row r="22" spans="1:4">
      <c r="A22" s="166"/>
      <c r="B22" s="94"/>
      <c r="C22" s="95"/>
    </row>
    <row r="23" spans="1:4">
      <c r="A23" s="166"/>
      <c r="B23" s="94"/>
      <c r="C23" s="95"/>
    </row>
    <row r="24" spans="1:4">
      <c r="A24" s="166"/>
      <c r="B24" s="94"/>
      <c r="C24" s="95"/>
    </row>
    <row r="25" spans="1:4">
      <c r="A25" s="166"/>
      <c r="B25" s="94"/>
      <c r="C25" s="95"/>
    </row>
  </sheetData>
  <mergeCells count="3">
    <mergeCell ref="A13:A25"/>
    <mergeCell ref="B13:B18"/>
    <mergeCell ref="C13:C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B4D4-AAF0-4E71-A629-46F19BE5B5D1}">
  <dimension ref="A3:A25"/>
  <sheetViews>
    <sheetView topLeftCell="A4" zoomScale="115" zoomScaleNormal="115" workbookViewId="0">
      <selection activeCell="D24" sqref="D24:O34"/>
    </sheetView>
  </sheetViews>
  <sheetFormatPr defaultRowHeight="15"/>
  <sheetData>
    <row r="3" spans="1:1">
      <c r="A3" s="97" t="s">
        <v>50</v>
      </c>
    </row>
    <row r="5" spans="1:1">
      <c r="A5" t="s">
        <v>146</v>
      </c>
    </row>
    <row r="25" spans="1:1">
      <c r="A25" t="s">
        <v>157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2CD6-DA2D-4455-AC80-5C3F804CE5D3}">
  <sheetPr codeName="Sheet3"/>
  <dimension ref="A1:O28"/>
  <sheetViews>
    <sheetView topLeftCell="A7" zoomScale="94" zoomScaleNormal="85" workbookViewId="0">
      <selection activeCell="F10" sqref="F10"/>
    </sheetView>
  </sheetViews>
  <sheetFormatPr defaultColWidth="10.28515625" defaultRowHeight="12.75"/>
  <cols>
    <col min="1" max="1" width="19.5703125" style="52" bestFit="1" customWidth="1"/>
    <col min="2" max="2" width="35.28515625" style="52" customWidth="1"/>
    <col min="3" max="3" width="42.5703125" style="52" bestFit="1" customWidth="1"/>
    <col min="4" max="4" width="38.85546875" style="52" bestFit="1" customWidth="1"/>
    <col min="5" max="5" width="24" style="52" bestFit="1" customWidth="1"/>
    <col min="6" max="7" width="54.28515625" style="52" bestFit="1" customWidth="1"/>
    <col min="8" max="8" width="29.5703125" style="52" bestFit="1" customWidth="1"/>
    <col min="9" max="9" width="12.85546875" style="52" bestFit="1" customWidth="1"/>
    <col min="10" max="10" width="12" style="52" bestFit="1" customWidth="1"/>
    <col min="11" max="11" width="15.28515625" style="52" bestFit="1" customWidth="1"/>
    <col min="12" max="12" width="15.85546875" style="52" bestFit="1" customWidth="1"/>
    <col min="13" max="16384" width="10.28515625" style="52"/>
  </cols>
  <sheetData>
    <row r="1" spans="1:15">
      <c r="F1" s="53"/>
      <c r="G1" s="53"/>
    </row>
    <row r="2" spans="1:15" ht="25.5">
      <c r="A2" s="54" t="s">
        <v>28</v>
      </c>
      <c r="B2" s="55" t="s">
        <v>131</v>
      </c>
      <c r="C2" s="56"/>
      <c r="D2" s="56"/>
      <c r="E2" s="56"/>
      <c r="F2" s="56"/>
      <c r="G2" s="56"/>
      <c r="H2" s="56"/>
      <c r="I2" s="57"/>
      <c r="O2" s="69" t="s">
        <v>23</v>
      </c>
    </row>
    <row r="3" spans="1:15" ht="38.25">
      <c r="A3" s="58" t="s">
        <v>29</v>
      </c>
      <c r="B3" s="180"/>
      <c r="C3" s="181"/>
      <c r="D3" s="181"/>
      <c r="E3" s="181"/>
      <c r="F3" s="181"/>
      <c r="G3" s="181"/>
      <c r="H3" s="181"/>
      <c r="I3" s="182"/>
      <c r="O3" s="70" t="s">
        <v>24</v>
      </c>
    </row>
    <row r="4" spans="1:15" ht="25.5">
      <c r="A4" s="58" t="s">
        <v>30</v>
      </c>
      <c r="B4" s="180" t="s">
        <v>132</v>
      </c>
      <c r="C4" s="181"/>
      <c r="D4" s="181"/>
      <c r="E4" s="181"/>
      <c r="F4" s="181"/>
      <c r="G4" s="181"/>
      <c r="H4" s="181"/>
      <c r="I4" s="182"/>
      <c r="O4" s="71" t="s">
        <v>25</v>
      </c>
    </row>
    <row r="5" spans="1:15" ht="15" customHeight="1">
      <c r="A5" s="59" t="s">
        <v>23</v>
      </c>
      <c r="B5" s="60" t="s">
        <v>24</v>
      </c>
      <c r="C5" s="189" t="s">
        <v>31</v>
      </c>
      <c r="D5" s="190"/>
      <c r="E5" s="176" t="s">
        <v>32</v>
      </c>
      <c r="F5" s="177"/>
      <c r="G5" s="183" t="s">
        <v>33</v>
      </c>
      <c r="H5" s="184"/>
      <c r="I5" s="185"/>
      <c r="K5" s="72">
        <f ca="1">NOW()</f>
        <v>44640.446332754633</v>
      </c>
      <c r="L5" s="75"/>
      <c r="O5" s="52" t="s">
        <v>45</v>
      </c>
    </row>
    <row r="6" spans="1:15" ht="15.75" customHeight="1" thickBot="1">
      <c r="A6" s="61">
        <f>COUNTIF(I10:I994,"Pass")</f>
        <v>16</v>
      </c>
      <c r="B6" s="62">
        <f>COUNTIF(I10:I994,"Fail")</f>
        <v>0</v>
      </c>
      <c r="C6" s="178">
        <f>G6-E6-B6-A6</f>
        <v>0</v>
      </c>
      <c r="D6" s="179"/>
      <c r="E6" s="178">
        <f>COUNTIF(I$20:I$994,"N/A")</f>
        <v>0</v>
      </c>
      <c r="F6" s="179"/>
      <c r="G6" s="186">
        <f>COUNTA(A10:A994)</f>
        <v>16</v>
      </c>
      <c r="H6" s="187"/>
      <c r="I6" s="188"/>
    </row>
    <row r="7" spans="1:15">
      <c r="A7" s="63"/>
      <c r="B7" s="74"/>
      <c r="C7" s="64"/>
      <c r="D7" s="65"/>
      <c r="E7" s="73"/>
      <c r="F7" s="66"/>
      <c r="G7" s="66"/>
      <c r="H7" s="67"/>
      <c r="I7" s="68"/>
    </row>
    <row r="8" spans="1:15" s="79" customFormat="1" ht="51">
      <c r="A8" s="77" t="s">
        <v>34</v>
      </c>
      <c r="B8" s="77" t="s">
        <v>41</v>
      </c>
      <c r="C8" s="77" t="s">
        <v>35</v>
      </c>
      <c r="D8" s="77" t="s">
        <v>40</v>
      </c>
      <c r="E8" s="77" t="s">
        <v>42</v>
      </c>
      <c r="F8" s="77" t="s">
        <v>39</v>
      </c>
      <c r="G8" s="78" t="s">
        <v>44</v>
      </c>
      <c r="H8" s="78" t="s">
        <v>36</v>
      </c>
      <c r="I8" s="78" t="s">
        <v>26</v>
      </c>
      <c r="J8" s="78" t="s">
        <v>37</v>
      </c>
      <c r="K8" s="78" t="s">
        <v>38</v>
      </c>
      <c r="M8" s="76"/>
    </row>
    <row r="9" spans="1:15">
      <c r="A9" s="144"/>
      <c r="B9" s="174" t="s">
        <v>62</v>
      </c>
      <c r="C9" s="175"/>
      <c r="D9" s="145"/>
      <c r="E9" s="145"/>
      <c r="F9" s="146"/>
      <c r="G9" s="146"/>
      <c r="H9" s="145"/>
      <c r="I9" s="145" t="s">
        <v>27</v>
      </c>
      <c r="J9" s="147"/>
      <c r="K9" s="148"/>
    </row>
    <row r="10" spans="1:15" ht="126">
      <c r="A10" s="128" t="s">
        <v>63</v>
      </c>
      <c r="B10" s="129" t="s">
        <v>77</v>
      </c>
      <c r="C10" s="129" t="s">
        <v>77</v>
      </c>
      <c r="D10" s="127" t="s">
        <v>91</v>
      </c>
      <c r="E10" s="130" t="s">
        <v>92</v>
      </c>
      <c r="F10" s="127" t="s">
        <v>93</v>
      </c>
      <c r="G10" s="127" t="s">
        <v>93</v>
      </c>
      <c r="H10" s="131"/>
      <c r="I10" s="132" t="s">
        <v>23</v>
      </c>
      <c r="J10" s="133" t="s">
        <v>130</v>
      </c>
      <c r="K10" s="134"/>
    </row>
    <row r="11" spans="1:15" ht="126">
      <c r="A11" s="128" t="s">
        <v>64</v>
      </c>
      <c r="B11" s="129" t="s">
        <v>78</v>
      </c>
      <c r="C11" s="129" t="s">
        <v>78</v>
      </c>
      <c r="D11" s="127" t="s">
        <v>94</v>
      </c>
      <c r="E11" s="130" t="s">
        <v>95</v>
      </c>
      <c r="F11" s="127" t="s">
        <v>96</v>
      </c>
      <c r="G11" s="127" t="s">
        <v>96</v>
      </c>
      <c r="H11" s="131"/>
      <c r="I11" s="132" t="s">
        <v>23</v>
      </c>
      <c r="J11" s="133" t="s">
        <v>130</v>
      </c>
      <c r="K11" s="134"/>
    </row>
    <row r="12" spans="1:15" ht="126">
      <c r="A12" s="128" t="s">
        <v>65</v>
      </c>
      <c r="B12" s="129" t="s">
        <v>79</v>
      </c>
      <c r="C12" s="129" t="s">
        <v>79</v>
      </c>
      <c r="D12" s="127" t="s">
        <v>97</v>
      </c>
      <c r="E12" s="130" t="s">
        <v>98</v>
      </c>
      <c r="F12" s="127" t="s">
        <v>96</v>
      </c>
      <c r="G12" s="127" t="s">
        <v>96</v>
      </c>
      <c r="H12" s="131"/>
      <c r="I12" s="132" t="s">
        <v>23</v>
      </c>
      <c r="J12" s="133" t="s">
        <v>130</v>
      </c>
      <c r="K12" s="134"/>
    </row>
    <row r="13" spans="1:15" ht="236.25">
      <c r="A13" s="128" t="s">
        <v>66</v>
      </c>
      <c r="B13" s="129" t="s">
        <v>80</v>
      </c>
      <c r="C13" s="129" t="s">
        <v>80</v>
      </c>
      <c r="D13" s="127" t="s">
        <v>99</v>
      </c>
      <c r="E13" s="130" t="s">
        <v>100</v>
      </c>
      <c r="F13" s="127" t="s">
        <v>101</v>
      </c>
      <c r="G13" s="127" t="s">
        <v>101</v>
      </c>
      <c r="H13" s="131"/>
      <c r="I13" s="132" t="s">
        <v>23</v>
      </c>
      <c r="J13" s="133" t="s">
        <v>130</v>
      </c>
      <c r="K13" s="134"/>
    </row>
    <row r="14" spans="1:15" ht="126">
      <c r="A14" s="128" t="s">
        <v>67</v>
      </c>
      <c r="B14" s="129" t="s">
        <v>81</v>
      </c>
      <c r="C14" s="129" t="s">
        <v>81</v>
      </c>
      <c r="D14" s="127" t="s">
        <v>91</v>
      </c>
      <c r="E14" s="130" t="s">
        <v>92</v>
      </c>
      <c r="F14" s="127" t="s">
        <v>93</v>
      </c>
      <c r="G14" s="127" t="s">
        <v>93</v>
      </c>
      <c r="H14" s="131"/>
      <c r="I14" s="132" t="s">
        <v>23</v>
      </c>
      <c r="J14" s="133" t="s">
        <v>130</v>
      </c>
      <c r="K14" s="134"/>
    </row>
    <row r="15" spans="1:15" ht="126">
      <c r="A15" s="128" t="s">
        <v>68</v>
      </c>
      <c r="B15" s="129" t="s">
        <v>82</v>
      </c>
      <c r="C15" s="129" t="s">
        <v>82</v>
      </c>
      <c r="D15" s="127" t="s">
        <v>103</v>
      </c>
      <c r="E15" s="130" t="s">
        <v>104</v>
      </c>
      <c r="F15" s="127" t="s">
        <v>105</v>
      </c>
      <c r="G15" s="127" t="s">
        <v>105</v>
      </c>
      <c r="H15" s="131"/>
      <c r="I15" s="132" t="s">
        <v>23</v>
      </c>
      <c r="J15" s="133" t="s">
        <v>130</v>
      </c>
      <c r="K15" s="134"/>
    </row>
    <row r="16" spans="1:15" ht="126">
      <c r="A16" s="128" t="s">
        <v>69</v>
      </c>
      <c r="B16" s="129" t="s">
        <v>83</v>
      </c>
      <c r="C16" s="129" t="s">
        <v>83</v>
      </c>
      <c r="D16" s="127" t="s">
        <v>106</v>
      </c>
      <c r="E16" s="130" t="s">
        <v>107</v>
      </c>
      <c r="F16" s="127" t="s">
        <v>105</v>
      </c>
      <c r="G16" s="127" t="s">
        <v>105</v>
      </c>
      <c r="H16" s="131"/>
      <c r="I16" s="132" t="s">
        <v>23</v>
      </c>
      <c r="J16" s="133" t="s">
        <v>130</v>
      </c>
      <c r="K16" s="134"/>
    </row>
    <row r="17" spans="1:11" ht="252">
      <c r="A17" s="128" t="s">
        <v>70</v>
      </c>
      <c r="B17" s="129" t="s">
        <v>84</v>
      </c>
      <c r="C17" s="129" t="s">
        <v>84</v>
      </c>
      <c r="D17" s="127" t="s">
        <v>109</v>
      </c>
      <c r="E17" s="130" t="s">
        <v>108</v>
      </c>
      <c r="F17" s="127" t="s">
        <v>102</v>
      </c>
      <c r="G17" s="127" t="s">
        <v>102</v>
      </c>
      <c r="H17" s="131"/>
      <c r="I17" s="132" t="s">
        <v>23</v>
      </c>
      <c r="J17" s="133" t="s">
        <v>130</v>
      </c>
      <c r="K17" s="134"/>
    </row>
    <row r="18" spans="1:11" ht="126">
      <c r="A18" s="128" t="s">
        <v>71</v>
      </c>
      <c r="B18" s="129" t="s">
        <v>85</v>
      </c>
      <c r="C18" s="129" t="s">
        <v>85</v>
      </c>
      <c r="D18" s="127" t="s">
        <v>91</v>
      </c>
      <c r="E18" s="130" t="s">
        <v>92</v>
      </c>
      <c r="F18" s="127" t="s">
        <v>93</v>
      </c>
      <c r="G18" s="127" t="s">
        <v>93</v>
      </c>
      <c r="H18" s="131"/>
      <c r="I18" s="132" t="s">
        <v>23</v>
      </c>
      <c r="J18" s="133" t="s">
        <v>130</v>
      </c>
      <c r="K18" s="134"/>
    </row>
    <row r="19" spans="1:11" ht="126">
      <c r="A19" s="128" t="s">
        <v>72</v>
      </c>
      <c r="B19" s="129" t="s">
        <v>86</v>
      </c>
      <c r="C19" s="129" t="s">
        <v>86</v>
      </c>
      <c r="D19" s="127" t="s">
        <v>110</v>
      </c>
      <c r="E19" s="130" t="s">
        <v>111</v>
      </c>
      <c r="F19" s="127" t="s">
        <v>112</v>
      </c>
      <c r="G19" s="127" t="s">
        <v>112</v>
      </c>
      <c r="H19" s="135"/>
      <c r="I19" s="132" t="s">
        <v>23</v>
      </c>
      <c r="J19" s="133" t="s">
        <v>130</v>
      </c>
      <c r="K19" s="134"/>
    </row>
    <row r="20" spans="1:11" ht="126">
      <c r="A20" s="128" t="s">
        <v>73</v>
      </c>
      <c r="B20" s="129" t="s">
        <v>87</v>
      </c>
      <c r="C20" s="129" t="s">
        <v>87</v>
      </c>
      <c r="D20" s="127" t="s">
        <v>113</v>
      </c>
      <c r="E20" s="130" t="s">
        <v>114</v>
      </c>
      <c r="F20" s="127" t="s">
        <v>112</v>
      </c>
      <c r="G20" s="127" t="s">
        <v>112</v>
      </c>
      <c r="H20" s="136"/>
      <c r="I20" s="132" t="s">
        <v>23</v>
      </c>
      <c r="J20" s="133" t="s">
        <v>130</v>
      </c>
      <c r="K20" s="140"/>
    </row>
    <row r="21" spans="1:11" ht="126">
      <c r="A21" s="128" t="s">
        <v>74</v>
      </c>
      <c r="B21" s="129" t="s">
        <v>88</v>
      </c>
      <c r="C21" s="129" t="s">
        <v>88</v>
      </c>
      <c r="D21" s="127" t="s">
        <v>115</v>
      </c>
      <c r="E21" s="130" t="s">
        <v>116</v>
      </c>
      <c r="F21" s="127" t="s">
        <v>112</v>
      </c>
      <c r="G21" s="127" t="s">
        <v>112</v>
      </c>
      <c r="H21" s="136"/>
      <c r="I21" s="132" t="s">
        <v>23</v>
      </c>
      <c r="J21" s="133" t="s">
        <v>130</v>
      </c>
      <c r="K21" s="140"/>
    </row>
    <row r="22" spans="1:11" ht="126">
      <c r="A22" s="128" t="s">
        <v>75</v>
      </c>
      <c r="B22" s="129" t="s">
        <v>89</v>
      </c>
      <c r="C22" s="129" t="s">
        <v>89</v>
      </c>
      <c r="D22" s="127" t="s">
        <v>117</v>
      </c>
      <c r="E22" s="130" t="s">
        <v>118</v>
      </c>
      <c r="F22" s="127" t="s">
        <v>112</v>
      </c>
      <c r="G22" s="127" t="s">
        <v>112</v>
      </c>
      <c r="H22" s="136"/>
      <c r="I22" s="132" t="s">
        <v>23</v>
      </c>
      <c r="J22" s="133" t="s">
        <v>130</v>
      </c>
      <c r="K22" s="140"/>
    </row>
    <row r="23" spans="1:11" ht="126">
      <c r="A23" s="128" t="s">
        <v>76</v>
      </c>
      <c r="B23" s="129" t="s">
        <v>90</v>
      </c>
      <c r="C23" s="129" t="s">
        <v>90</v>
      </c>
      <c r="D23" s="127" t="s">
        <v>119</v>
      </c>
      <c r="E23" s="130" t="s">
        <v>120</v>
      </c>
      <c r="F23" s="127" t="s">
        <v>112</v>
      </c>
      <c r="G23" s="127" t="s">
        <v>112</v>
      </c>
      <c r="H23" s="136"/>
      <c r="I23" s="132" t="s">
        <v>23</v>
      </c>
      <c r="J23" s="133" t="s">
        <v>130</v>
      </c>
      <c r="K23" s="140"/>
    </row>
    <row r="24" spans="1:11">
      <c r="A24" s="149"/>
      <c r="B24" s="172" t="s">
        <v>122</v>
      </c>
      <c r="C24" s="173"/>
      <c r="D24" s="147"/>
      <c r="E24" s="147"/>
      <c r="F24" s="147"/>
      <c r="G24" s="147"/>
      <c r="H24" s="147"/>
      <c r="I24" s="141"/>
      <c r="J24" s="147"/>
      <c r="K24" s="148"/>
    </row>
    <row r="25" spans="1:11" ht="15.75">
      <c r="A25" s="128" t="s">
        <v>121</v>
      </c>
      <c r="B25" s="138" t="s">
        <v>123</v>
      </c>
      <c r="C25" s="138" t="s">
        <v>123</v>
      </c>
      <c r="D25" s="150" t="s">
        <v>126</v>
      </c>
      <c r="E25" s="130"/>
      <c r="F25" s="143" t="s">
        <v>127</v>
      </c>
      <c r="G25" s="143" t="s">
        <v>127</v>
      </c>
      <c r="H25" s="137"/>
      <c r="I25" s="142" t="s">
        <v>23</v>
      </c>
      <c r="J25" s="133" t="s">
        <v>130</v>
      </c>
      <c r="K25" s="134"/>
    </row>
    <row r="26" spans="1:11" ht="31.5">
      <c r="A26" s="128" t="s">
        <v>125</v>
      </c>
      <c r="B26" s="151" t="s">
        <v>124</v>
      </c>
      <c r="C26" s="151" t="s">
        <v>124</v>
      </c>
      <c r="D26" s="127" t="s">
        <v>128</v>
      </c>
      <c r="E26" s="139"/>
      <c r="F26" s="140" t="s">
        <v>129</v>
      </c>
      <c r="G26" s="140" t="s">
        <v>129</v>
      </c>
      <c r="H26" s="135"/>
      <c r="I26" s="142" t="s">
        <v>23</v>
      </c>
      <c r="J26" s="133" t="s">
        <v>130</v>
      </c>
      <c r="K26" s="134"/>
    </row>
    <row r="28" spans="1:11" ht="15.75">
      <c r="B28" s="80"/>
    </row>
  </sheetData>
  <dataConsolidate/>
  <mergeCells count="10">
    <mergeCell ref="B24:C24"/>
    <mergeCell ref="B9:C9"/>
    <mergeCell ref="E5:F5"/>
    <mergeCell ref="E6:F6"/>
    <mergeCell ref="B3:I3"/>
    <mergeCell ref="B4:I4"/>
    <mergeCell ref="G5:I5"/>
    <mergeCell ref="G6:I6"/>
    <mergeCell ref="C5:D5"/>
    <mergeCell ref="C6:D6"/>
  </mergeCells>
  <phoneticPr fontId="37" type="noConversion"/>
  <dataValidations count="1">
    <dataValidation type="list" allowBlank="1" showErrorMessage="1" sqref="I8 I10:I26" xr:uid="{1464D1C7-8115-4780-AE85-1968AE509C59}">
      <formula1>$O$2:$O$6</formula1>
      <formula2>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FF9C-9D75-454E-908B-9F6A2975E33C}">
  <dimension ref="A1:O20"/>
  <sheetViews>
    <sheetView zoomScale="94" zoomScaleNormal="85" workbookViewId="0">
      <selection activeCell="C20" sqref="C20"/>
    </sheetView>
  </sheetViews>
  <sheetFormatPr defaultColWidth="10.28515625" defaultRowHeight="12.75"/>
  <cols>
    <col min="1" max="1" width="19.5703125" style="52" bestFit="1" customWidth="1"/>
    <col min="2" max="2" width="35.28515625" style="52" customWidth="1"/>
    <col min="3" max="3" width="42.5703125" style="52" bestFit="1" customWidth="1"/>
    <col min="4" max="4" width="38.85546875" style="52" bestFit="1" customWidth="1"/>
    <col min="5" max="5" width="24" style="52" bestFit="1" customWidth="1"/>
    <col min="6" max="7" width="54.28515625" style="52" bestFit="1" customWidth="1"/>
    <col min="8" max="8" width="29.5703125" style="52" bestFit="1" customWidth="1"/>
    <col min="9" max="9" width="12.85546875" style="52" bestFit="1" customWidth="1"/>
    <col min="10" max="10" width="12" style="52" bestFit="1" customWidth="1"/>
    <col min="11" max="11" width="15.28515625" style="52" bestFit="1" customWidth="1"/>
    <col min="12" max="12" width="15.85546875" style="52" bestFit="1" customWidth="1"/>
    <col min="13" max="16384" width="10.28515625" style="52"/>
  </cols>
  <sheetData>
    <row r="1" spans="1:15">
      <c r="F1" s="53"/>
      <c r="G1" s="53"/>
    </row>
    <row r="2" spans="1:15" ht="25.5">
      <c r="A2" s="54" t="s">
        <v>28</v>
      </c>
      <c r="B2" s="55" t="s">
        <v>131</v>
      </c>
      <c r="C2" s="56"/>
      <c r="D2" s="56"/>
      <c r="E2" s="56"/>
      <c r="F2" s="56"/>
      <c r="G2" s="56"/>
      <c r="H2" s="56"/>
      <c r="I2" s="57"/>
      <c r="O2" s="69" t="s">
        <v>23</v>
      </c>
    </row>
    <row r="3" spans="1:15" ht="38.25">
      <c r="A3" s="58" t="s">
        <v>29</v>
      </c>
      <c r="B3" s="180"/>
      <c r="C3" s="181"/>
      <c r="D3" s="181"/>
      <c r="E3" s="181"/>
      <c r="F3" s="181"/>
      <c r="G3" s="181"/>
      <c r="H3" s="181"/>
      <c r="I3" s="182"/>
      <c r="O3" s="70" t="s">
        <v>24</v>
      </c>
    </row>
    <row r="4" spans="1:15" ht="25.5">
      <c r="A4" s="58" t="s">
        <v>30</v>
      </c>
      <c r="B4" s="180" t="s">
        <v>132</v>
      </c>
      <c r="C4" s="181"/>
      <c r="D4" s="181"/>
      <c r="E4" s="181"/>
      <c r="F4" s="181"/>
      <c r="G4" s="181"/>
      <c r="H4" s="181"/>
      <c r="I4" s="182"/>
      <c r="O4" s="71" t="s">
        <v>25</v>
      </c>
    </row>
    <row r="5" spans="1:15" ht="15" customHeight="1">
      <c r="A5" s="59" t="s">
        <v>23</v>
      </c>
      <c r="B5" s="60" t="s">
        <v>24</v>
      </c>
      <c r="C5" s="189" t="s">
        <v>31</v>
      </c>
      <c r="D5" s="190"/>
      <c r="E5" s="176" t="s">
        <v>32</v>
      </c>
      <c r="F5" s="177"/>
      <c r="G5" s="183" t="s">
        <v>33</v>
      </c>
      <c r="H5" s="184"/>
      <c r="I5" s="185"/>
      <c r="K5" s="72">
        <f ca="1">NOW()</f>
        <v>44640.446332638887</v>
      </c>
      <c r="L5" s="75"/>
      <c r="O5" s="52" t="s">
        <v>45</v>
      </c>
    </row>
    <row r="6" spans="1:15" ht="15.75" customHeight="1" thickBot="1">
      <c r="A6" s="61">
        <f>COUNTIF(I10:I986,"Pass")</f>
        <v>8</v>
      </c>
      <c r="B6" s="62">
        <f>COUNTIF(I10:I986,"Fail")</f>
        <v>0</v>
      </c>
      <c r="C6" s="178">
        <f>G6-E6-B6-A6</f>
        <v>-6</v>
      </c>
      <c r="D6" s="179"/>
      <c r="E6" s="178">
        <f>COUNTIF(I$16:I$986,"N/A")</f>
        <v>0</v>
      </c>
      <c r="F6" s="179"/>
      <c r="G6" s="186">
        <f>COUNTA(A10:A986)</f>
        <v>2</v>
      </c>
      <c r="H6" s="187"/>
      <c r="I6" s="188"/>
    </row>
    <row r="7" spans="1:15">
      <c r="A7" s="63"/>
      <c r="B7" s="74"/>
      <c r="C7" s="64"/>
      <c r="D7" s="65"/>
      <c r="E7" s="73"/>
      <c r="F7" s="66"/>
      <c r="G7" s="66"/>
      <c r="H7" s="67"/>
      <c r="I7" s="68"/>
    </row>
    <row r="8" spans="1:15" s="79" customFormat="1" ht="51">
      <c r="A8" s="77" t="s">
        <v>34</v>
      </c>
      <c r="B8" s="77" t="s">
        <v>41</v>
      </c>
      <c r="C8" s="77" t="s">
        <v>35</v>
      </c>
      <c r="D8" s="77" t="s">
        <v>40</v>
      </c>
      <c r="E8" s="77" t="s">
        <v>42</v>
      </c>
      <c r="F8" s="77" t="s">
        <v>39</v>
      </c>
      <c r="G8" s="78" t="s">
        <v>44</v>
      </c>
      <c r="H8" s="78" t="s">
        <v>36</v>
      </c>
      <c r="I8" s="78" t="s">
        <v>26</v>
      </c>
      <c r="J8" s="78" t="s">
        <v>37</v>
      </c>
      <c r="K8" s="78" t="s">
        <v>38</v>
      </c>
      <c r="M8" s="76"/>
    </row>
    <row r="9" spans="1:15">
      <c r="A9" s="144"/>
      <c r="B9" s="174" t="s">
        <v>62</v>
      </c>
      <c r="C9" s="175"/>
      <c r="D9" s="145"/>
      <c r="E9" s="145"/>
      <c r="F9" s="146"/>
      <c r="G9" s="146"/>
      <c r="H9" s="145"/>
      <c r="I9" s="145" t="s">
        <v>27</v>
      </c>
      <c r="J9" s="147"/>
      <c r="K9" s="148"/>
    </row>
    <row r="10" spans="1:15" ht="15.75">
      <c r="A10" s="128"/>
      <c r="B10" s="129"/>
      <c r="C10" s="129"/>
      <c r="D10" s="127"/>
      <c r="E10" s="130"/>
      <c r="F10" s="127"/>
      <c r="G10" s="127"/>
      <c r="H10" s="131"/>
      <c r="I10" s="132" t="s">
        <v>23</v>
      </c>
      <c r="J10" s="133" t="s">
        <v>130</v>
      </c>
      <c r="K10" s="134"/>
    </row>
    <row r="11" spans="1:15" ht="15.75">
      <c r="A11" s="128"/>
      <c r="B11" s="129"/>
      <c r="C11" s="129"/>
      <c r="D11" s="127"/>
      <c r="E11" s="130"/>
      <c r="F11" s="127"/>
      <c r="G11" s="127"/>
      <c r="H11" s="131"/>
      <c r="I11" s="132" t="s">
        <v>23</v>
      </c>
      <c r="J11" s="133" t="s">
        <v>130</v>
      </c>
      <c r="K11" s="134"/>
    </row>
    <row r="12" spans="1:15" ht="15.75">
      <c r="A12" s="128"/>
      <c r="B12" s="129"/>
      <c r="C12" s="129"/>
      <c r="D12" s="127"/>
      <c r="E12" s="130"/>
      <c r="F12" s="127"/>
      <c r="G12" s="127"/>
      <c r="H12" s="131"/>
      <c r="I12" s="132" t="s">
        <v>23</v>
      </c>
      <c r="J12" s="133" t="s">
        <v>130</v>
      </c>
      <c r="K12" s="134"/>
    </row>
    <row r="13" spans="1:15" ht="15.75">
      <c r="A13" s="128"/>
      <c r="B13" s="129"/>
      <c r="C13" s="129"/>
      <c r="D13" s="127"/>
      <c r="E13" s="130"/>
      <c r="F13" s="127"/>
      <c r="G13" s="127"/>
      <c r="H13" s="131"/>
      <c r="I13" s="132" t="s">
        <v>23</v>
      </c>
      <c r="J13" s="133" t="s">
        <v>130</v>
      </c>
      <c r="K13" s="134"/>
    </row>
    <row r="14" spans="1:15" ht="15.75">
      <c r="A14" s="128"/>
      <c r="B14" s="129"/>
      <c r="C14" s="129"/>
      <c r="D14" s="127"/>
      <c r="E14" s="130"/>
      <c r="F14" s="127"/>
      <c r="G14" s="127"/>
      <c r="H14" s="131"/>
      <c r="I14" s="132" t="s">
        <v>23</v>
      </c>
      <c r="J14" s="133" t="s">
        <v>130</v>
      </c>
      <c r="K14" s="134"/>
    </row>
    <row r="15" spans="1:15" ht="15.75">
      <c r="A15" s="128"/>
      <c r="B15" s="129"/>
      <c r="C15" s="129"/>
      <c r="D15" s="127"/>
      <c r="E15" s="130"/>
      <c r="F15" s="127"/>
      <c r="G15" s="127"/>
      <c r="H15" s="131"/>
      <c r="I15" s="132" t="s">
        <v>23</v>
      </c>
      <c r="J15" s="133" t="s">
        <v>130</v>
      </c>
      <c r="K15" s="134"/>
    </row>
    <row r="16" spans="1:15">
      <c r="A16" s="149"/>
      <c r="B16" s="172" t="s">
        <v>122</v>
      </c>
      <c r="C16" s="173"/>
      <c r="D16" s="147"/>
      <c r="E16" s="147"/>
      <c r="F16" s="147"/>
      <c r="G16" s="147"/>
      <c r="H16" s="147"/>
      <c r="I16" s="141"/>
      <c r="J16" s="147"/>
      <c r="K16" s="148"/>
    </row>
    <row r="17" spans="1:11" ht="15.75">
      <c r="A17" s="128" t="s">
        <v>121</v>
      </c>
      <c r="B17" s="138" t="s">
        <v>123</v>
      </c>
      <c r="C17" s="138" t="s">
        <v>123</v>
      </c>
      <c r="D17" s="150" t="s">
        <v>126</v>
      </c>
      <c r="E17" s="130"/>
      <c r="F17" s="143" t="s">
        <v>127</v>
      </c>
      <c r="G17" s="143" t="s">
        <v>127</v>
      </c>
      <c r="H17" s="137"/>
      <c r="I17" s="142" t="s">
        <v>23</v>
      </c>
      <c r="J17" s="133" t="s">
        <v>130</v>
      </c>
      <c r="K17" s="134"/>
    </row>
    <row r="18" spans="1:11" ht="31.5">
      <c r="A18" s="128" t="s">
        <v>125</v>
      </c>
      <c r="B18" s="151" t="s">
        <v>124</v>
      </c>
      <c r="C18" s="151" t="s">
        <v>124</v>
      </c>
      <c r="D18" s="127" t="s">
        <v>128</v>
      </c>
      <c r="E18" s="139"/>
      <c r="F18" s="140" t="s">
        <v>129</v>
      </c>
      <c r="G18" s="140" t="s">
        <v>129</v>
      </c>
      <c r="H18" s="135"/>
      <c r="I18" s="142" t="s">
        <v>23</v>
      </c>
      <c r="J18" s="133" t="s">
        <v>130</v>
      </c>
      <c r="K18" s="134"/>
    </row>
    <row r="20" spans="1:11" ht="15.75">
      <c r="B20" s="80"/>
    </row>
  </sheetData>
  <dataConsolidate/>
  <mergeCells count="10">
    <mergeCell ref="B9:C9"/>
    <mergeCell ref="B16:C16"/>
    <mergeCell ref="B3:I3"/>
    <mergeCell ref="B4:I4"/>
    <mergeCell ref="C5:D5"/>
    <mergeCell ref="E5:F5"/>
    <mergeCell ref="G5:I5"/>
    <mergeCell ref="C6:D6"/>
    <mergeCell ref="E6:F6"/>
    <mergeCell ref="G6:I6"/>
  </mergeCells>
  <dataValidations count="1">
    <dataValidation type="list" allowBlank="1" showErrorMessage="1" sqref="I8 I10:I18" xr:uid="{7F9320F5-A688-4C6C-832D-87ECD9825B4B}">
      <formula1>$O$2:$O$6</formula1>
      <formula2>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121-D844-4061-AE75-50209D90EEFB}">
  <dimension ref="A1:O20"/>
  <sheetViews>
    <sheetView tabSelected="1" zoomScale="94" zoomScaleNormal="85" workbookViewId="0">
      <selection activeCell="E25" sqref="E25"/>
    </sheetView>
  </sheetViews>
  <sheetFormatPr defaultColWidth="10.28515625" defaultRowHeight="12.75"/>
  <cols>
    <col min="1" max="1" width="19.5703125" style="52" bestFit="1" customWidth="1"/>
    <col min="2" max="2" width="35.28515625" style="52" customWidth="1"/>
    <col min="3" max="3" width="42.5703125" style="52" bestFit="1" customWidth="1"/>
    <col min="4" max="4" width="38.85546875" style="52" bestFit="1" customWidth="1"/>
    <col min="5" max="5" width="24" style="52" bestFit="1" customWidth="1"/>
    <col min="6" max="7" width="54.28515625" style="52" bestFit="1" customWidth="1"/>
    <col min="8" max="8" width="29.5703125" style="52" bestFit="1" customWidth="1"/>
    <col min="9" max="9" width="12.85546875" style="52" bestFit="1" customWidth="1"/>
    <col min="10" max="10" width="12" style="52" bestFit="1" customWidth="1"/>
    <col min="11" max="11" width="15.28515625" style="52" bestFit="1" customWidth="1"/>
    <col min="12" max="12" width="15.85546875" style="52" bestFit="1" customWidth="1"/>
    <col min="13" max="16384" width="10.28515625" style="52"/>
  </cols>
  <sheetData>
    <row r="1" spans="1:15">
      <c r="F1" s="53"/>
      <c r="G1" s="53"/>
    </row>
    <row r="2" spans="1:15" ht="25.5">
      <c r="A2" s="54" t="s">
        <v>28</v>
      </c>
      <c r="B2" s="55" t="s">
        <v>131</v>
      </c>
      <c r="C2" s="56"/>
      <c r="D2" s="56"/>
      <c r="E2" s="56"/>
      <c r="F2" s="56"/>
      <c r="G2" s="56"/>
      <c r="H2" s="56"/>
      <c r="I2" s="57"/>
      <c r="O2" s="69" t="s">
        <v>23</v>
      </c>
    </row>
    <row r="3" spans="1:15" ht="38.25">
      <c r="A3" s="58" t="s">
        <v>29</v>
      </c>
      <c r="B3" s="180"/>
      <c r="C3" s="181"/>
      <c r="D3" s="181"/>
      <c r="E3" s="181"/>
      <c r="F3" s="181"/>
      <c r="G3" s="181"/>
      <c r="H3" s="181"/>
      <c r="I3" s="182"/>
      <c r="O3" s="70" t="s">
        <v>24</v>
      </c>
    </row>
    <row r="4" spans="1:15" ht="25.5">
      <c r="A4" s="58" t="s">
        <v>30</v>
      </c>
      <c r="B4" s="180" t="s">
        <v>132</v>
      </c>
      <c r="C4" s="181"/>
      <c r="D4" s="181"/>
      <c r="E4" s="181"/>
      <c r="F4" s="181"/>
      <c r="G4" s="181"/>
      <c r="H4" s="181"/>
      <c r="I4" s="182"/>
      <c r="O4" s="71" t="s">
        <v>25</v>
      </c>
    </row>
    <row r="5" spans="1:15" ht="15" customHeight="1">
      <c r="A5" s="59" t="s">
        <v>23</v>
      </c>
      <c r="B5" s="60" t="s">
        <v>24</v>
      </c>
      <c r="C5" s="189" t="s">
        <v>31</v>
      </c>
      <c r="D5" s="190"/>
      <c r="E5" s="176" t="s">
        <v>32</v>
      </c>
      <c r="F5" s="177"/>
      <c r="G5" s="183" t="s">
        <v>33</v>
      </c>
      <c r="H5" s="184"/>
      <c r="I5" s="185"/>
      <c r="K5" s="72">
        <f ca="1">NOW()</f>
        <v>44640.446332638887</v>
      </c>
      <c r="L5" s="75"/>
      <c r="O5" s="52" t="s">
        <v>45</v>
      </c>
    </row>
    <row r="6" spans="1:15" ht="15.75" customHeight="1" thickBot="1">
      <c r="A6" s="61">
        <f>COUNTIF(I10:I986,"Pass")</f>
        <v>8</v>
      </c>
      <c r="B6" s="62">
        <f>COUNTIF(I10:I986,"Fail")</f>
        <v>0</v>
      </c>
      <c r="C6" s="178">
        <f>G6-E6-B6-A6</f>
        <v>-6</v>
      </c>
      <c r="D6" s="179"/>
      <c r="E6" s="178">
        <f>COUNTIF(I$16:I$986,"N/A")</f>
        <v>0</v>
      </c>
      <c r="F6" s="179"/>
      <c r="G6" s="186">
        <f>COUNTA(A10:A986)</f>
        <v>2</v>
      </c>
      <c r="H6" s="187"/>
      <c r="I6" s="188"/>
    </row>
    <row r="7" spans="1:15">
      <c r="A7" s="63"/>
      <c r="B7" s="74"/>
      <c r="C7" s="64"/>
      <c r="D7" s="65"/>
      <c r="E7" s="73"/>
      <c r="F7" s="66"/>
      <c r="G7" s="66"/>
      <c r="H7" s="67"/>
      <c r="I7" s="68"/>
    </row>
    <row r="8" spans="1:15" s="79" customFormat="1" ht="51">
      <c r="A8" s="77" t="s">
        <v>34</v>
      </c>
      <c r="B8" s="77" t="s">
        <v>41</v>
      </c>
      <c r="C8" s="77" t="s">
        <v>35</v>
      </c>
      <c r="D8" s="77" t="s">
        <v>40</v>
      </c>
      <c r="E8" s="77" t="s">
        <v>42</v>
      </c>
      <c r="F8" s="77" t="s">
        <v>39</v>
      </c>
      <c r="G8" s="78" t="s">
        <v>44</v>
      </c>
      <c r="H8" s="78" t="s">
        <v>36</v>
      </c>
      <c r="I8" s="78" t="s">
        <v>26</v>
      </c>
      <c r="J8" s="78" t="s">
        <v>37</v>
      </c>
      <c r="K8" s="78" t="s">
        <v>38</v>
      </c>
      <c r="M8" s="76"/>
    </row>
    <row r="9" spans="1:15">
      <c r="A9" s="144"/>
      <c r="B9" s="174" t="s">
        <v>62</v>
      </c>
      <c r="C9" s="175"/>
      <c r="D9" s="145"/>
      <c r="E9" s="145"/>
      <c r="F9" s="146"/>
      <c r="G9" s="146"/>
      <c r="H9" s="145"/>
      <c r="I9" s="145" t="s">
        <v>27</v>
      </c>
      <c r="J9" s="147"/>
      <c r="K9" s="148"/>
    </row>
    <row r="10" spans="1:15" ht="126">
      <c r="A10" s="128"/>
      <c r="B10" s="129"/>
      <c r="C10" s="129"/>
      <c r="D10" s="127" t="s">
        <v>158</v>
      </c>
      <c r="E10" s="130" t="s">
        <v>159</v>
      </c>
      <c r="F10" s="127" t="s">
        <v>160</v>
      </c>
      <c r="G10" s="127"/>
      <c r="H10" s="131"/>
      <c r="I10" s="132" t="s">
        <v>23</v>
      </c>
      <c r="J10" s="133" t="s">
        <v>130</v>
      </c>
      <c r="K10" s="134"/>
    </row>
    <row r="11" spans="1:15" ht="15.75">
      <c r="A11" s="128"/>
      <c r="B11" s="129"/>
      <c r="C11" s="129"/>
      <c r="D11" s="127"/>
      <c r="E11" s="130"/>
      <c r="F11" s="127"/>
      <c r="G11" s="127"/>
      <c r="H11" s="131"/>
      <c r="I11" s="132" t="s">
        <v>23</v>
      </c>
      <c r="J11" s="133" t="s">
        <v>130</v>
      </c>
      <c r="K11" s="134"/>
    </row>
    <row r="12" spans="1:15" ht="15.75">
      <c r="A12" s="128"/>
      <c r="B12" s="129"/>
      <c r="C12" s="129"/>
      <c r="D12" s="127"/>
      <c r="E12" s="130"/>
      <c r="F12" s="127"/>
      <c r="G12" s="127"/>
      <c r="H12" s="131"/>
      <c r="I12" s="132" t="s">
        <v>23</v>
      </c>
      <c r="J12" s="133" t="s">
        <v>130</v>
      </c>
      <c r="K12" s="134"/>
    </row>
    <row r="13" spans="1:15" ht="15.75">
      <c r="A13" s="128"/>
      <c r="B13" s="129"/>
      <c r="C13" s="129"/>
      <c r="D13" s="127"/>
      <c r="E13" s="130"/>
      <c r="F13" s="127"/>
      <c r="G13" s="127"/>
      <c r="H13" s="131"/>
      <c r="I13" s="132" t="s">
        <v>23</v>
      </c>
      <c r="J13" s="133" t="s">
        <v>130</v>
      </c>
      <c r="K13" s="134"/>
    </row>
    <row r="14" spans="1:15" ht="15.75">
      <c r="A14" s="128"/>
      <c r="B14" s="129"/>
      <c r="C14" s="129"/>
      <c r="D14" s="127"/>
      <c r="E14" s="130"/>
      <c r="F14" s="127"/>
      <c r="G14" s="127"/>
      <c r="H14" s="131"/>
      <c r="I14" s="132" t="s">
        <v>23</v>
      </c>
      <c r="J14" s="133" t="s">
        <v>130</v>
      </c>
      <c r="K14" s="134"/>
    </row>
    <row r="15" spans="1:15" ht="15.75">
      <c r="A15" s="128"/>
      <c r="B15" s="129"/>
      <c r="C15" s="129"/>
      <c r="D15" s="127"/>
      <c r="E15" s="130"/>
      <c r="F15" s="127"/>
      <c r="G15" s="127"/>
      <c r="H15" s="131"/>
      <c r="I15" s="132" t="s">
        <v>23</v>
      </c>
      <c r="J15" s="133" t="s">
        <v>130</v>
      </c>
      <c r="K15" s="134"/>
    </row>
    <row r="16" spans="1:15">
      <c r="A16" s="149"/>
      <c r="B16" s="172" t="s">
        <v>122</v>
      </c>
      <c r="C16" s="173"/>
      <c r="D16" s="147"/>
      <c r="E16" s="147"/>
      <c r="F16" s="147"/>
      <c r="G16" s="147"/>
      <c r="H16" s="147"/>
      <c r="I16" s="141"/>
      <c r="J16" s="147"/>
      <c r="K16" s="148"/>
    </row>
    <row r="17" spans="1:11" ht="15.75">
      <c r="A17" s="128" t="s">
        <v>121</v>
      </c>
      <c r="B17" s="138" t="s">
        <v>123</v>
      </c>
      <c r="C17" s="138" t="s">
        <v>123</v>
      </c>
      <c r="D17" s="150" t="s">
        <v>126</v>
      </c>
      <c r="E17" s="130"/>
      <c r="F17" s="143" t="s">
        <v>127</v>
      </c>
      <c r="G17" s="143" t="s">
        <v>127</v>
      </c>
      <c r="H17" s="137"/>
      <c r="I17" s="142" t="s">
        <v>23</v>
      </c>
      <c r="J17" s="133" t="s">
        <v>130</v>
      </c>
      <c r="K17" s="134"/>
    </row>
    <row r="18" spans="1:11" ht="31.5">
      <c r="A18" s="128" t="s">
        <v>125</v>
      </c>
      <c r="B18" s="151" t="s">
        <v>124</v>
      </c>
      <c r="C18" s="151" t="s">
        <v>124</v>
      </c>
      <c r="D18" s="127" t="s">
        <v>128</v>
      </c>
      <c r="E18" s="139"/>
      <c r="F18" s="140" t="s">
        <v>129</v>
      </c>
      <c r="G18" s="140" t="s">
        <v>129</v>
      </c>
      <c r="H18" s="135"/>
      <c r="I18" s="142" t="s">
        <v>23</v>
      </c>
      <c r="J18" s="133" t="s">
        <v>130</v>
      </c>
      <c r="K18" s="134"/>
    </row>
    <row r="20" spans="1:11" ht="15.75">
      <c r="B20" s="80"/>
    </row>
  </sheetData>
  <dataConsolidate/>
  <mergeCells count="10">
    <mergeCell ref="B9:C9"/>
    <mergeCell ref="B16:C16"/>
    <mergeCell ref="B3:I3"/>
    <mergeCell ref="B4:I4"/>
    <mergeCell ref="C5:D5"/>
    <mergeCell ref="E5:F5"/>
    <mergeCell ref="G5:I5"/>
    <mergeCell ref="C6:D6"/>
    <mergeCell ref="E6:F6"/>
    <mergeCell ref="G6:I6"/>
  </mergeCells>
  <dataValidations count="1">
    <dataValidation type="list" allowBlank="1" showErrorMessage="1" sqref="I8 I10:I18" xr:uid="{EA78841D-A4F4-4E56-B1E7-E99657FA88B7}">
      <formula1>$O$2:$O$6</formula1>
      <formula2>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A54C-DD5F-49E4-8423-FC5F6C90A860}">
  <dimension ref="A1:O20"/>
  <sheetViews>
    <sheetView zoomScale="94" zoomScaleNormal="85" workbookViewId="0">
      <selection activeCell="D21" sqref="D21"/>
    </sheetView>
  </sheetViews>
  <sheetFormatPr defaultColWidth="10.28515625" defaultRowHeight="12.75"/>
  <cols>
    <col min="1" max="1" width="19.5703125" style="52" bestFit="1" customWidth="1"/>
    <col min="2" max="2" width="35.28515625" style="52" customWidth="1"/>
    <col min="3" max="3" width="42.5703125" style="52" bestFit="1" customWidth="1"/>
    <col min="4" max="4" width="38.85546875" style="52" bestFit="1" customWidth="1"/>
    <col min="5" max="5" width="24" style="52" bestFit="1" customWidth="1"/>
    <col min="6" max="7" width="54.28515625" style="52" bestFit="1" customWidth="1"/>
    <col min="8" max="8" width="29.5703125" style="52" bestFit="1" customWidth="1"/>
    <col min="9" max="9" width="12.85546875" style="52" bestFit="1" customWidth="1"/>
    <col min="10" max="10" width="12" style="52" bestFit="1" customWidth="1"/>
    <col min="11" max="11" width="15.28515625" style="52" bestFit="1" customWidth="1"/>
    <col min="12" max="12" width="15.85546875" style="52" bestFit="1" customWidth="1"/>
    <col min="13" max="16384" width="10.28515625" style="52"/>
  </cols>
  <sheetData>
    <row r="1" spans="1:15">
      <c r="F1" s="53"/>
      <c r="G1" s="53"/>
    </row>
    <row r="2" spans="1:15" ht="25.5">
      <c r="A2" s="54" t="s">
        <v>28</v>
      </c>
      <c r="B2" s="55" t="s">
        <v>131</v>
      </c>
      <c r="C2" s="56"/>
      <c r="D2" s="56"/>
      <c r="E2" s="56"/>
      <c r="F2" s="56"/>
      <c r="G2" s="56"/>
      <c r="H2" s="56"/>
      <c r="I2" s="57"/>
      <c r="O2" s="69" t="s">
        <v>23</v>
      </c>
    </row>
    <row r="3" spans="1:15" ht="38.25">
      <c r="A3" s="58" t="s">
        <v>29</v>
      </c>
      <c r="B3" s="180"/>
      <c r="C3" s="181"/>
      <c r="D3" s="181"/>
      <c r="E3" s="181"/>
      <c r="F3" s="181"/>
      <c r="G3" s="181"/>
      <c r="H3" s="181"/>
      <c r="I3" s="182"/>
      <c r="O3" s="70" t="s">
        <v>24</v>
      </c>
    </row>
    <row r="4" spans="1:15" ht="25.5">
      <c r="A4" s="58" t="s">
        <v>30</v>
      </c>
      <c r="B4" s="180" t="s">
        <v>132</v>
      </c>
      <c r="C4" s="181"/>
      <c r="D4" s="181"/>
      <c r="E4" s="181"/>
      <c r="F4" s="181"/>
      <c r="G4" s="181"/>
      <c r="H4" s="181"/>
      <c r="I4" s="182"/>
      <c r="O4" s="71" t="s">
        <v>25</v>
      </c>
    </row>
    <row r="5" spans="1:15" ht="15" customHeight="1">
      <c r="A5" s="59" t="s">
        <v>23</v>
      </c>
      <c r="B5" s="60" t="s">
        <v>24</v>
      </c>
      <c r="C5" s="189" t="s">
        <v>31</v>
      </c>
      <c r="D5" s="190"/>
      <c r="E5" s="176" t="s">
        <v>32</v>
      </c>
      <c r="F5" s="177"/>
      <c r="G5" s="183" t="s">
        <v>33</v>
      </c>
      <c r="H5" s="184"/>
      <c r="I5" s="185"/>
      <c r="K5" s="72">
        <f ca="1">NOW()</f>
        <v>44640.446332638887</v>
      </c>
      <c r="L5" s="75"/>
      <c r="O5" s="52" t="s">
        <v>45</v>
      </c>
    </row>
    <row r="6" spans="1:15" ht="15.75" customHeight="1" thickBot="1">
      <c r="A6" s="61">
        <f>COUNTIF(I10:I986,"Pass")</f>
        <v>8</v>
      </c>
      <c r="B6" s="62">
        <f>COUNTIF(I10:I986,"Fail")</f>
        <v>0</v>
      </c>
      <c r="C6" s="178">
        <f>G6-E6-B6-A6</f>
        <v>-6</v>
      </c>
      <c r="D6" s="179"/>
      <c r="E6" s="178">
        <f>COUNTIF(I$16:I$986,"N/A")</f>
        <v>0</v>
      </c>
      <c r="F6" s="179"/>
      <c r="G6" s="186">
        <f>COUNTA(A10:A986)</f>
        <v>2</v>
      </c>
      <c r="H6" s="187"/>
      <c r="I6" s="188"/>
    </row>
    <row r="7" spans="1:15">
      <c r="A7" s="63"/>
      <c r="B7" s="74"/>
      <c r="C7" s="64"/>
      <c r="D7" s="65"/>
      <c r="E7" s="73"/>
      <c r="F7" s="66"/>
      <c r="G7" s="66"/>
      <c r="H7" s="67"/>
      <c r="I7" s="68"/>
    </row>
    <row r="8" spans="1:15" s="79" customFormat="1" ht="51">
      <c r="A8" s="77" t="s">
        <v>34</v>
      </c>
      <c r="B8" s="77" t="s">
        <v>41</v>
      </c>
      <c r="C8" s="77" t="s">
        <v>35</v>
      </c>
      <c r="D8" s="77" t="s">
        <v>40</v>
      </c>
      <c r="E8" s="77" t="s">
        <v>42</v>
      </c>
      <c r="F8" s="77" t="s">
        <v>39</v>
      </c>
      <c r="G8" s="78" t="s">
        <v>44</v>
      </c>
      <c r="H8" s="78" t="s">
        <v>36</v>
      </c>
      <c r="I8" s="78" t="s">
        <v>26</v>
      </c>
      <c r="J8" s="78" t="s">
        <v>37</v>
      </c>
      <c r="K8" s="78" t="s">
        <v>38</v>
      </c>
      <c r="M8" s="76"/>
    </row>
    <row r="9" spans="1:15">
      <c r="A9" s="144"/>
      <c r="B9" s="174" t="s">
        <v>62</v>
      </c>
      <c r="C9" s="175"/>
      <c r="D9" s="145"/>
      <c r="E9" s="145"/>
      <c r="F9" s="146"/>
      <c r="G9" s="146"/>
      <c r="H9" s="145"/>
      <c r="I9" s="145" t="s">
        <v>27</v>
      </c>
      <c r="J9" s="147"/>
      <c r="K9" s="148"/>
    </row>
    <row r="10" spans="1:15" ht="15.75">
      <c r="A10" s="128"/>
      <c r="B10" s="129"/>
      <c r="C10" s="129"/>
      <c r="D10" s="127"/>
      <c r="E10" s="130"/>
      <c r="F10" s="127"/>
      <c r="G10" s="127"/>
      <c r="H10" s="131"/>
      <c r="I10" s="132" t="s">
        <v>23</v>
      </c>
      <c r="J10" s="133" t="s">
        <v>130</v>
      </c>
      <c r="K10" s="134"/>
    </row>
    <row r="11" spans="1:15" ht="15.75">
      <c r="A11" s="128"/>
      <c r="B11" s="129"/>
      <c r="C11" s="129"/>
      <c r="D11" s="127"/>
      <c r="E11" s="130"/>
      <c r="F11" s="127"/>
      <c r="G11" s="127"/>
      <c r="H11" s="131"/>
      <c r="I11" s="132" t="s">
        <v>23</v>
      </c>
      <c r="J11" s="133" t="s">
        <v>130</v>
      </c>
      <c r="K11" s="134"/>
    </row>
    <row r="12" spans="1:15" ht="15.75">
      <c r="A12" s="128"/>
      <c r="B12" s="129"/>
      <c r="C12" s="129"/>
      <c r="D12" s="127"/>
      <c r="E12" s="130"/>
      <c r="F12" s="127"/>
      <c r="G12" s="127"/>
      <c r="H12" s="131"/>
      <c r="I12" s="132" t="s">
        <v>23</v>
      </c>
      <c r="J12" s="133" t="s">
        <v>130</v>
      </c>
      <c r="K12" s="134"/>
    </row>
    <row r="13" spans="1:15" ht="15.75">
      <c r="A13" s="128"/>
      <c r="B13" s="129"/>
      <c r="C13" s="129"/>
      <c r="D13" s="127"/>
      <c r="E13" s="130"/>
      <c r="F13" s="127"/>
      <c r="G13" s="127"/>
      <c r="H13" s="131"/>
      <c r="I13" s="132" t="s">
        <v>23</v>
      </c>
      <c r="J13" s="133" t="s">
        <v>130</v>
      </c>
      <c r="K13" s="134"/>
    </row>
    <row r="14" spans="1:15" ht="15.75">
      <c r="A14" s="128"/>
      <c r="B14" s="129"/>
      <c r="C14" s="129"/>
      <c r="D14" s="127"/>
      <c r="E14" s="130"/>
      <c r="F14" s="127"/>
      <c r="G14" s="127"/>
      <c r="H14" s="131"/>
      <c r="I14" s="132" t="s">
        <v>23</v>
      </c>
      <c r="J14" s="133" t="s">
        <v>130</v>
      </c>
      <c r="K14" s="134"/>
    </row>
    <row r="15" spans="1:15" ht="15.75">
      <c r="A15" s="128"/>
      <c r="B15" s="129"/>
      <c r="C15" s="129"/>
      <c r="D15" s="127"/>
      <c r="E15" s="130"/>
      <c r="F15" s="127"/>
      <c r="G15" s="127"/>
      <c r="H15" s="131"/>
      <c r="I15" s="132" t="s">
        <v>23</v>
      </c>
      <c r="J15" s="133" t="s">
        <v>130</v>
      </c>
      <c r="K15" s="134"/>
    </row>
    <row r="16" spans="1:15">
      <c r="A16" s="149"/>
      <c r="B16" s="172" t="s">
        <v>122</v>
      </c>
      <c r="C16" s="173"/>
      <c r="D16" s="147"/>
      <c r="E16" s="147"/>
      <c r="F16" s="147"/>
      <c r="G16" s="147"/>
      <c r="H16" s="147"/>
      <c r="I16" s="141"/>
      <c r="J16" s="147"/>
      <c r="K16" s="148"/>
    </row>
    <row r="17" spans="1:11" ht="15.75">
      <c r="A17" s="128" t="s">
        <v>121</v>
      </c>
      <c r="B17" s="138" t="s">
        <v>123</v>
      </c>
      <c r="C17" s="138" t="s">
        <v>123</v>
      </c>
      <c r="D17" s="150" t="s">
        <v>126</v>
      </c>
      <c r="E17" s="130"/>
      <c r="F17" s="143" t="s">
        <v>127</v>
      </c>
      <c r="G17" s="143" t="s">
        <v>127</v>
      </c>
      <c r="H17" s="137"/>
      <c r="I17" s="142" t="s">
        <v>23</v>
      </c>
      <c r="J17" s="133" t="s">
        <v>130</v>
      </c>
      <c r="K17" s="134"/>
    </row>
    <row r="18" spans="1:11" ht="31.5">
      <c r="A18" s="128" t="s">
        <v>125</v>
      </c>
      <c r="B18" s="151" t="s">
        <v>124</v>
      </c>
      <c r="C18" s="151" t="s">
        <v>124</v>
      </c>
      <c r="D18" s="127" t="s">
        <v>128</v>
      </c>
      <c r="E18" s="139"/>
      <c r="F18" s="140" t="s">
        <v>129</v>
      </c>
      <c r="G18" s="140" t="s">
        <v>129</v>
      </c>
      <c r="H18" s="135"/>
      <c r="I18" s="142" t="s">
        <v>23</v>
      </c>
      <c r="J18" s="133" t="s">
        <v>130</v>
      </c>
      <c r="K18" s="134"/>
    </row>
    <row r="20" spans="1:11" ht="15.75">
      <c r="B20" s="80"/>
    </row>
  </sheetData>
  <dataConsolidate/>
  <mergeCells count="10">
    <mergeCell ref="B9:C9"/>
    <mergeCell ref="B16:C16"/>
    <mergeCell ref="B3:I3"/>
    <mergeCell ref="B4:I4"/>
    <mergeCell ref="C5:D5"/>
    <mergeCell ref="E5:F5"/>
    <mergeCell ref="G5:I5"/>
    <mergeCell ref="C6:D6"/>
    <mergeCell ref="E6:F6"/>
    <mergeCell ref="G6:I6"/>
  </mergeCells>
  <dataValidations count="1">
    <dataValidation type="list" allowBlank="1" showErrorMessage="1" sqref="I8 I10:I18" xr:uid="{B86BF513-5A5A-451F-B253-087C774F124E}">
      <formula1>$O$2:$O$6</formula1>
      <formula2>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175A-5A1C-42CD-95BF-7BC917540CD8}">
  <dimension ref="A1:O20"/>
  <sheetViews>
    <sheetView zoomScale="94" zoomScaleNormal="85" workbookViewId="0">
      <selection activeCell="D21" sqref="D21"/>
    </sheetView>
  </sheetViews>
  <sheetFormatPr defaultColWidth="10.28515625" defaultRowHeight="12.75"/>
  <cols>
    <col min="1" max="1" width="19.5703125" style="52" bestFit="1" customWidth="1"/>
    <col min="2" max="2" width="35.28515625" style="52" customWidth="1"/>
    <col min="3" max="3" width="42.5703125" style="52" bestFit="1" customWidth="1"/>
    <col min="4" max="4" width="38.85546875" style="52" bestFit="1" customWidth="1"/>
    <col min="5" max="5" width="24" style="52" bestFit="1" customWidth="1"/>
    <col min="6" max="7" width="54.28515625" style="52" bestFit="1" customWidth="1"/>
    <col min="8" max="8" width="29.5703125" style="52" bestFit="1" customWidth="1"/>
    <col min="9" max="9" width="12.85546875" style="52" bestFit="1" customWidth="1"/>
    <col min="10" max="10" width="12" style="52" bestFit="1" customWidth="1"/>
    <col min="11" max="11" width="15.28515625" style="52" bestFit="1" customWidth="1"/>
    <col min="12" max="12" width="15.85546875" style="52" bestFit="1" customWidth="1"/>
    <col min="13" max="16384" width="10.28515625" style="52"/>
  </cols>
  <sheetData>
    <row r="1" spans="1:15">
      <c r="F1" s="53"/>
      <c r="G1" s="53"/>
    </row>
    <row r="2" spans="1:15" ht="25.5">
      <c r="A2" s="54" t="s">
        <v>28</v>
      </c>
      <c r="B2" s="55" t="s">
        <v>131</v>
      </c>
      <c r="C2" s="56"/>
      <c r="D2" s="56"/>
      <c r="E2" s="56"/>
      <c r="F2" s="56"/>
      <c r="G2" s="56"/>
      <c r="H2" s="56"/>
      <c r="I2" s="57"/>
      <c r="O2" s="69" t="s">
        <v>23</v>
      </c>
    </row>
    <row r="3" spans="1:15" ht="38.25">
      <c r="A3" s="58" t="s">
        <v>29</v>
      </c>
      <c r="B3" s="180"/>
      <c r="C3" s="181"/>
      <c r="D3" s="181"/>
      <c r="E3" s="181"/>
      <c r="F3" s="181"/>
      <c r="G3" s="181"/>
      <c r="H3" s="181"/>
      <c r="I3" s="182"/>
      <c r="O3" s="70" t="s">
        <v>24</v>
      </c>
    </row>
    <row r="4" spans="1:15" ht="25.5">
      <c r="A4" s="58" t="s">
        <v>30</v>
      </c>
      <c r="B4" s="180" t="s">
        <v>132</v>
      </c>
      <c r="C4" s="181"/>
      <c r="D4" s="181"/>
      <c r="E4" s="181"/>
      <c r="F4" s="181"/>
      <c r="G4" s="181"/>
      <c r="H4" s="181"/>
      <c r="I4" s="182"/>
      <c r="O4" s="71" t="s">
        <v>25</v>
      </c>
    </row>
    <row r="5" spans="1:15" ht="15" customHeight="1">
      <c r="A5" s="59" t="s">
        <v>23</v>
      </c>
      <c r="B5" s="60" t="s">
        <v>24</v>
      </c>
      <c r="C5" s="189" t="s">
        <v>31</v>
      </c>
      <c r="D5" s="190"/>
      <c r="E5" s="176" t="s">
        <v>32</v>
      </c>
      <c r="F5" s="177"/>
      <c r="G5" s="183" t="s">
        <v>33</v>
      </c>
      <c r="H5" s="184"/>
      <c r="I5" s="185"/>
      <c r="K5" s="72">
        <f ca="1">NOW()</f>
        <v>44640.446332638887</v>
      </c>
      <c r="L5" s="75"/>
      <c r="O5" s="52" t="s">
        <v>45</v>
      </c>
    </row>
    <row r="6" spans="1:15" ht="15.75" customHeight="1" thickBot="1">
      <c r="A6" s="61">
        <f>COUNTIF(I10:I986,"Pass")</f>
        <v>8</v>
      </c>
      <c r="B6" s="62">
        <f>COUNTIF(I10:I986,"Fail")</f>
        <v>0</v>
      </c>
      <c r="C6" s="178">
        <f>G6-E6-B6-A6</f>
        <v>-6</v>
      </c>
      <c r="D6" s="179"/>
      <c r="E6" s="178">
        <f>COUNTIF(I$16:I$986,"N/A")</f>
        <v>0</v>
      </c>
      <c r="F6" s="179"/>
      <c r="G6" s="186">
        <f>COUNTA(A10:A986)</f>
        <v>2</v>
      </c>
      <c r="H6" s="187"/>
      <c r="I6" s="188"/>
    </row>
    <row r="7" spans="1:15">
      <c r="A7" s="63"/>
      <c r="B7" s="74"/>
      <c r="C7" s="64"/>
      <c r="D7" s="65"/>
      <c r="E7" s="73"/>
      <c r="F7" s="66"/>
      <c r="G7" s="66"/>
      <c r="H7" s="67"/>
      <c r="I7" s="68"/>
    </row>
    <row r="8" spans="1:15" s="79" customFormat="1" ht="51">
      <c r="A8" s="77" t="s">
        <v>34</v>
      </c>
      <c r="B8" s="77" t="s">
        <v>41</v>
      </c>
      <c r="C8" s="77" t="s">
        <v>35</v>
      </c>
      <c r="D8" s="77" t="s">
        <v>40</v>
      </c>
      <c r="E8" s="77" t="s">
        <v>42</v>
      </c>
      <c r="F8" s="77" t="s">
        <v>39</v>
      </c>
      <c r="G8" s="78" t="s">
        <v>44</v>
      </c>
      <c r="H8" s="78" t="s">
        <v>36</v>
      </c>
      <c r="I8" s="78" t="s">
        <v>26</v>
      </c>
      <c r="J8" s="78" t="s">
        <v>37</v>
      </c>
      <c r="K8" s="78" t="s">
        <v>38</v>
      </c>
      <c r="M8" s="76"/>
    </row>
    <row r="9" spans="1:15">
      <c r="A9" s="144"/>
      <c r="B9" s="174" t="s">
        <v>62</v>
      </c>
      <c r="C9" s="175"/>
      <c r="D9" s="145"/>
      <c r="E9" s="145"/>
      <c r="F9" s="146"/>
      <c r="G9" s="146"/>
      <c r="H9" s="145"/>
      <c r="I9" s="145" t="s">
        <v>27</v>
      </c>
      <c r="J9" s="147"/>
      <c r="K9" s="148"/>
    </row>
    <row r="10" spans="1:15" ht="15.75">
      <c r="A10" s="128"/>
      <c r="B10" s="129"/>
      <c r="C10" s="129"/>
      <c r="D10" s="127"/>
      <c r="E10" s="130"/>
      <c r="F10" s="127"/>
      <c r="G10" s="127"/>
      <c r="H10" s="131"/>
      <c r="I10" s="132" t="s">
        <v>23</v>
      </c>
      <c r="J10" s="133" t="s">
        <v>130</v>
      </c>
      <c r="K10" s="134"/>
    </row>
    <row r="11" spans="1:15" ht="15.75">
      <c r="A11" s="128"/>
      <c r="B11" s="129"/>
      <c r="C11" s="129"/>
      <c r="D11" s="127"/>
      <c r="E11" s="130"/>
      <c r="F11" s="127"/>
      <c r="G11" s="127"/>
      <c r="H11" s="131"/>
      <c r="I11" s="132" t="s">
        <v>23</v>
      </c>
      <c r="J11" s="133" t="s">
        <v>130</v>
      </c>
      <c r="K11" s="134"/>
    </row>
    <row r="12" spans="1:15" ht="15.75">
      <c r="A12" s="128"/>
      <c r="B12" s="129"/>
      <c r="C12" s="129"/>
      <c r="D12" s="127"/>
      <c r="E12" s="130"/>
      <c r="F12" s="127"/>
      <c r="G12" s="127"/>
      <c r="H12" s="131"/>
      <c r="I12" s="132" t="s">
        <v>23</v>
      </c>
      <c r="J12" s="133" t="s">
        <v>130</v>
      </c>
      <c r="K12" s="134"/>
    </row>
    <row r="13" spans="1:15" ht="15.75">
      <c r="A13" s="128"/>
      <c r="B13" s="129"/>
      <c r="C13" s="129"/>
      <c r="D13" s="127"/>
      <c r="E13" s="130"/>
      <c r="F13" s="127"/>
      <c r="G13" s="127"/>
      <c r="H13" s="131"/>
      <c r="I13" s="132" t="s">
        <v>23</v>
      </c>
      <c r="J13" s="133" t="s">
        <v>130</v>
      </c>
      <c r="K13" s="134"/>
    </row>
    <row r="14" spans="1:15" ht="15.75">
      <c r="A14" s="128"/>
      <c r="B14" s="129"/>
      <c r="C14" s="129"/>
      <c r="D14" s="127"/>
      <c r="E14" s="130"/>
      <c r="F14" s="127"/>
      <c r="G14" s="127"/>
      <c r="H14" s="131"/>
      <c r="I14" s="132" t="s">
        <v>23</v>
      </c>
      <c r="J14" s="133" t="s">
        <v>130</v>
      </c>
      <c r="K14" s="134"/>
    </row>
    <row r="15" spans="1:15" ht="15.75">
      <c r="A15" s="128"/>
      <c r="B15" s="129"/>
      <c r="C15" s="129"/>
      <c r="D15" s="127"/>
      <c r="E15" s="130"/>
      <c r="F15" s="127"/>
      <c r="G15" s="127"/>
      <c r="H15" s="131"/>
      <c r="I15" s="132" t="s">
        <v>23</v>
      </c>
      <c r="J15" s="133" t="s">
        <v>130</v>
      </c>
      <c r="K15" s="134"/>
    </row>
    <row r="16" spans="1:15">
      <c r="A16" s="149"/>
      <c r="B16" s="172" t="s">
        <v>122</v>
      </c>
      <c r="C16" s="173"/>
      <c r="D16" s="147"/>
      <c r="E16" s="147"/>
      <c r="F16" s="147"/>
      <c r="G16" s="147"/>
      <c r="H16" s="147"/>
      <c r="I16" s="141"/>
      <c r="J16" s="147"/>
      <c r="K16" s="148"/>
    </row>
    <row r="17" spans="1:11" ht="15.75">
      <c r="A17" s="128" t="s">
        <v>121</v>
      </c>
      <c r="B17" s="138" t="s">
        <v>123</v>
      </c>
      <c r="C17" s="138" t="s">
        <v>123</v>
      </c>
      <c r="D17" s="150" t="s">
        <v>126</v>
      </c>
      <c r="E17" s="130"/>
      <c r="F17" s="143" t="s">
        <v>127</v>
      </c>
      <c r="G17" s="143" t="s">
        <v>127</v>
      </c>
      <c r="H17" s="137"/>
      <c r="I17" s="142" t="s">
        <v>23</v>
      </c>
      <c r="J17" s="133" t="s">
        <v>130</v>
      </c>
      <c r="K17" s="134"/>
    </row>
    <row r="18" spans="1:11" ht="31.5">
      <c r="A18" s="128" t="s">
        <v>125</v>
      </c>
      <c r="B18" s="151" t="s">
        <v>124</v>
      </c>
      <c r="C18" s="151" t="s">
        <v>124</v>
      </c>
      <c r="D18" s="127" t="s">
        <v>128</v>
      </c>
      <c r="E18" s="139"/>
      <c r="F18" s="140" t="s">
        <v>129</v>
      </c>
      <c r="G18" s="140" t="s">
        <v>129</v>
      </c>
      <c r="H18" s="135"/>
      <c r="I18" s="142" t="s">
        <v>23</v>
      </c>
      <c r="J18" s="133" t="s">
        <v>130</v>
      </c>
      <c r="K18" s="134"/>
    </row>
    <row r="20" spans="1:11" ht="15.75">
      <c r="B20" s="80"/>
    </row>
  </sheetData>
  <dataConsolidate/>
  <mergeCells count="10">
    <mergeCell ref="B9:C9"/>
    <mergeCell ref="B16:C16"/>
    <mergeCell ref="B3:I3"/>
    <mergeCell ref="B4:I4"/>
    <mergeCell ref="C5:D5"/>
    <mergeCell ref="E5:F5"/>
    <mergeCell ref="G5:I5"/>
    <mergeCell ref="C6:D6"/>
    <mergeCell ref="E6:F6"/>
    <mergeCell ref="G6:I6"/>
  </mergeCells>
  <dataValidations count="1">
    <dataValidation type="list" allowBlank="1" showErrorMessage="1" sqref="I8 I10:I18" xr:uid="{2DE7B2D7-683D-4B54-92DA-1624F01EA9C5}">
      <formula1>$O$2:$O$6</formula1>
      <formula2>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4CB4-83D7-4D28-830D-EBD02615B044}">
  <dimension ref="A1:I23"/>
  <sheetViews>
    <sheetView zoomScale="145" zoomScaleNormal="145" workbookViewId="0">
      <selection activeCell="H7" sqref="H7"/>
    </sheetView>
  </sheetViews>
  <sheetFormatPr defaultColWidth="10.28515625" defaultRowHeight="12.75"/>
  <cols>
    <col min="1" max="1" width="10.28515625" style="7"/>
    <col min="2" max="2" width="15.42578125" style="7" customWidth="1"/>
    <col min="3" max="3" width="22.140625" style="7" customWidth="1"/>
    <col min="4" max="7" width="10.28515625" style="7"/>
    <col min="8" max="8" width="46.5703125" style="7" bestFit="1" customWidth="1"/>
    <col min="9" max="9" width="37.85546875" style="7" customWidth="1"/>
    <col min="10" max="16384" width="10.28515625" style="7"/>
  </cols>
  <sheetData>
    <row r="1" spans="1:9" ht="25.5">
      <c r="B1" s="193" t="s">
        <v>51</v>
      </c>
      <c r="C1" s="193"/>
      <c r="D1" s="193"/>
      <c r="E1" s="193"/>
      <c r="F1" s="193"/>
      <c r="G1" s="193"/>
      <c r="H1" s="193"/>
    </row>
    <row r="2" spans="1:9">
      <c r="A2" s="98"/>
      <c r="B2" s="98"/>
      <c r="C2" s="99"/>
      <c r="D2" s="99"/>
      <c r="E2" s="99"/>
      <c r="F2" s="99"/>
      <c r="G2" s="99"/>
      <c r="H2" s="100"/>
    </row>
    <row r="3" spans="1:9">
      <c r="B3" s="81" t="s">
        <v>1</v>
      </c>
      <c r="C3" s="194" t="s">
        <v>135</v>
      </c>
      <c r="D3" s="194"/>
      <c r="E3" s="195" t="s">
        <v>2</v>
      </c>
      <c r="F3" s="195"/>
      <c r="G3" s="101"/>
      <c r="H3" s="9" t="s">
        <v>134</v>
      </c>
    </row>
    <row r="4" spans="1:9">
      <c r="B4" s="81" t="s">
        <v>3</v>
      </c>
      <c r="C4" s="194" t="s">
        <v>133</v>
      </c>
      <c r="D4" s="194"/>
      <c r="E4" s="195" t="s">
        <v>4</v>
      </c>
      <c r="F4" s="195"/>
      <c r="G4" s="101"/>
      <c r="H4" s="102"/>
    </row>
    <row r="5" spans="1:9">
      <c r="B5" s="103" t="s">
        <v>5</v>
      </c>
      <c r="C5" s="194" t="s">
        <v>155</v>
      </c>
      <c r="D5" s="194"/>
      <c r="E5" s="195" t="s">
        <v>6</v>
      </c>
      <c r="F5" s="195"/>
      <c r="G5" s="101"/>
      <c r="H5" s="104" t="s">
        <v>130</v>
      </c>
    </row>
    <row r="6" spans="1:9">
      <c r="A6" s="98"/>
      <c r="B6" s="103" t="s">
        <v>52</v>
      </c>
      <c r="C6" s="191" t="s">
        <v>53</v>
      </c>
      <c r="D6" s="192"/>
      <c r="E6" s="192"/>
      <c r="F6" s="192"/>
      <c r="G6" s="192"/>
      <c r="H6" s="192"/>
    </row>
    <row r="7" spans="1:9">
      <c r="A7" s="98"/>
      <c r="B7" s="12"/>
      <c r="C7" s="105"/>
      <c r="D7" s="99"/>
      <c r="E7" s="99"/>
      <c r="F7" s="99"/>
      <c r="G7" s="99"/>
      <c r="H7" s="100"/>
    </row>
    <row r="8" spans="1:9">
      <c r="B8" s="12"/>
      <c r="C8" s="105"/>
      <c r="D8" s="99"/>
      <c r="E8" s="99"/>
      <c r="F8" s="99"/>
      <c r="G8" s="99"/>
      <c r="H8" s="100"/>
    </row>
    <row r="9" spans="1:9">
      <c r="C9" s="106"/>
    </row>
    <row r="10" spans="1:9">
      <c r="A10" s="107"/>
      <c r="B10" s="108" t="s">
        <v>54</v>
      </c>
      <c r="C10" s="109" t="s">
        <v>55</v>
      </c>
      <c r="D10" s="110" t="s">
        <v>23</v>
      </c>
      <c r="E10" s="109" t="s">
        <v>24</v>
      </c>
      <c r="F10" s="109" t="s">
        <v>25</v>
      </c>
      <c r="G10" s="111" t="s">
        <v>45</v>
      </c>
      <c r="H10" s="112" t="s">
        <v>56</v>
      </c>
    </row>
    <row r="11" spans="1:9">
      <c r="A11" s="107"/>
      <c r="B11" s="113">
        <v>1</v>
      </c>
      <c r="C11" s="114" t="s">
        <v>131</v>
      </c>
      <c r="D11" s="115">
        <v>16</v>
      </c>
      <c r="E11" s="115">
        <v>0</v>
      </c>
      <c r="F11" s="115">
        <v>0</v>
      </c>
      <c r="G11" s="115">
        <v>0</v>
      </c>
      <c r="H11" s="115">
        <v>16</v>
      </c>
      <c r="I11" s="7" t="s">
        <v>156</v>
      </c>
    </row>
    <row r="12" spans="1:9">
      <c r="A12" s="107"/>
      <c r="B12" s="113"/>
      <c r="C12" s="114"/>
      <c r="D12" s="115"/>
      <c r="E12" s="115"/>
      <c r="F12" s="115"/>
      <c r="G12" s="116"/>
      <c r="H12" s="117">
        <f>SUM(D12:G12)</f>
        <v>0</v>
      </c>
    </row>
    <row r="13" spans="1:9">
      <c r="A13" s="107"/>
      <c r="B13" s="113"/>
      <c r="C13" s="114"/>
      <c r="D13" s="115"/>
      <c r="E13" s="115"/>
      <c r="F13" s="115"/>
      <c r="G13" s="116"/>
      <c r="H13" s="117">
        <f t="shared" ref="H13:H19" si="0">SUM(D13:G13)</f>
        <v>0</v>
      </c>
    </row>
    <row r="14" spans="1:9">
      <c r="A14" s="107"/>
      <c r="B14" s="113"/>
      <c r="C14" s="114"/>
      <c r="D14" s="115"/>
      <c r="E14" s="115"/>
      <c r="F14" s="115"/>
      <c r="G14" s="116"/>
      <c r="H14" s="117">
        <f t="shared" si="0"/>
        <v>0</v>
      </c>
    </row>
    <row r="15" spans="1:9">
      <c r="A15" s="107"/>
      <c r="B15" s="113"/>
      <c r="C15" s="114"/>
      <c r="D15" s="115"/>
      <c r="E15" s="115"/>
      <c r="F15" s="115"/>
      <c r="G15" s="116"/>
      <c r="H15" s="117">
        <f t="shared" si="0"/>
        <v>0</v>
      </c>
    </row>
    <row r="16" spans="1:9">
      <c r="A16" s="107"/>
      <c r="B16" s="113"/>
      <c r="C16" s="114"/>
      <c r="D16" s="115"/>
      <c r="E16" s="115"/>
      <c r="F16" s="115"/>
      <c r="G16" s="116"/>
      <c r="H16" s="117">
        <f t="shared" si="0"/>
        <v>0</v>
      </c>
    </row>
    <row r="17" spans="1:8">
      <c r="A17" s="107"/>
      <c r="B17" s="113"/>
      <c r="C17" s="114"/>
      <c r="D17" s="115"/>
      <c r="E17" s="115"/>
      <c r="F17" s="115"/>
      <c r="G17" s="116"/>
      <c r="H17" s="117">
        <f t="shared" si="0"/>
        <v>0</v>
      </c>
    </row>
    <row r="18" spans="1:8">
      <c r="A18" s="107"/>
      <c r="B18" s="113"/>
      <c r="C18" s="114"/>
      <c r="D18" s="115"/>
      <c r="E18" s="115"/>
      <c r="F18" s="115"/>
      <c r="G18" s="116"/>
      <c r="H18" s="117">
        <f t="shared" si="0"/>
        <v>0</v>
      </c>
    </row>
    <row r="19" spans="1:8">
      <c r="A19" s="107"/>
      <c r="B19" s="113"/>
      <c r="C19" s="114"/>
      <c r="D19" s="115"/>
      <c r="E19" s="115"/>
      <c r="F19" s="115"/>
      <c r="G19" s="116"/>
      <c r="H19" s="117">
        <f t="shared" si="0"/>
        <v>0</v>
      </c>
    </row>
    <row r="20" spans="1:8">
      <c r="A20" s="107"/>
      <c r="B20" s="118"/>
      <c r="C20" s="119" t="s">
        <v>57</v>
      </c>
      <c r="D20" s="120">
        <f>SUM(D11:D19)</f>
        <v>16</v>
      </c>
      <c r="E20" s="120">
        <f t="shared" ref="E20:H20" si="1">SUM(E11:E19)</f>
        <v>0</v>
      </c>
      <c r="F20" s="120">
        <f t="shared" si="1"/>
        <v>0</v>
      </c>
      <c r="G20" s="120">
        <f t="shared" si="1"/>
        <v>0</v>
      </c>
      <c r="H20" s="120">
        <f t="shared" si="1"/>
        <v>16</v>
      </c>
    </row>
    <row r="21" spans="1:8">
      <c r="B21" s="121"/>
      <c r="D21" s="122"/>
      <c r="E21" s="123"/>
      <c r="F21" s="123"/>
      <c r="G21" s="123"/>
      <c r="H21" s="123"/>
    </row>
    <row r="22" spans="1:8">
      <c r="C22" s="124" t="s">
        <v>58</v>
      </c>
      <c r="E22" s="125">
        <f>(D20+E20)*100/(H20-G20)</f>
        <v>100</v>
      </c>
      <c r="F22" s="7" t="s">
        <v>59</v>
      </c>
      <c r="H22" s="126"/>
    </row>
    <row r="23" spans="1:8">
      <c r="C23" s="124" t="s">
        <v>60</v>
      </c>
      <c r="E23" s="125">
        <f>D20*100/(H20-G20)</f>
        <v>100</v>
      </c>
      <c r="F23" s="7" t="s">
        <v>59</v>
      </c>
      <c r="H23" s="126"/>
    </row>
  </sheetData>
  <mergeCells count="8">
    <mergeCell ref="C6:H6"/>
    <mergeCell ref="B1:H1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(Tổng quan)</vt:lpstr>
      <vt:lpstr>Test case List (DS Test Case)</vt:lpstr>
      <vt:lpstr>FUNCTION</vt:lpstr>
      <vt:lpstr>PROTOTYPE</vt:lpstr>
      <vt:lpstr>Supplier(ducnv)</vt:lpstr>
      <vt:lpstr>vudd</vt:lpstr>
      <vt:lpstr>lannt</vt:lpstr>
      <vt:lpstr>Tunm</vt:lpstr>
      <vt:lpstr>minhvn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Dung</dc:creator>
  <cp:lastModifiedBy>Đức Nguyễn</cp:lastModifiedBy>
  <dcterms:created xsi:type="dcterms:W3CDTF">2015-06-05T18:17:20Z</dcterms:created>
  <dcterms:modified xsi:type="dcterms:W3CDTF">2022-03-20T03:44:05Z</dcterms:modified>
</cp:coreProperties>
</file>