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Payment-Management\"/>
    </mc:Choice>
  </mc:AlternateContent>
  <bookViews>
    <workbookView xWindow="0" yWindow="0" windowWidth="23040" windowHeight="9372"/>
  </bookViews>
  <sheets>
    <sheet name="Luong" sheetId="1" r:id="rId1"/>
    <sheet name="Chi Phi" sheetId="2" r:id="rId2"/>
    <sheet name="Ngan Hang" sheetId="3" r:id="rId3"/>
    <sheet name="Lai No Hang Thang" sheetId="4" r:id="rId4"/>
    <sheet name="Cac Khoan No" sheetId="5" r:id="rId5"/>
  </sheets>
  <calcPr calcId="152511"/>
</workbook>
</file>

<file path=xl/calcChain.xml><?xml version="1.0" encoding="utf-8"?>
<calcChain xmlns="http://schemas.openxmlformats.org/spreadsheetml/2006/main">
  <c r="E4" i="1" l="1"/>
  <c r="E7" i="1"/>
  <c r="E5" i="1"/>
  <c r="E6" i="1" s="1"/>
  <c r="E8" i="1" s="1"/>
  <c r="E9" i="1" s="1"/>
  <c r="E10" i="1" s="1"/>
  <c r="E11" i="1" s="1"/>
  <c r="E12" i="1" s="1"/>
  <c r="E13" i="1" s="1"/>
  <c r="E3" i="1"/>
  <c r="C3" i="4"/>
  <c r="C4" i="4"/>
  <c r="C5" i="4"/>
  <c r="C6" i="4"/>
  <c r="C7" i="4"/>
  <c r="C8" i="4"/>
  <c r="C9" i="4"/>
  <c r="C10" i="4"/>
  <c r="C11" i="4"/>
  <c r="C12" i="4"/>
  <c r="C13" i="4"/>
  <c r="C2" i="4"/>
  <c r="M3" i="1"/>
  <c r="M4" i="1"/>
  <c r="M5" i="1"/>
  <c r="M6" i="1"/>
  <c r="M7" i="1"/>
  <c r="M8" i="1"/>
  <c r="M9" i="1"/>
  <c r="M10" i="1"/>
  <c r="M11" i="1"/>
  <c r="M12" i="1"/>
  <c r="M13" i="1"/>
  <c r="M2" i="1"/>
  <c r="B3" i="4"/>
  <c r="B4" i="4"/>
  <c r="B5" i="4"/>
  <c r="B6" i="4"/>
  <c r="B7" i="4"/>
  <c r="B8" i="4"/>
  <c r="B9" i="4"/>
  <c r="B10" i="4"/>
  <c r="B11" i="4"/>
  <c r="D11" i="4" s="1"/>
  <c r="B12" i="4"/>
  <c r="D12" i="4" s="1"/>
  <c r="B13" i="4"/>
  <c r="B2" i="4"/>
  <c r="D13" i="4" l="1"/>
  <c r="D10" i="4"/>
  <c r="D4" i="4"/>
  <c r="D9" i="4"/>
  <c r="D8" i="4"/>
  <c r="D6" i="4"/>
  <c r="D7" i="4"/>
  <c r="D2" i="4"/>
  <c r="D3" i="1" s="1"/>
  <c r="D5" i="4"/>
  <c r="D3" i="4"/>
  <c r="D4" i="1" l="1"/>
  <c r="D5" i="1" l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<sst xmlns="http://schemas.openxmlformats.org/spreadsheetml/2006/main" count="78" uniqueCount="42">
  <si>
    <t>STT</t>
  </si>
  <si>
    <t>Số tiền nợ</t>
  </si>
  <si>
    <t>Hạn trả</t>
  </si>
  <si>
    <t>Chu kỳ</t>
  </si>
  <si>
    <t>Linh hoạt</t>
  </si>
  <si>
    <t>Phần trăm lãi</t>
  </si>
  <si>
    <t>11/2022</t>
  </si>
  <si>
    <t>5/2023</t>
  </si>
  <si>
    <t>Cố định</t>
  </si>
  <si>
    <t>Tháng</t>
  </si>
  <si>
    <t>Lương vợ chồng</t>
  </si>
  <si>
    <t>Lương chung</t>
  </si>
  <si>
    <t>Lương dư</t>
  </si>
  <si>
    <t>Tiền để trả nợ</t>
  </si>
  <si>
    <t>6/2022</t>
  </si>
  <si>
    <t>Tiền điện</t>
  </si>
  <si>
    <t>Tiền nước</t>
  </si>
  <si>
    <t>Ăn uống</t>
  </si>
  <si>
    <t>Chi phí khác</t>
  </si>
  <si>
    <t>Tháng gửi</t>
  </si>
  <si>
    <t>Số tiền</t>
  </si>
  <si>
    <t>Tháng trả</t>
  </si>
  <si>
    <t>Tiền lãi</t>
  </si>
  <si>
    <t>Tổng cộng</t>
  </si>
  <si>
    <t>8/2022</t>
  </si>
  <si>
    <t>Tổng lãi</t>
  </si>
  <si>
    <t>7/2022</t>
  </si>
  <si>
    <t>9/2022</t>
  </si>
  <si>
    <t>10/2022</t>
  </si>
  <si>
    <t>12/2022</t>
  </si>
  <si>
    <t>1/2023</t>
  </si>
  <si>
    <t>2/2023</t>
  </si>
  <si>
    <t>3/2023</t>
  </si>
  <si>
    <t>4/2023</t>
  </si>
  <si>
    <t>Note</t>
  </si>
  <si>
    <t>Lãi 1</t>
  </si>
  <si>
    <t>Ngân hàng</t>
  </si>
  <si>
    <t>Lãi 2</t>
  </si>
  <si>
    <t>Nợ 1</t>
  </si>
  <si>
    <t>Nợ 2</t>
  </si>
  <si>
    <t>Chi phí</t>
  </si>
  <si>
    <t>Ngân hàng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</si>
</sst>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0" fillId="0" borderId="0" xfId="0" quotePrefix="1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24" sqref="I24"/>
    </sheetView>
  </sheetViews>
  <sheetFormatPr defaultRowHeight="14.4" x14ac:dyDescent="0.3"/>
  <cols>
    <col min="1" max="1" width="8.5546875" bestFit="1" customWidth="1"/>
    <col min="2" max="2" width="17.5546875" bestFit="1" customWidth="1"/>
    <col min="3" max="3" width="14.33203125" bestFit="1" customWidth="1"/>
    <col min="4" max="4" width="14.6640625" bestFit="1" customWidth="1"/>
    <col min="5" max="5" width="15.44140625" bestFit="1" customWidth="1"/>
    <col min="8" max="9" width="11.109375" customWidth="1"/>
    <col min="10" max="10" width="13.6640625" bestFit="1" customWidth="1"/>
    <col min="11" max="11" width="10.88671875" customWidth="1"/>
    <col min="12" max="12" width="12" bestFit="1" customWidth="1"/>
    <col min="13" max="13" width="13.6640625" bestFit="1" customWidth="1"/>
    <col min="15" max="15" width="15" customWidth="1"/>
  </cols>
  <sheetData>
    <row r="1" spans="1:13" ht="15.6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G1" s="1" t="s">
        <v>34</v>
      </c>
      <c r="H1" s="1" t="s">
        <v>35</v>
      </c>
      <c r="I1" s="1" t="s">
        <v>37</v>
      </c>
      <c r="J1" s="1" t="s">
        <v>36</v>
      </c>
      <c r="K1" s="1" t="s">
        <v>41</v>
      </c>
      <c r="L1" s="1" t="s">
        <v>38</v>
      </c>
      <c r="M1" s="1" t="s">
        <v>40</v>
      </c>
    </row>
    <row r="2" spans="1:13" x14ac:dyDescent="0.3">
      <c r="A2" t="s">
        <v>14</v>
      </c>
      <c r="B2" s="7">
        <v>80000000</v>
      </c>
      <c r="C2" s="7">
        <v>40000000</v>
      </c>
      <c r="D2" s="7">
        <v>0</v>
      </c>
      <c r="E2" s="7">
        <v>0</v>
      </c>
      <c r="H2">
        <v>1.2</v>
      </c>
      <c r="J2" s="7">
        <v>80000000</v>
      </c>
      <c r="K2" s="7"/>
      <c r="L2" s="7"/>
      <c r="M2" s="7">
        <f>SUM('Chi Phi'!B2:E2)</f>
        <v>16000000</v>
      </c>
    </row>
    <row r="3" spans="1:13" x14ac:dyDescent="0.3">
      <c r="A3" t="s">
        <v>26</v>
      </c>
      <c r="B3" s="7">
        <v>80000000</v>
      </c>
      <c r="C3" s="7">
        <v>40000000</v>
      </c>
      <c r="D3" s="7">
        <f>D2-'Lai No Hang Thang'!D2-Luong!M2+Luong!C2</f>
        <v>21600000</v>
      </c>
      <c r="E3" s="7">
        <f>B3+E2-J2+K3-L3</f>
        <v>0</v>
      </c>
      <c r="H3">
        <v>2</v>
      </c>
      <c r="J3" s="7">
        <v>75000000</v>
      </c>
      <c r="K3" s="7"/>
      <c r="L3" s="7"/>
      <c r="M3" s="7">
        <f>SUM('Chi Phi'!B3:E3)</f>
        <v>16000000</v>
      </c>
    </row>
    <row r="4" spans="1:13" x14ac:dyDescent="0.3">
      <c r="A4" t="s">
        <v>24</v>
      </c>
      <c r="B4" s="7">
        <v>80000000</v>
      </c>
      <c r="C4" s="7">
        <v>40000000</v>
      </c>
      <c r="D4" s="7">
        <f>D3-'Lai No Hang Thang'!D3-Luong!M3+Luong!C3</f>
        <v>41600000</v>
      </c>
      <c r="E4" s="7">
        <f>B4+E3-J3+K4-L4</f>
        <v>86920000</v>
      </c>
      <c r="H4">
        <v>3</v>
      </c>
      <c r="I4">
        <v>4</v>
      </c>
      <c r="J4" s="7"/>
      <c r="K4" s="7">
        <v>81920000</v>
      </c>
      <c r="L4" s="7"/>
      <c r="M4" s="7">
        <f>SUM('Chi Phi'!B4:E4)</f>
        <v>16000000</v>
      </c>
    </row>
    <row r="5" spans="1:13" x14ac:dyDescent="0.3">
      <c r="A5" t="s">
        <v>27</v>
      </c>
      <c r="B5" s="7">
        <v>80000000</v>
      </c>
      <c r="C5" s="7">
        <v>40000000</v>
      </c>
      <c r="D5" s="7">
        <f>D4-'Lai No Hang Thang'!D4-Luong!M4+Luong!C4</f>
        <v>39600000</v>
      </c>
      <c r="E5" s="7">
        <f t="shared" ref="E5:E13" si="0">B5+E4-J4+K5-L5</f>
        <v>166920000</v>
      </c>
      <c r="H5">
        <v>4</v>
      </c>
      <c r="J5" s="7"/>
      <c r="K5" s="7"/>
      <c r="L5" s="7"/>
      <c r="M5" s="7">
        <f>SUM('Chi Phi'!B5:E5)</f>
        <v>16000000</v>
      </c>
    </row>
    <row r="6" spans="1:13" x14ac:dyDescent="0.3">
      <c r="A6" t="s">
        <v>28</v>
      </c>
      <c r="B6" s="7">
        <v>80000000</v>
      </c>
      <c r="C6" s="7">
        <v>40000000</v>
      </c>
      <c r="D6" s="7">
        <f>D5-'Lai No Hang Thang'!D5-Luong!M5+Luong!C5</f>
        <v>55600000</v>
      </c>
      <c r="E6" s="7">
        <f t="shared" si="0"/>
        <v>246920000</v>
      </c>
      <c r="H6">
        <v>1.2</v>
      </c>
      <c r="J6" s="7"/>
      <c r="K6" s="7"/>
      <c r="L6" s="7"/>
      <c r="M6" s="7">
        <f>SUM('Chi Phi'!B6:E6)</f>
        <v>16000000</v>
      </c>
    </row>
    <row r="7" spans="1:13" x14ac:dyDescent="0.3">
      <c r="A7" t="s">
        <v>6</v>
      </c>
      <c r="B7" s="7">
        <v>80000000</v>
      </c>
      <c r="C7" s="7">
        <v>40000000</v>
      </c>
      <c r="D7" s="7">
        <f>D6-'Lai No Hang Thang'!D6-Luong!M6+Luong!C6</f>
        <v>77200000</v>
      </c>
      <c r="E7" s="7">
        <f>B7+E6-J6+K7-L7</f>
        <v>205670000</v>
      </c>
      <c r="H7">
        <v>3</v>
      </c>
      <c r="I7">
        <v>4</v>
      </c>
      <c r="J7" s="7"/>
      <c r="K7" s="7">
        <v>78750000</v>
      </c>
      <c r="L7" s="7">
        <v>200000000</v>
      </c>
      <c r="M7" s="7">
        <f>SUM('Chi Phi'!B7:E7)</f>
        <v>16000000</v>
      </c>
    </row>
    <row r="8" spans="1:13" x14ac:dyDescent="0.3">
      <c r="A8" t="s">
        <v>29</v>
      </c>
      <c r="B8" s="7">
        <v>80000000</v>
      </c>
      <c r="C8" s="7">
        <v>40000000</v>
      </c>
      <c r="D8" s="7">
        <f>D7-'Lai No Hang Thang'!D7-Luong!M7+Luong!C7</f>
        <v>75200000</v>
      </c>
      <c r="E8" s="7">
        <f t="shared" si="0"/>
        <v>285670000</v>
      </c>
      <c r="J8" s="7"/>
      <c r="K8" s="7"/>
      <c r="L8" s="7"/>
      <c r="M8" s="7">
        <f>SUM('Chi Phi'!B8:E8)</f>
        <v>16000000</v>
      </c>
    </row>
    <row r="9" spans="1:13" x14ac:dyDescent="0.3">
      <c r="A9" t="s">
        <v>30</v>
      </c>
      <c r="B9" s="7">
        <v>80000000</v>
      </c>
      <c r="C9" s="7">
        <v>40000000</v>
      </c>
      <c r="D9" s="7">
        <f>D8-'Lai No Hang Thang'!D8-Luong!M8+Luong!C8</f>
        <v>99200000</v>
      </c>
      <c r="E9" s="7">
        <f t="shared" si="0"/>
        <v>365670000</v>
      </c>
      <c r="J9" s="7"/>
      <c r="K9" s="7"/>
      <c r="L9" s="7"/>
      <c r="M9" s="7">
        <f>SUM('Chi Phi'!B9:E9)</f>
        <v>16000000</v>
      </c>
    </row>
    <row r="10" spans="1:13" x14ac:dyDescent="0.3">
      <c r="A10" t="s">
        <v>31</v>
      </c>
      <c r="B10" s="7">
        <v>80000000</v>
      </c>
      <c r="C10" s="7">
        <v>40000000</v>
      </c>
      <c r="D10" s="7">
        <f>D9-'Lai No Hang Thang'!D9-Luong!M9+Luong!C9</f>
        <v>123200000</v>
      </c>
      <c r="E10" s="7">
        <f t="shared" si="0"/>
        <v>445670000</v>
      </c>
      <c r="I10">
        <v>4</v>
      </c>
      <c r="J10" s="7"/>
      <c r="K10" s="7"/>
      <c r="L10" s="7"/>
      <c r="M10" s="7">
        <f>SUM('Chi Phi'!B10:E10)</f>
        <v>16000000</v>
      </c>
    </row>
    <row r="11" spans="1:13" x14ac:dyDescent="0.3">
      <c r="A11" t="s">
        <v>32</v>
      </c>
      <c r="B11" s="7">
        <v>80000000</v>
      </c>
      <c r="C11" s="7">
        <v>40000000</v>
      </c>
      <c r="D11" s="7">
        <f>D10-'Lai No Hang Thang'!D10-Luong!M10+Luong!C10</f>
        <v>127200000</v>
      </c>
      <c r="E11" s="7">
        <f t="shared" si="0"/>
        <v>525670000</v>
      </c>
      <c r="J11" s="7"/>
      <c r="K11" s="7"/>
      <c r="L11" s="7"/>
      <c r="M11" s="7">
        <f>SUM('Chi Phi'!B11:E11)</f>
        <v>40000000</v>
      </c>
    </row>
    <row r="12" spans="1:13" x14ac:dyDescent="0.3">
      <c r="A12" t="s">
        <v>33</v>
      </c>
      <c r="B12" s="7">
        <v>80000000</v>
      </c>
      <c r="C12" s="7">
        <v>40000000</v>
      </c>
      <c r="D12" s="7">
        <f>D11-'Lai No Hang Thang'!D11-Luong!M11+Luong!C11</f>
        <v>127200000</v>
      </c>
      <c r="E12" s="7">
        <f t="shared" si="0"/>
        <v>605670000</v>
      </c>
      <c r="J12" s="7"/>
      <c r="K12" s="7"/>
      <c r="L12" s="7"/>
      <c r="M12" s="7">
        <f>SUM('Chi Phi'!B12:E12)</f>
        <v>16000000</v>
      </c>
    </row>
    <row r="13" spans="1:13" x14ac:dyDescent="0.3">
      <c r="A13" t="s">
        <v>7</v>
      </c>
      <c r="B13" s="7">
        <v>80000000</v>
      </c>
      <c r="C13" s="7">
        <v>40000000</v>
      </c>
      <c r="D13" s="7">
        <f>D12-'Lai No Hang Thang'!D12-Luong!M12+Luong!C12</f>
        <v>151200000</v>
      </c>
      <c r="E13" s="7">
        <f t="shared" si="0"/>
        <v>685670000</v>
      </c>
      <c r="I13">
        <v>4</v>
      </c>
      <c r="J13" s="7"/>
      <c r="K13" s="7"/>
      <c r="L13" s="7"/>
      <c r="M13" s="7">
        <f>SUM('Chi Phi'!B13:E13)</f>
        <v>16000000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1" sqref="F11"/>
    </sheetView>
  </sheetViews>
  <sheetFormatPr defaultRowHeight="14.4" x14ac:dyDescent="0.3"/>
  <cols>
    <col min="1" max="1" width="8.5546875" bestFit="1" customWidth="1"/>
    <col min="2" max="2" width="10.44140625" bestFit="1" customWidth="1"/>
    <col min="3" max="3" width="11.33203125" bestFit="1" customWidth="1"/>
    <col min="4" max="4" width="9.44140625" bestFit="1" customWidth="1"/>
    <col min="5" max="5" width="13.21875" bestFit="1" customWidth="1"/>
  </cols>
  <sheetData>
    <row r="1" spans="1:5" ht="15.6" x14ac:dyDescent="0.3">
      <c r="A1" s="3" t="s">
        <v>9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x14ac:dyDescent="0.3">
      <c r="A2" t="s">
        <v>14</v>
      </c>
      <c r="B2">
        <v>4000000</v>
      </c>
      <c r="C2">
        <v>4000000</v>
      </c>
      <c r="D2">
        <v>4000000</v>
      </c>
      <c r="E2">
        <v>4000000</v>
      </c>
    </row>
    <row r="3" spans="1:5" x14ac:dyDescent="0.3">
      <c r="A3" t="s">
        <v>26</v>
      </c>
      <c r="B3">
        <v>4000000</v>
      </c>
      <c r="C3">
        <v>4000000</v>
      </c>
      <c r="D3">
        <v>4000000</v>
      </c>
      <c r="E3">
        <v>4000000</v>
      </c>
    </row>
    <row r="4" spans="1:5" x14ac:dyDescent="0.3">
      <c r="A4" t="s">
        <v>24</v>
      </c>
      <c r="B4">
        <v>4000000</v>
      </c>
      <c r="C4">
        <v>4000000</v>
      </c>
      <c r="D4">
        <v>4000000</v>
      </c>
      <c r="E4">
        <v>4000000</v>
      </c>
    </row>
    <row r="5" spans="1:5" x14ac:dyDescent="0.3">
      <c r="A5" t="s">
        <v>27</v>
      </c>
      <c r="B5">
        <v>4000000</v>
      </c>
      <c r="C5">
        <v>4000000</v>
      </c>
      <c r="D5">
        <v>4000000</v>
      </c>
      <c r="E5">
        <v>4000000</v>
      </c>
    </row>
    <row r="6" spans="1:5" x14ac:dyDescent="0.3">
      <c r="A6" t="s">
        <v>28</v>
      </c>
      <c r="B6">
        <v>4000000</v>
      </c>
      <c r="C6">
        <v>4000000</v>
      </c>
      <c r="D6">
        <v>4000000</v>
      </c>
      <c r="E6">
        <v>4000000</v>
      </c>
    </row>
    <row r="7" spans="1:5" x14ac:dyDescent="0.3">
      <c r="A7" t="s">
        <v>6</v>
      </c>
      <c r="B7">
        <v>4000000</v>
      </c>
      <c r="C7">
        <v>4000000</v>
      </c>
      <c r="D7">
        <v>4000000</v>
      </c>
      <c r="E7">
        <v>4000000</v>
      </c>
    </row>
    <row r="8" spans="1:5" x14ac:dyDescent="0.3">
      <c r="A8" t="s">
        <v>29</v>
      </c>
      <c r="B8">
        <v>4000000</v>
      </c>
      <c r="C8">
        <v>4000000</v>
      </c>
      <c r="D8">
        <v>4000000</v>
      </c>
      <c r="E8">
        <v>4000000</v>
      </c>
    </row>
    <row r="9" spans="1:5" x14ac:dyDescent="0.3">
      <c r="A9" t="s">
        <v>30</v>
      </c>
      <c r="B9">
        <v>4000000</v>
      </c>
      <c r="C9">
        <v>4000000</v>
      </c>
      <c r="D9">
        <v>4000000</v>
      </c>
      <c r="E9">
        <v>4000000</v>
      </c>
    </row>
    <row r="10" spans="1:5" x14ac:dyDescent="0.3">
      <c r="A10" t="s">
        <v>31</v>
      </c>
      <c r="B10">
        <v>4000000</v>
      </c>
      <c r="C10">
        <v>4000000</v>
      </c>
      <c r="D10">
        <v>4000000</v>
      </c>
      <c r="E10">
        <v>4000000</v>
      </c>
    </row>
    <row r="11" spans="1:5" x14ac:dyDescent="0.3">
      <c r="A11" t="s">
        <v>32</v>
      </c>
      <c r="B11">
        <v>40000000</v>
      </c>
      <c r="C11">
        <v>0</v>
      </c>
      <c r="D11">
        <v>0</v>
      </c>
      <c r="E11">
        <v>0</v>
      </c>
    </row>
    <row r="12" spans="1:5" x14ac:dyDescent="0.3">
      <c r="A12" t="s">
        <v>33</v>
      </c>
      <c r="B12">
        <v>4000000</v>
      </c>
      <c r="C12">
        <v>4000000</v>
      </c>
      <c r="D12">
        <v>4000000</v>
      </c>
      <c r="E12">
        <v>4000000</v>
      </c>
    </row>
    <row r="13" spans="1:5" x14ac:dyDescent="0.3">
      <c r="A13" t="s">
        <v>7</v>
      </c>
      <c r="B13">
        <v>4000000</v>
      </c>
      <c r="C13">
        <v>4000000</v>
      </c>
      <c r="D13">
        <v>4000000</v>
      </c>
      <c r="E13">
        <v>4000000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"/>
    </sheetView>
  </sheetViews>
  <sheetFormatPr defaultRowHeight="14.4" x14ac:dyDescent="0.3"/>
  <cols>
    <col min="1" max="1" width="4.6640625" bestFit="1" customWidth="1"/>
    <col min="2" max="2" width="11.109375" bestFit="1" customWidth="1"/>
    <col min="3" max="3" width="10" bestFit="1" customWidth="1"/>
    <col min="4" max="4" width="14.44140625" bestFit="1" customWidth="1"/>
    <col min="5" max="5" width="10.6640625" bestFit="1" customWidth="1"/>
    <col min="6" max="6" width="8.88671875" bestFit="1" customWidth="1"/>
    <col min="7" max="7" width="11.33203125" bestFit="1" customWidth="1"/>
  </cols>
  <sheetData>
    <row r="1" spans="1:7" ht="15.6" x14ac:dyDescent="0.3">
      <c r="A1" s="4" t="s">
        <v>0</v>
      </c>
      <c r="B1" s="4" t="s">
        <v>19</v>
      </c>
      <c r="C1" s="4" t="s">
        <v>20</v>
      </c>
      <c r="D1" s="4" t="s">
        <v>5</v>
      </c>
      <c r="E1" s="4" t="s">
        <v>21</v>
      </c>
      <c r="F1" s="4" t="s">
        <v>22</v>
      </c>
      <c r="G1" s="4" t="s">
        <v>23</v>
      </c>
    </row>
    <row r="2" spans="1:7" x14ac:dyDescent="0.3">
      <c r="A2">
        <v>1</v>
      </c>
      <c r="B2" t="s">
        <v>14</v>
      </c>
      <c r="C2">
        <v>80000000</v>
      </c>
      <c r="D2">
        <v>2.4</v>
      </c>
      <c r="E2" t="s">
        <v>24</v>
      </c>
      <c r="F2">
        <v>1920000</v>
      </c>
      <c r="G2">
        <v>81920000</v>
      </c>
    </row>
    <row r="3" spans="1:7" x14ac:dyDescent="0.3">
      <c r="A3">
        <v>2</v>
      </c>
      <c r="B3" t="s">
        <v>26</v>
      </c>
      <c r="C3">
        <v>75000000</v>
      </c>
      <c r="D3">
        <v>5</v>
      </c>
      <c r="E3" t="s">
        <v>6</v>
      </c>
      <c r="F3">
        <v>3750000</v>
      </c>
      <c r="G3">
        <v>78750000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5" sqref="H15"/>
    </sheetView>
  </sheetViews>
  <sheetFormatPr defaultRowHeight="14.4" x14ac:dyDescent="0.3"/>
  <cols>
    <col min="1" max="1" width="8.5546875" bestFit="1" customWidth="1"/>
    <col min="2" max="2" width="8.5546875" customWidth="1"/>
    <col min="3" max="3" width="9" bestFit="1" customWidth="1"/>
    <col min="4" max="4" width="10" bestFit="1" customWidth="1"/>
  </cols>
  <sheetData>
    <row r="1" spans="1:4" ht="15.6" x14ac:dyDescent="0.3">
      <c r="A1" s="5" t="s">
        <v>9</v>
      </c>
      <c r="B1" s="1" t="s">
        <v>38</v>
      </c>
      <c r="C1" s="1" t="s">
        <v>39</v>
      </c>
      <c r="D1" s="5" t="s">
        <v>25</v>
      </c>
    </row>
    <row r="2" spans="1:4" x14ac:dyDescent="0.3">
      <c r="A2" s="6" t="s">
        <v>14</v>
      </c>
      <c r="B2">
        <f>'Cac Khoan No'!$B$2*Luong!H2/100</f>
        <v>2400000</v>
      </c>
      <c r="C2">
        <f>'Cac Khoan No'!$B$3*Luong!I2/100</f>
        <v>0</v>
      </c>
      <c r="D2">
        <f>SUM(B2:C2)</f>
        <v>2400000</v>
      </c>
    </row>
    <row r="3" spans="1:4" x14ac:dyDescent="0.3">
      <c r="A3" t="s">
        <v>26</v>
      </c>
      <c r="B3">
        <f>'Cac Khoan No'!$B$2*Luong!H3/100</f>
        <v>4000000</v>
      </c>
      <c r="C3">
        <f>'Cac Khoan No'!$B$3*Luong!I3/100</f>
        <v>0</v>
      </c>
      <c r="D3">
        <f t="shared" ref="D3:D13" si="0">SUM(B3:C3)</f>
        <v>4000000</v>
      </c>
    </row>
    <row r="4" spans="1:4" x14ac:dyDescent="0.3">
      <c r="A4" t="s">
        <v>24</v>
      </c>
      <c r="B4">
        <f>'Cac Khoan No'!$B$2*Luong!H4/100</f>
        <v>6000000</v>
      </c>
      <c r="C4">
        <f>'Cac Khoan No'!$B$3*Luong!I4/100</f>
        <v>20000000</v>
      </c>
      <c r="D4">
        <f t="shared" si="0"/>
        <v>26000000</v>
      </c>
    </row>
    <row r="5" spans="1:4" x14ac:dyDescent="0.3">
      <c r="A5" t="s">
        <v>27</v>
      </c>
      <c r="B5">
        <f>'Cac Khoan No'!$B$2*Luong!H5/100</f>
        <v>8000000</v>
      </c>
      <c r="C5">
        <f>'Cac Khoan No'!$B$3*Luong!I5/100</f>
        <v>0</v>
      </c>
      <c r="D5">
        <f t="shared" si="0"/>
        <v>8000000</v>
      </c>
    </row>
    <row r="6" spans="1:4" x14ac:dyDescent="0.3">
      <c r="A6" t="s">
        <v>28</v>
      </c>
      <c r="B6">
        <f>'Cac Khoan No'!$B$2*Luong!H6/100</f>
        <v>2400000</v>
      </c>
      <c r="C6">
        <f>'Cac Khoan No'!$B$3*Luong!I6/100</f>
        <v>0</v>
      </c>
      <c r="D6">
        <f t="shared" si="0"/>
        <v>2400000</v>
      </c>
    </row>
    <row r="7" spans="1:4" x14ac:dyDescent="0.3">
      <c r="A7" t="s">
        <v>6</v>
      </c>
      <c r="B7">
        <f>'Cac Khoan No'!$B$2*Luong!H7/100</f>
        <v>6000000</v>
      </c>
      <c r="C7">
        <f>'Cac Khoan No'!$B$3*Luong!I7/100</f>
        <v>20000000</v>
      </c>
      <c r="D7">
        <f t="shared" si="0"/>
        <v>26000000</v>
      </c>
    </row>
    <row r="8" spans="1:4" x14ac:dyDescent="0.3">
      <c r="A8" t="s">
        <v>29</v>
      </c>
      <c r="B8">
        <f>'Cac Khoan No'!$B$2*Luong!H8/100</f>
        <v>0</v>
      </c>
      <c r="C8">
        <f>'Cac Khoan No'!$B$3*Luong!I8/100</f>
        <v>0</v>
      </c>
      <c r="D8">
        <f t="shared" si="0"/>
        <v>0</v>
      </c>
    </row>
    <row r="9" spans="1:4" x14ac:dyDescent="0.3">
      <c r="A9" t="s">
        <v>30</v>
      </c>
      <c r="B9">
        <f>'Cac Khoan No'!$B$2*Luong!H9/100</f>
        <v>0</v>
      </c>
      <c r="C9">
        <f>'Cac Khoan No'!$B$3*Luong!I9/100</f>
        <v>0</v>
      </c>
      <c r="D9">
        <f t="shared" si="0"/>
        <v>0</v>
      </c>
    </row>
    <row r="10" spans="1:4" x14ac:dyDescent="0.3">
      <c r="A10" t="s">
        <v>31</v>
      </c>
      <c r="B10">
        <f>'Cac Khoan No'!$B$2*Luong!H10/100</f>
        <v>0</v>
      </c>
      <c r="C10">
        <f>'Cac Khoan No'!$B$3*Luong!I10/100</f>
        <v>20000000</v>
      </c>
      <c r="D10">
        <f t="shared" si="0"/>
        <v>20000000</v>
      </c>
    </row>
    <row r="11" spans="1:4" x14ac:dyDescent="0.3">
      <c r="A11" t="s">
        <v>32</v>
      </c>
      <c r="B11">
        <f>'Cac Khoan No'!$B$2*Luong!H11/100</f>
        <v>0</v>
      </c>
      <c r="C11">
        <f>'Cac Khoan No'!$B$3*Luong!I11/100</f>
        <v>0</v>
      </c>
      <c r="D11">
        <f t="shared" si="0"/>
        <v>0</v>
      </c>
    </row>
    <row r="12" spans="1:4" x14ac:dyDescent="0.3">
      <c r="A12" t="s">
        <v>33</v>
      </c>
      <c r="B12">
        <f>'Cac Khoan No'!$B$2*Luong!H12/100</f>
        <v>0</v>
      </c>
      <c r="C12">
        <f>'Cac Khoan No'!$B$3*Luong!I12/100</f>
        <v>0</v>
      </c>
      <c r="D12">
        <f t="shared" si="0"/>
        <v>0</v>
      </c>
    </row>
    <row r="13" spans="1:4" x14ac:dyDescent="0.3">
      <c r="A13" t="s">
        <v>7</v>
      </c>
      <c r="B13">
        <f>'Cac Khoan No'!$B$2*Luong!H13/100</f>
        <v>0</v>
      </c>
      <c r="C13">
        <f>'Cac Khoan No'!$B$3*Luong!I13/100</f>
        <v>20000000</v>
      </c>
      <c r="D13">
        <f t="shared" si="0"/>
        <v>20000000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defaultRowHeight="14.4" x14ac:dyDescent="0.3"/>
  <cols>
    <col min="1" max="1" width="4.6640625" bestFit="1" customWidth="1"/>
    <col min="2" max="2" width="11.33203125" bestFit="1" customWidth="1"/>
    <col min="3" max="3" width="8.5546875" bestFit="1" customWidth="1"/>
    <col min="4" max="4" width="7.77734375" bestFit="1" customWidth="1"/>
    <col min="5" max="5" width="10.44140625" bestFit="1" customWidth="1"/>
    <col min="6" max="6" width="14.4414062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200000000</v>
      </c>
      <c r="C2" t="s">
        <v>6</v>
      </c>
      <c r="D2">
        <v>1</v>
      </c>
      <c r="E2" t="s">
        <v>4</v>
      </c>
    </row>
    <row r="3" spans="1:6" x14ac:dyDescent="0.3">
      <c r="A3">
        <v>2</v>
      </c>
      <c r="B3">
        <v>500000000</v>
      </c>
      <c r="C3" t="s">
        <v>7</v>
      </c>
      <c r="D3">
        <v>3</v>
      </c>
      <c r="E3" t="s">
        <v>8</v>
      </c>
      <c r="F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Luong</vt:lpstr>
      <vt:lpstr>Chi Phi</vt:lpstr>
      <vt:lpstr>Ngan Hang</vt:lpstr>
      <vt:lpstr>Lai No Hang Thang</vt:lpstr>
      <vt:lpstr>Cac Khoan 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2022-06-02T16:19:02Z</dcterms:created>
  <dcterms:modified xsi:type="dcterms:W3CDTF">2022-06-03T03:43:47Z</dcterms:modified>
</cp:coreProperties>
</file>