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Thuat88\OneDrive - khoavanhoc.edu.vn\My project\My Project\LeapProg\Docs\Release\MainBoard REV02\BOM\"/>
    </mc:Choice>
  </mc:AlternateContent>
  <bookViews>
    <workbookView xWindow="0" yWindow="0" windowWidth="28800" windowHeight="11535"/>
  </bookViews>
  <sheets>
    <sheet name="SMT Cost for Smart Toy" sheetId="3" r:id="rId1"/>
    <sheet name="SmartToy_MainBoard_REV02" sheetId="1" r:id="rId2"/>
    <sheet name="SmartToy_FirstPage Board_REV01" sheetId="2" r:id="rId3"/>
  </sheets>
  <definedNames>
    <definedName name="_xlnm.Print_Titles" localSheetId="1">SmartToy_MainBoard_REV02!$1:$1</definedName>
  </definedNames>
  <calcPr calcId="152511"/>
</workbook>
</file>

<file path=xl/calcChain.xml><?xml version="1.0" encoding="utf-8"?>
<calcChain xmlns="http://schemas.openxmlformats.org/spreadsheetml/2006/main">
  <c r="E7" i="3" l="1"/>
  <c r="D7" i="3"/>
  <c r="E6" i="3"/>
  <c r="D6" i="3"/>
  <c r="E4" i="3"/>
  <c r="D4" i="3"/>
  <c r="E3" i="3"/>
  <c r="D3" i="3"/>
  <c r="H38" i="1"/>
  <c r="H37" i="1"/>
  <c r="I12" i="2"/>
  <c r="I11" i="2"/>
  <c r="H36" i="1"/>
  <c r="J36" i="1"/>
  <c r="H35" i="1"/>
  <c r="J35" i="1"/>
  <c r="G9" i="2"/>
  <c r="I9" i="2"/>
  <c r="G8" i="2"/>
  <c r="I8" i="2"/>
  <c r="I3" i="2"/>
  <c r="I4" i="2"/>
  <c r="I5" i="2"/>
  <c r="I6" i="2"/>
  <c r="I7" i="2"/>
  <c r="I2" i="2"/>
  <c r="G3" i="2"/>
  <c r="G4" i="2"/>
  <c r="G5" i="2"/>
  <c r="G6" i="2"/>
  <c r="G7" i="2"/>
  <c r="G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<sst xmlns="http://schemas.openxmlformats.org/spreadsheetml/2006/main" count="274" uniqueCount="183">
  <si>
    <t>Comment</t>
  </si>
  <si>
    <t>Description</t>
  </si>
  <si>
    <t>Footprint</t>
  </si>
  <si>
    <t>Designator</t>
  </si>
  <si>
    <t>Quantity</t>
  </si>
  <si>
    <t>Manufacturer 1</t>
  </si>
  <si>
    <t>Manufacturer Part Number 1</t>
  </si>
  <si>
    <t>100uF</t>
  </si>
  <si>
    <t>CAP ALUM 100UF 20% 16V RADIAL</t>
  </si>
  <si>
    <t>CP_6.3X12.5_P2.5MM</t>
  </si>
  <si>
    <t>C1, C2, C23</t>
  </si>
  <si>
    <t>Nichicon</t>
  </si>
  <si>
    <t>UPS1C101MED</t>
  </si>
  <si>
    <t>22uF</t>
  </si>
  <si>
    <t>CAP CER 22UF 10V X5R 0603</t>
  </si>
  <si>
    <t>C0603M</t>
  </si>
  <si>
    <t>C3, C4</t>
  </si>
  <si>
    <t>Samsung</t>
  </si>
  <si>
    <t>CL10A226MP8NUNE</t>
  </si>
  <si>
    <t>0.1uF</t>
  </si>
  <si>
    <t>CAP CER 0.1UF 50V X7R 0402</t>
  </si>
  <si>
    <t>C0402M</t>
  </si>
  <si>
    <t>C5, C8, C14, C15, C21, C22, C24, C30, C33, C34, C35, C37, C38</t>
  </si>
  <si>
    <t>Murata</t>
  </si>
  <si>
    <t>GRM155R71H104KE14D</t>
  </si>
  <si>
    <t>10uF</t>
  </si>
  <si>
    <t>CAP CER 10UF 16V X5R 0603</t>
  </si>
  <si>
    <t>C6</t>
  </si>
  <si>
    <t>Taiyo Yuden</t>
  </si>
  <si>
    <t>EMK107BBJ106MA-T</t>
  </si>
  <si>
    <t>0.01uF</t>
  </si>
  <si>
    <t>CAP CER 10000PF 25V X7R 0402</t>
  </si>
  <si>
    <t>C7, C9, C10, C11, C12, C16, C17, C18, C19, C20</t>
  </si>
  <si>
    <t>CL05B103KA5NNNC</t>
  </si>
  <si>
    <t>4.7uF</t>
  </si>
  <si>
    <t>CAP CER 4.7UF 16V X5R 0402</t>
  </si>
  <si>
    <t>C13</t>
  </si>
  <si>
    <t>CL05A475MO5NUNC</t>
  </si>
  <si>
    <t>12pF</t>
  </si>
  <si>
    <t>CAP CER 12PF 50V C0G/NP0 0402</t>
  </si>
  <si>
    <t>C27, C28</t>
  </si>
  <si>
    <t>GRM1555C1H120JA01J</t>
  </si>
  <si>
    <t>1uF</t>
  </si>
  <si>
    <t>CAP CER 1UF 16V X5R 0402</t>
  </si>
  <si>
    <t>C29, C31, C36</t>
  </si>
  <si>
    <t>KEMET</t>
  </si>
  <si>
    <t>C0402C105M4PACTU</t>
  </si>
  <si>
    <t>100pF</t>
  </si>
  <si>
    <t>CAP CER 100PF 50V X7R 0402</t>
  </si>
  <si>
    <t>C32</t>
  </si>
  <si>
    <t>Kyocera AVX</t>
  </si>
  <si>
    <t>04025C101KAT2A\10K</t>
  </si>
  <si>
    <t>MF-FSML125/8-2</t>
  </si>
  <si>
    <t>PTC RESET FUSE 8V 1.25A 0603</t>
  </si>
  <si>
    <t>R0603M</t>
  </si>
  <si>
    <t>F1</t>
  </si>
  <si>
    <t>Bourns</t>
  </si>
  <si>
    <t>120R</t>
  </si>
  <si>
    <t>FERRITE BEAD 120 OHM 0402 1LN</t>
  </si>
  <si>
    <t>R0402M</t>
  </si>
  <si>
    <t>FB1, FB2</t>
  </si>
  <si>
    <t>BLM15PX121SN1D</t>
  </si>
  <si>
    <t>1uH</t>
  </si>
  <si>
    <t>FIXED IND 1UH 1.3A 82.5 MOHM SMD</t>
  </si>
  <si>
    <t>IND_0805</t>
  </si>
  <si>
    <t>L1</t>
  </si>
  <si>
    <t>LQM21PN1R0NGRD</t>
  </si>
  <si>
    <t>IND_0402</t>
  </si>
  <si>
    <t>2nH</t>
  </si>
  <si>
    <t>FIXED IND 2NH 700MA 120 MOHM SMD</t>
  </si>
  <si>
    <t>L3</t>
  </si>
  <si>
    <t>HK10052N0S-T</t>
  </si>
  <si>
    <t>10k</t>
  </si>
  <si>
    <t>RES SMD 10K OHM 1% 1/16W 0402</t>
  </si>
  <si>
    <t>R1, R4, R25, R26, R54, R61</t>
  </si>
  <si>
    <t>Yageo</t>
  </si>
  <si>
    <t>RC0402FR-0710KL</t>
  </si>
  <si>
    <t>1M</t>
  </si>
  <si>
    <t>RES SMD 1M OHM 1% 1/16W 0402</t>
  </si>
  <si>
    <t>R2</t>
  </si>
  <si>
    <t>RC0402FR-071ML</t>
  </si>
  <si>
    <t>267k</t>
  </si>
  <si>
    <t>RES SMD 267k OHM 1% 1/16W 0402</t>
  </si>
  <si>
    <t>R3</t>
  </si>
  <si>
    <t>RC0402FR-07267KL</t>
  </si>
  <si>
    <t>100k</t>
  </si>
  <si>
    <t>RES SMD 100K OHM 1% 1/16W 0402</t>
  </si>
  <si>
    <t>R5</t>
  </si>
  <si>
    <t>RC0402FR-07100KL</t>
  </si>
  <si>
    <t>4.7k</t>
  </si>
  <si>
    <t>RES SMD 4.7K OHM 1% 1/16W 0402</t>
  </si>
  <si>
    <t>R6, R7, R8, R9, R10, R11, R12, R13, R14, R15, R18, R19</t>
  </si>
  <si>
    <t>RC0402FR-074K7L</t>
  </si>
  <si>
    <t>0.0</t>
  </si>
  <si>
    <t>RES SMD 0 OHM JUMPER 1/16W 0402</t>
  </si>
  <si>
    <t>R16, R17</t>
  </si>
  <si>
    <t>RC0402FR-070RL</t>
  </si>
  <si>
    <t>R20, R21, R22, R37, R38, R39, R40, R41, R42, R43, R44, R45</t>
  </si>
  <si>
    <t>RC0402JR-07100KL</t>
  </si>
  <si>
    <t>1k</t>
  </si>
  <si>
    <t>Surface Mount Chip Resistor, Thick Film, RC Series, 1 kohm, 62.5 mW, 1%, 50 V, 0402 [1005 Metric]</t>
  </si>
  <si>
    <t>R23, R24, R27, R28, R32, R34, R35, R36, R47, R48, R49, R50, R51, R52, R53</t>
  </si>
  <si>
    <t>RC0402FR-071KL</t>
  </si>
  <si>
    <t>27R</t>
  </si>
  <si>
    <t>YAGEO - RC0402FR-0727RL - Résistance à puce CMS, Couche épaisse, 0402 [1005 Metric], 27 ohm, Série RC, 50 V, Couche épaisse</t>
  </si>
  <si>
    <t>R29, R33</t>
  </si>
  <si>
    <t>RC0402FR-0727RL</t>
  </si>
  <si>
    <t>100</t>
  </si>
  <si>
    <t>RES SMD 100 OHM 5% 1/16W 0402</t>
  </si>
  <si>
    <t>R30, R31</t>
  </si>
  <si>
    <t>RC0402FR-07100RL</t>
  </si>
  <si>
    <t>330R</t>
  </si>
  <si>
    <t>YAGEO (PHYCOMP) - RC0603FR-07330RL - RES, THICK FILM, 330R, 1%, 0.1W, 0603</t>
  </si>
  <si>
    <t>R46</t>
  </si>
  <si>
    <t>RC0603FR-07330RL</t>
  </si>
  <si>
    <t>499</t>
  </si>
  <si>
    <t>RES SMD 499 OHM 5% 1/16W 0402</t>
  </si>
  <si>
    <t>R55</t>
  </si>
  <si>
    <t>RC0402FR-07499RL</t>
  </si>
  <si>
    <t>R56, R57, R58, R59, R60</t>
  </si>
  <si>
    <t>MIC2875-AYMT-T5</t>
  </si>
  <si>
    <t>IC REG BOOST ADJ 3.8A 8TDFN</t>
  </si>
  <si>
    <t>SON50P200X60_HS-9N</t>
  </si>
  <si>
    <t>U1</t>
  </si>
  <si>
    <t>Microchip</t>
  </si>
  <si>
    <t>W25N01GVZEIG TR</t>
  </si>
  <si>
    <t>IC FLASH 1G SPI 104MHZ 8WSON</t>
  </si>
  <si>
    <t>SON127P800X80_HS-9N</t>
  </si>
  <si>
    <t>U2</t>
  </si>
  <si>
    <t>Winbond</t>
  </si>
  <si>
    <t>ESP32-S2</t>
  </si>
  <si>
    <t>RF System on a Chip - SoC SMD Wi-Fi IC, ESP32-S2, singal-core MCU, QFN 56-pin, 7*7 mm</t>
  </si>
  <si>
    <t>QFN40P700X700X90_HS-57N</t>
  </si>
  <si>
    <t>U3</t>
  </si>
  <si>
    <t>Espressif Systems</t>
  </si>
  <si>
    <t>AT42QT1110-MUR</t>
  </si>
  <si>
    <t>Capacitive Touch Screen 11 Key 32-Pin VQFN EP T/R</t>
  </si>
  <si>
    <t>QFN50P500X500X100_HS-33N</t>
  </si>
  <si>
    <t>U4</t>
  </si>
  <si>
    <t>W25Q128JVSIM</t>
  </si>
  <si>
    <t>IC FLASH 128MBIT SPI/QUAD 8SOIC</t>
  </si>
  <si>
    <t>SOIC127P600X175_HS-9N_NOTP</t>
  </si>
  <si>
    <t>U5</t>
  </si>
  <si>
    <t>1909763-1</t>
  </si>
  <si>
    <t>CONN UMCC JACK STR 50OHM SMD</t>
  </si>
  <si>
    <t>IPEX_ANT</t>
  </si>
  <si>
    <t>U6</t>
  </si>
  <si>
    <t>TE Connectivity AMP</t>
  </si>
  <si>
    <t>40MHz</t>
  </si>
  <si>
    <t>CRYSTAL 40.0000MHZ 8PF SMD</t>
  </si>
  <si>
    <t>FA-128</t>
  </si>
  <si>
    <t>X1</t>
  </si>
  <si>
    <t>Abracon</t>
  </si>
  <si>
    <t>ABM11W-40.0000MHZ-8-B1U-T3</t>
  </si>
  <si>
    <t>Order Quantity (2pcs)</t>
  </si>
  <si>
    <t>Unit Price (2pcs)</t>
  </si>
  <si>
    <t>Order Quantity (5pcs)</t>
  </si>
  <si>
    <t>Unit Price (5pcs)</t>
  </si>
  <si>
    <t>PCB</t>
  </si>
  <si>
    <t>PCB 2 Layers 55x50mm</t>
  </si>
  <si>
    <t>PCBWAY</t>
  </si>
  <si>
    <t>SMT</t>
  </si>
  <si>
    <t>SMT for PCB 2 Layers</t>
  </si>
  <si>
    <t>Manufacturer</t>
  </si>
  <si>
    <t>Manufacturer Part Number</t>
  </si>
  <si>
    <t>C1, C2, C3, C4, C5, C9, C10, C11, C12, C13</t>
  </si>
  <si>
    <t>C7, C8</t>
  </si>
  <si>
    <t>R1, R2, R3, R4, R5, R6, R7, R8, R9, R10, R11, R12</t>
  </si>
  <si>
    <t>R13</t>
  </si>
  <si>
    <t>PCB 2 Layers 21x40mm</t>
  </si>
  <si>
    <t>Price for 2pcs SMT (USD)</t>
  </si>
  <si>
    <t>Price for 5pcs SMT (USD)</t>
  </si>
  <si>
    <t>Price for 2pcs (USD)</t>
  </si>
  <si>
    <t>Price for 5pcs (USD)</t>
  </si>
  <si>
    <t>#</t>
  </si>
  <si>
    <t>2pcs Option</t>
  </si>
  <si>
    <t>5pcs Option</t>
  </si>
  <si>
    <t>Content</t>
  </si>
  <si>
    <t>Main Board</t>
  </si>
  <si>
    <t>First Page Board</t>
  </si>
  <si>
    <t>Shipping Cost</t>
  </si>
  <si>
    <t>Taxes</t>
  </si>
  <si>
    <t>Total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</si>
</sst>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Tahoma"/>
    </font>
    <font>
      <b/>
      <sz val="10"/>
      <name val="Tahoma"/>
      <family val="2"/>
    </font>
    <font>
      <sz val="10"/>
      <name val="Tahoma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2" borderId="0"/>
    <xf numFmtId="44" fontId="2" fillId="0" borderId="0" applyFont="0" applyFill="0" applyBorder="0" applyAlignment="0" applyProtection="0"/>
  </cellStyleXfs>
  <cellXfs count="30">
    <xf numFmtId="0" fontId="0" fillId="2" borderId="0" xfId="0"/>
    <xf numFmtId="0" fontId="0" fillId="2" borderId="5" xfId="0" quotePrefix="1" applyBorder="1" applyAlignment="1">
      <alignment vertical="center" wrapText="1"/>
    </xf>
    <xf numFmtId="0" fontId="0" fillId="2" borderId="4" xfId="0" quotePrefix="1" applyBorder="1" applyAlignment="1">
      <alignment vertical="center" wrapText="1"/>
    </xf>
    <xf numFmtId="0" fontId="0" fillId="2" borderId="4" xfId="0" applyBorder="1" applyAlignment="1">
      <alignment vertical="center" wrapText="1"/>
    </xf>
    <xf numFmtId="0" fontId="0" fillId="2" borderId="6" xfId="0" quotePrefix="1" applyBorder="1" applyAlignment="1">
      <alignment vertical="center" wrapText="1"/>
    </xf>
    <xf numFmtId="0" fontId="0" fillId="2" borderId="3" xfId="0" quotePrefix="1" applyBorder="1" applyAlignment="1">
      <alignment vertical="center" wrapText="1"/>
    </xf>
    <xf numFmtId="0" fontId="0" fillId="2" borderId="3" xfId="0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2" borderId="4" xfId="0" applyBorder="1" applyAlignment="1">
      <alignment horizontal="right" vertical="center" wrapText="1"/>
    </xf>
    <xf numFmtId="0" fontId="0" fillId="2" borderId="0" xfId="0" applyAlignment="1">
      <alignment horizontal="right"/>
    </xf>
    <xf numFmtId="0" fontId="0" fillId="2" borderId="7" xfId="0" applyBorder="1" applyAlignment="1">
      <alignment vertical="center" wrapText="1"/>
    </xf>
    <xf numFmtId="0" fontId="0" fillId="2" borderId="2" xfId="0" applyBorder="1" applyAlignment="1">
      <alignment vertical="center" wrapText="1"/>
    </xf>
    <xf numFmtId="0" fontId="0" fillId="2" borderId="2" xfId="0" applyBorder="1"/>
    <xf numFmtId="0" fontId="0" fillId="2" borderId="2" xfId="0" applyBorder="1" applyAlignment="1">
      <alignment horizontal="right"/>
    </xf>
    <xf numFmtId="0" fontId="0" fillId="2" borderId="0" xfId="0" applyAlignment="1">
      <alignment vertical="center"/>
    </xf>
    <xf numFmtId="2" fontId="0" fillId="2" borderId="0" xfId="0" applyNumberFormat="1" applyAlignment="1">
      <alignment horizontal="right"/>
    </xf>
    <xf numFmtId="44" fontId="0" fillId="2" borderId="4" xfId="1" applyFont="1" applyFill="1" applyBorder="1" applyAlignment="1">
      <alignment horizontal="right" vertical="center" wrapText="1"/>
    </xf>
    <xf numFmtId="44" fontId="0" fillId="2" borderId="2" xfId="1" applyFont="1" applyFill="1" applyBorder="1" applyAlignment="1">
      <alignment horizontal="right"/>
    </xf>
    <xf numFmtId="0" fontId="3" fillId="2" borderId="2" xfId="0" applyFont="1" applyBorder="1" applyAlignment="1">
      <alignment vertical="center" wrapText="1"/>
    </xf>
    <xf numFmtId="0" fontId="1" fillId="2" borderId="7" xfId="0" applyFont="1" applyBorder="1" applyAlignment="1">
      <alignment vertical="center" wrapText="1"/>
    </xf>
    <xf numFmtId="0" fontId="1" fillId="2" borderId="0" xfId="0" applyFont="1"/>
    <xf numFmtId="0" fontId="3" fillId="2" borderId="2" xfId="0" applyFont="1" applyBorder="1" applyAlignment="1">
      <alignment vertical="center"/>
    </xf>
    <xf numFmtId="0" fontId="0" fillId="2" borderId="2" xfId="0" applyBorder="1" applyAlignment="1">
      <alignment vertical="center"/>
    </xf>
    <xf numFmtId="0" fontId="0" fillId="2" borderId="2" xfId="0" applyBorder="1" applyAlignment="1">
      <alignment horizontal="center" vertical="center"/>
    </xf>
    <xf numFmtId="0" fontId="0" fillId="2" borderId="0" xfId="0" applyAlignment="1">
      <alignment horizontal="center" vertical="center"/>
    </xf>
    <xf numFmtId="0" fontId="1" fillId="2" borderId="2" xfId="0" applyFont="1" applyBorder="1" applyAlignment="1">
      <alignment horizontal="center" vertical="center"/>
    </xf>
    <xf numFmtId="0" fontId="1" fillId="2" borderId="2" xfId="0" applyFont="1" applyBorder="1" applyAlignment="1">
      <alignment vertical="center"/>
    </xf>
    <xf numFmtId="0" fontId="3" fillId="2" borderId="0" xfId="0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7"/>
  <sheetViews>
    <sheetView tabSelected="1" workbookViewId="0">
      <selection activeCell="E11" sqref="E11"/>
    </sheetView>
  </sheetViews>
  <sheetFormatPr defaultColWidth="9.140625" defaultRowHeight="12.75" x14ac:dyDescent="0.2"/>
  <cols>
    <col min="1" max="1" width="9.140625" style="16"/>
    <col min="2" max="2" width="9.140625" style="26"/>
    <col min="3" max="3" width="25.140625" style="16" customWidth="1"/>
    <col min="4" max="4" width="16.140625" style="16" customWidth="1"/>
    <col min="5" max="5" width="16.42578125" style="16" customWidth="1"/>
    <col min="6" max="6" width="9.140625" style="16" customWidth="1"/>
    <col min="7" max="16384" width="9.140625" style="16"/>
  </cols>
  <sheetData>
    <row r="2" spans="2:5" x14ac:dyDescent="0.2">
      <c r="B2" s="27" t="s">
        <v>174</v>
      </c>
      <c r="C2" s="28" t="s">
        <v>177</v>
      </c>
      <c r="D2" s="28" t="s">
        <v>175</v>
      </c>
      <c r="E2" s="28" t="s">
        <v>176</v>
      </c>
    </row>
    <row r="3" spans="2:5" x14ac:dyDescent="0.2">
      <c r="B3" s="25">
        <v>1</v>
      </c>
      <c r="C3" s="23" t="s">
        <v>178</v>
      </c>
      <c r="D3" s="24">
        <f>SmartToy_MainBoard_REV02!H37</f>
        <v>159.03800000000001</v>
      </c>
      <c r="E3" s="24">
        <f>SmartToy_MainBoard_REV02!H38</f>
        <v>267.53999999999996</v>
      </c>
    </row>
    <row r="4" spans="2:5" x14ac:dyDescent="0.2">
      <c r="B4" s="25">
        <v>2</v>
      </c>
      <c r="C4" s="23" t="s">
        <v>179</v>
      </c>
      <c r="D4" s="24">
        <f>'SmartToy_FirstPage Board_REV01'!I11</f>
        <v>122.684</v>
      </c>
      <c r="E4" s="24">
        <f>'SmartToy_FirstPage Board_REV01'!I12</f>
        <v>161.71</v>
      </c>
    </row>
    <row r="5" spans="2:5" x14ac:dyDescent="0.2">
      <c r="B5" s="25">
        <v>3</v>
      </c>
      <c r="C5" s="23" t="s">
        <v>180</v>
      </c>
      <c r="D5" s="24">
        <v>25</v>
      </c>
      <c r="E5" s="24">
        <v>25</v>
      </c>
    </row>
    <row r="6" spans="2:5" x14ac:dyDescent="0.2">
      <c r="B6" s="25">
        <v>4</v>
      </c>
      <c r="C6" s="23" t="s">
        <v>181</v>
      </c>
      <c r="D6" s="24">
        <f>0.15*SUM(D3:D5)</f>
        <v>46.008299999999998</v>
      </c>
      <c r="E6" s="24">
        <f>0.15*SUM(E3:E5)</f>
        <v>68.137500000000003</v>
      </c>
    </row>
    <row r="7" spans="2:5" x14ac:dyDescent="0.2">
      <c r="C7" s="29" t="s">
        <v>182</v>
      </c>
      <c r="D7" s="16">
        <f>SUM(D3:D6)</f>
        <v>352.7303</v>
      </c>
      <c r="E7" s="16">
        <f>SUM(E3:E6)</f>
        <v>522.38750000000005</v>
      </c>
    </row>
  </sheetData>
  <printOptions horizontalCentered="1" verticalCentered="1"/>
  <pageMargins left="0.3" right="0.3" top="0.3" bottom="0.3" header="0" footer="0"/>
  <pageSetup orientation="landscape" blackAndWhite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A23" workbookViewId="0">
      <selection activeCell="G43" sqref="G43"/>
    </sheetView>
  </sheetViews>
  <sheetFormatPr defaultColWidth="9.140625" defaultRowHeight="12.75" x14ac:dyDescent="0.2"/>
  <cols>
    <col min="1" max="1" width="16.85546875" bestFit="1" customWidth="1"/>
    <col min="2" max="2" width="42" customWidth="1"/>
    <col min="3" max="3" width="17" customWidth="1"/>
    <col min="4" max="4" width="24.28515625" customWidth="1"/>
    <col min="5" max="5" width="9" bestFit="1" customWidth="1"/>
    <col min="6" max="6" width="17" customWidth="1"/>
    <col min="7" max="7" width="28.7109375" customWidth="1"/>
    <col min="8" max="8" width="13.7109375" customWidth="1"/>
    <col min="9" max="9" width="13.7109375" style="11" customWidth="1"/>
    <col min="10" max="10" width="13.7109375" customWidth="1"/>
    <col min="11" max="11" width="13.7109375" style="11" customWidth="1"/>
  </cols>
  <sheetData>
    <row r="1" spans="1:11" ht="38.25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154</v>
      </c>
      <c r="I1" s="9" t="s">
        <v>155</v>
      </c>
      <c r="J1" s="8" t="s">
        <v>156</v>
      </c>
      <c r="K1" s="9" t="s">
        <v>157</v>
      </c>
    </row>
    <row r="2" spans="1:11" ht="25.5" x14ac:dyDescent="0.2">
      <c r="A2" s="1" t="s">
        <v>7</v>
      </c>
      <c r="B2" s="2" t="s">
        <v>8</v>
      </c>
      <c r="C2" s="2" t="s">
        <v>9</v>
      </c>
      <c r="D2" s="2" t="s">
        <v>10</v>
      </c>
      <c r="E2" s="3">
        <v>3</v>
      </c>
      <c r="F2" s="2" t="s">
        <v>11</v>
      </c>
      <c r="G2" s="2" t="s">
        <v>12</v>
      </c>
      <c r="H2" s="3">
        <f>E2*2</f>
        <v>6</v>
      </c>
      <c r="I2" s="18">
        <v>0.4</v>
      </c>
      <c r="J2" s="3">
        <f>E2*5</f>
        <v>15</v>
      </c>
      <c r="K2" s="10">
        <v>0.27300000000000002</v>
      </c>
    </row>
    <row r="3" spans="1:11" x14ac:dyDescent="0.2">
      <c r="A3" s="4" t="s">
        <v>13</v>
      </c>
      <c r="B3" s="5" t="s">
        <v>14</v>
      </c>
      <c r="C3" s="5" t="s">
        <v>15</v>
      </c>
      <c r="D3" s="5" t="s">
        <v>16</v>
      </c>
      <c r="E3" s="6">
        <v>2</v>
      </c>
      <c r="F3" s="5" t="s">
        <v>17</v>
      </c>
      <c r="G3" s="5" t="s">
        <v>18</v>
      </c>
      <c r="H3" s="3">
        <f t="shared" ref="H3:H36" si="0">E3*2</f>
        <v>4</v>
      </c>
      <c r="I3" s="18">
        <v>0.2</v>
      </c>
      <c r="J3" s="3">
        <f t="shared" ref="J3:J36" si="1">E3*5</f>
        <v>10</v>
      </c>
      <c r="K3" s="10">
        <v>0.14599999999999999</v>
      </c>
    </row>
    <row r="4" spans="1:11" ht="38.25" x14ac:dyDescent="0.2">
      <c r="A4" s="4" t="s">
        <v>19</v>
      </c>
      <c r="B4" s="5" t="s">
        <v>20</v>
      </c>
      <c r="C4" s="5" t="s">
        <v>21</v>
      </c>
      <c r="D4" s="5" t="s">
        <v>22</v>
      </c>
      <c r="E4" s="6">
        <v>13</v>
      </c>
      <c r="F4" s="5" t="s">
        <v>23</v>
      </c>
      <c r="G4" s="5" t="s">
        <v>24</v>
      </c>
      <c r="H4" s="3">
        <f t="shared" si="0"/>
        <v>26</v>
      </c>
      <c r="I4" s="18">
        <v>3.4000000000000002E-2</v>
      </c>
      <c r="J4" s="3">
        <f t="shared" si="1"/>
        <v>65</v>
      </c>
      <c r="K4" s="10">
        <v>1.9E-2</v>
      </c>
    </row>
    <row r="5" spans="1:11" x14ac:dyDescent="0.2">
      <c r="A5" s="4" t="s">
        <v>25</v>
      </c>
      <c r="B5" s="5" t="s">
        <v>26</v>
      </c>
      <c r="C5" s="5" t="s">
        <v>15</v>
      </c>
      <c r="D5" s="5" t="s">
        <v>27</v>
      </c>
      <c r="E5" s="6">
        <v>1</v>
      </c>
      <c r="F5" s="5" t="s">
        <v>28</v>
      </c>
      <c r="G5" s="5" t="s">
        <v>29</v>
      </c>
      <c r="H5" s="3">
        <f t="shared" si="0"/>
        <v>2</v>
      </c>
      <c r="I5" s="18">
        <v>0.35</v>
      </c>
      <c r="J5" s="3">
        <f t="shared" si="1"/>
        <v>5</v>
      </c>
      <c r="K5" s="10">
        <v>0.35</v>
      </c>
    </row>
    <row r="6" spans="1:11" ht="25.5" x14ac:dyDescent="0.2">
      <c r="A6" s="4" t="s">
        <v>30</v>
      </c>
      <c r="B6" s="5" t="s">
        <v>31</v>
      </c>
      <c r="C6" s="5" t="s">
        <v>21</v>
      </c>
      <c r="D6" s="5" t="s">
        <v>32</v>
      </c>
      <c r="E6" s="6">
        <v>10</v>
      </c>
      <c r="F6" s="5" t="s">
        <v>17</v>
      </c>
      <c r="G6" s="5" t="s">
        <v>33</v>
      </c>
      <c r="H6" s="3">
        <f t="shared" si="0"/>
        <v>20</v>
      </c>
      <c r="I6" s="18">
        <v>1.7999999999999999E-2</v>
      </c>
      <c r="J6" s="3">
        <f t="shared" si="1"/>
        <v>50</v>
      </c>
      <c r="K6" s="10">
        <v>0.1</v>
      </c>
    </row>
    <row r="7" spans="1:11" x14ac:dyDescent="0.2">
      <c r="A7" s="4" t="s">
        <v>34</v>
      </c>
      <c r="B7" s="5" t="s">
        <v>35</v>
      </c>
      <c r="C7" s="5" t="s">
        <v>21</v>
      </c>
      <c r="D7" s="5" t="s">
        <v>36</v>
      </c>
      <c r="E7" s="6">
        <v>1</v>
      </c>
      <c r="F7" s="5" t="s">
        <v>17</v>
      </c>
      <c r="G7" s="5" t="s">
        <v>37</v>
      </c>
      <c r="H7" s="3">
        <f t="shared" si="0"/>
        <v>2</v>
      </c>
      <c r="I7" s="18">
        <v>0.51</v>
      </c>
      <c r="J7" s="3">
        <f t="shared" si="1"/>
        <v>5</v>
      </c>
      <c r="K7" s="10">
        <v>0.51</v>
      </c>
    </row>
    <row r="8" spans="1:11" x14ac:dyDescent="0.2">
      <c r="A8" s="4" t="s">
        <v>38</v>
      </c>
      <c r="B8" s="5" t="s">
        <v>39</v>
      </c>
      <c r="C8" s="5" t="s">
        <v>21</v>
      </c>
      <c r="D8" s="5" t="s">
        <v>40</v>
      </c>
      <c r="E8" s="6">
        <v>2</v>
      </c>
      <c r="F8" s="5" t="s">
        <v>23</v>
      </c>
      <c r="G8" s="5" t="s">
        <v>41</v>
      </c>
      <c r="H8" s="3">
        <f t="shared" si="0"/>
        <v>4</v>
      </c>
      <c r="I8" s="18">
        <v>0.1</v>
      </c>
      <c r="J8" s="3">
        <f t="shared" si="1"/>
        <v>10</v>
      </c>
      <c r="K8" s="10">
        <v>0.1</v>
      </c>
    </row>
    <row r="9" spans="1:11" x14ac:dyDescent="0.2">
      <c r="A9" s="4" t="s">
        <v>42</v>
      </c>
      <c r="B9" s="5" t="s">
        <v>43</v>
      </c>
      <c r="C9" s="5" t="s">
        <v>21</v>
      </c>
      <c r="D9" s="5" t="s">
        <v>44</v>
      </c>
      <c r="E9" s="6">
        <v>3</v>
      </c>
      <c r="F9" s="5" t="s">
        <v>45</v>
      </c>
      <c r="G9" s="5" t="s">
        <v>46</v>
      </c>
      <c r="H9" s="3">
        <f t="shared" si="0"/>
        <v>6</v>
      </c>
      <c r="I9" s="18">
        <v>0.12</v>
      </c>
      <c r="J9" s="3">
        <f t="shared" si="1"/>
        <v>15</v>
      </c>
      <c r="K9" s="10">
        <v>0.1</v>
      </c>
    </row>
    <row r="10" spans="1:11" x14ac:dyDescent="0.2">
      <c r="A10" s="4" t="s">
        <v>47</v>
      </c>
      <c r="B10" s="5" t="s">
        <v>48</v>
      </c>
      <c r="C10" s="5" t="s">
        <v>21</v>
      </c>
      <c r="D10" s="5" t="s">
        <v>49</v>
      </c>
      <c r="E10" s="6">
        <v>1</v>
      </c>
      <c r="F10" s="5" t="s">
        <v>50</v>
      </c>
      <c r="G10" s="5" t="s">
        <v>51</v>
      </c>
      <c r="H10" s="3">
        <f t="shared" si="0"/>
        <v>2</v>
      </c>
      <c r="I10" s="18">
        <v>0.1</v>
      </c>
      <c r="J10" s="3">
        <f t="shared" si="1"/>
        <v>5</v>
      </c>
      <c r="K10" s="10">
        <v>0.1</v>
      </c>
    </row>
    <row r="11" spans="1:11" x14ac:dyDescent="0.2">
      <c r="A11" s="4" t="s">
        <v>52</v>
      </c>
      <c r="B11" s="5" t="s">
        <v>53</v>
      </c>
      <c r="C11" s="5" t="s">
        <v>54</v>
      </c>
      <c r="D11" s="5" t="s">
        <v>55</v>
      </c>
      <c r="E11" s="6">
        <v>1</v>
      </c>
      <c r="F11" s="5" t="s">
        <v>56</v>
      </c>
      <c r="G11" s="5" t="s">
        <v>52</v>
      </c>
      <c r="H11" s="3">
        <f t="shared" si="0"/>
        <v>2</v>
      </c>
      <c r="I11" s="18">
        <v>1.28</v>
      </c>
      <c r="J11" s="3">
        <f t="shared" si="1"/>
        <v>5</v>
      </c>
      <c r="K11" s="10">
        <v>1.24</v>
      </c>
    </row>
    <row r="12" spans="1:11" x14ac:dyDescent="0.2">
      <c r="A12" s="4" t="s">
        <v>57</v>
      </c>
      <c r="B12" s="5" t="s">
        <v>58</v>
      </c>
      <c r="C12" s="5" t="s">
        <v>59</v>
      </c>
      <c r="D12" s="5" t="s">
        <v>60</v>
      </c>
      <c r="E12" s="6">
        <v>2</v>
      </c>
      <c r="F12" s="5" t="s">
        <v>23</v>
      </c>
      <c r="G12" s="5" t="s">
        <v>61</v>
      </c>
      <c r="H12" s="3">
        <f t="shared" si="0"/>
        <v>4</v>
      </c>
      <c r="I12" s="18">
        <v>0.11</v>
      </c>
      <c r="J12" s="3">
        <f t="shared" si="1"/>
        <v>10</v>
      </c>
      <c r="K12" s="10">
        <v>0.1</v>
      </c>
    </row>
    <row r="13" spans="1:11" x14ac:dyDescent="0.2">
      <c r="A13" s="4" t="s">
        <v>62</v>
      </c>
      <c r="B13" s="5" t="s">
        <v>63</v>
      </c>
      <c r="C13" s="5" t="s">
        <v>64</v>
      </c>
      <c r="D13" s="5" t="s">
        <v>65</v>
      </c>
      <c r="E13" s="6">
        <v>1</v>
      </c>
      <c r="F13" s="5" t="s">
        <v>23</v>
      </c>
      <c r="G13" s="5" t="s">
        <v>66</v>
      </c>
      <c r="H13" s="3">
        <f t="shared" si="0"/>
        <v>2</v>
      </c>
      <c r="I13" s="18">
        <v>0.24</v>
      </c>
      <c r="J13" s="3">
        <f t="shared" si="1"/>
        <v>5</v>
      </c>
      <c r="K13" s="10">
        <v>0.24</v>
      </c>
    </row>
    <row r="14" spans="1:11" x14ac:dyDescent="0.2">
      <c r="A14" s="4" t="s">
        <v>68</v>
      </c>
      <c r="B14" s="5" t="s">
        <v>69</v>
      </c>
      <c r="C14" s="5" t="s">
        <v>67</v>
      </c>
      <c r="D14" s="5" t="s">
        <v>70</v>
      </c>
      <c r="E14" s="6">
        <v>1</v>
      </c>
      <c r="F14" s="5" t="s">
        <v>28</v>
      </c>
      <c r="G14" s="5" t="s">
        <v>71</v>
      </c>
      <c r="H14" s="3">
        <f t="shared" si="0"/>
        <v>2</v>
      </c>
      <c r="I14" s="18">
        <v>0.1</v>
      </c>
      <c r="J14" s="3">
        <f t="shared" si="1"/>
        <v>5</v>
      </c>
      <c r="K14" s="10">
        <v>0.1</v>
      </c>
    </row>
    <row r="15" spans="1:11" x14ac:dyDescent="0.2">
      <c r="A15" s="4" t="s">
        <v>72</v>
      </c>
      <c r="B15" s="5" t="s">
        <v>73</v>
      </c>
      <c r="C15" s="5" t="s">
        <v>59</v>
      </c>
      <c r="D15" s="5" t="s">
        <v>74</v>
      </c>
      <c r="E15" s="6">
        <v>6</v>
      </c>
      <c r="F15" s="5" t="s">
        <v>75</v>
      </c>
      <c r="G15" s="5" t="s">
        <v>76</v>
      </c>
      <c r="H15" s="3">
        <f t="shared" si="0"/>
        <v>12</v>
      </c>
      <c r="I15" s="18">
        <v>1.6E-2</v>
      </c>
      <c r="J15" s="3">
        <f t="shared" si="1"/>
        <v>30</v>
      </c>
      <c r="K15" s="10">
        <v>0.1</v>
      </c>
    </row>
    <row r="16" spans="1:11" x14ac:dyDescent="0.2">
      <c r="A16" s="4" t="s">
        <v>77</v>
      </c>
      <c r="B16" s="5" t="s">
        <v>78</v>
      </c>
      <c r="C16" s="5" t="s">
        <v>59</v>
      </c>
      <c r="D16" s="5" t="s">
        <v>79</v>
      </c>
      <c r="E16" s="6">
        <v>1</v>
      </c>
      <c r="F16" s="5" t="s">
        <v>75</v>
      </c>
      <c r="G16" s="5" t="s">
        <v>80</v>
      </c>
      <c r="H16" s="3">
        <f t="shared" si="0"/>
        <v>2</v>
      </c>
      <c r="I16" s="18">
        <v>0.1</v>
      </c>
      <c r="J16" s="3">
        <f t="shared" si="1"/>
        <v>5</v>
      </c>
      <c r="K16" s="10">
        <v>0.1</v>
      </c>
    </row>
    <row r="17" spans="1:11" x14ac:dyDescent="0.2">
      <c r="A17" s="4" t="s">
        <v>81</v>
      </c>
      <c r="B17" s="5" t="s">
        <v>82</v>
      </c>
      <c r="C17" s="5" t="s">
        <v>59</v>
      </c>
      <c r="D17" s="5" t="s">
        <v>83</v>
      </c>
      <c r="E17" s="6">
        <v>1</v>
      </c>
      <c r="F17" s="5" t="s">
        <v>75</v>
      </c>
      <c r="G17" s="5" t="s">
        <v>84</v>
      </c>
      <c r="H17" s="3">
        <f t="shared" si="0"/>
        <v>2</v>
      </c>
      <c r="I17" s="18">
        <v>0.1</v>
      </c>
      <c r="J17" s="3">
        <f t="shared" si="1"/>
        <v>5</v>
      </c>
      <c r="K17" s="10">
        <v>0.1</v>
      </c>
    </row>
    <row r="18" spans="1:11" x14ac:dyDescent="0.2">
      <c r="A18" s="4" t="s">
        <v>85</v>
      </c>
      <c r="B18" s="5" t="s">
        <v>86</v>
      </c>
      <c r="C18" s="5" t="s">
        <v>59</v>
      </c>
      <c r="D18" s="5" t="s">
        <v>87</v>
      </c>
      <c r="E18" s="6">
        <v>1</v>
      </c>
      <c r="F18" s="5" t="s">
        <v>75</v>
      </c>
      <c r="G18" s="5" t="s">
        <v>88</v>
      </c>
      <c r="H18" s="3">
        <f t="shared" si="0"/>
        <v>2</v>
      </c>
      <c r="I18" s="18">
        <v>0.1</v>
      </c>
      <c r="J18" s="3">
        <f t="shared" si="1"/>
        <v>5</v>
      </c>
      <c r="K18" s="10">
        <v>0.1</v>
      </c>
    </row>
    <row r="19" spans="1:11" ht="38.25" x14ac:dyDescent="0.2">
      <c r="A19" s="4" t="s">
        <v>89</v>
      </c>
      <c r="B19" s="5" t="s">
        <v>90</v>
      </c>
      <c r="C19" s="5" t="s">
        <v>59</v>
      </c>
      <c r="D19" s="5" t="s">
        <v>91</v>
      </c>
      <c r="E19" s="6">
        <v>12</v>
      </c>
      <c r="F19" s="5" t="s">
        <v>75</v>
      </c>
      <c r="G19" s="5" t="s">
        <v>92</v>
      </c>
      <c r="H19" s="3">
        <f t="shared" si="0"/>
        <v>24</v>
      </c>
      <c r="I19" s="18">
        <v>1.6E-2</v>
      </c>
      <c r="J19" s="3">
        <f t="shared" si="1"/>
        <v>60</v>
      </c>
      <c r="K19" s="10">
        <v>0.1</v>
      </c>
    </row>
    <row r="20" spans="1:11" x14ac:dyDescent="0.2">
      <c r="A20" s="4" t="s">
        <v>93</v>
      </c>
      <c r="B20" s="5" t="s">
        <v>94</v>
      </c>
      <c r="C20" s="5" t="s">
        <v>59</v>
      </c>
      <c r="D20" s="5" t="s">
        <v>95</v>
      </c>
      <c r="E20" s="6">
        <v>2</v>
      </c>
      <c r="F20" s="5" t="s">
        <v>75</v>
      </c>
      <c r="G20" s="5" t="s">
        <v>96</v>
      </c>
      <c r="H20" s="3">
        <f t="shared" si="0"/>
        <v>4</v>
      </c>
      <c r="I20" s="18">
        <v>0.1</v>
      </c>
      <c r="J20" s="3">
        <f t="shared" si="1"/>
        <v>10</v>
      </c>
      <c r="K20" s="10">
        <v>0.1</v>
      </c>
    </row>
    <row r="21" spans="1:11" ht="38.25" x14ac:dyDescent="0.2">
      <c r="A21" s="4" t="s">
        <v>85</v>
      </c>
      <c r="B21" s="5" t="s">
        <v>86</v>
      </c>
      <c r="C21" s="5" t="s">
        <v>59</v>
      </c>
      <c r="D21" s="5" t="s">
        <v>97</v>
      </c>
      <c r="E21" s="6">
        <v>12</v>
      </c>
      <c r="F21" s="5" t="s">
        <v>75</v>
      </c>
      <c r="G21" s="5" t="s">
        <v>98</v>
      </c>
      <c r="H21" s="3">
        <f t="shared" si="0"/>
        <v>24</v>
      </c>
      <c r="I21" s="18">
        <v>1.2999999999999999E-2</v>
      </c>
      <c r="J21" s="3">
        <f t="shared" si="1"/>
        <v>60</v>
      </c>
      <c r="K21" s="10">
        <v>0.01</v>
      </c>
    </row>
    <row r="22" spans="1:11" ht="38.25" x14ac:dyDescent="0.2">
      <c r="A22" s="4" t="s">
        <v>99</v>
      </c>
      <c r="B22" s="5" t="s">
        <v>100</v>
      </c>
      <c r="C22" s="5" t="s">
        <v>59</v>
      </c>
      <c r="D22" s="5" t="s">
        <v>101</v>
      </c>
      <c r="E22" s="6">
        <v>15</v>
      </c>
      <c r="F22" s="5" t="s">
        <v>75</v>
      </c>
      <c r="G22" s="5" t="s">
        <v>102</v>
      </c>
      <c r="H22" s="3">
        <f t="shared" si="0"/>
        <v>30</v>
      </c>
      <c r="I22" s="18">
        <v>1.6E-2</v>
      </c>
      <c r="J22" s="3">
        <f t="shared" si="1"/>
        <v>75</v>
      </c>
      <c r="K22" s="10">
        <v>0.02</v>
      </c>
    </row>
    <row r="23" spans="1:11" ht="38.25" x14ac:dyDescent="0.2">
      <c r="A23" s="4" t="s">
        <v>103</v>
      </c>
      <c r="B23" s="5" t="s">
        <v>104</v>
      </c>
      <c r="C23" s="5" t="s">
        <v>59</v>
      </c>
      <c r="D23" s="5" t="s">
        <v>105</v>
      </c>
      <c r="E23" s="6">
        <v>2</v>
      </c>
      <c r="F23" s="5" t="s">
        <v>75</v>
      </c>
      <c r="G23" s="5" t="s">
        <v>106</v>
      </c>
      <c r="H23" s="3">
        <f t="shared" si="0"/>
        <v>4</v>
      </c>
      <c r="I23" s="18">
        <v>0.1</v>
      </c>
      <c r="J23" s="3">
        <f t="shared" si="1"/>
        <v>10</v>
      </c>
      <c r="K23" s="10">
        <v>0.1</v>
      </c>
    </row>
    <row r="24" spans="1:11" x14ac:dyDescent="0.2">
      <c r="A24" s="4" t="s">
        <v>107</v>
      </c>
      <c r="B24" s="5" t="s">
        <v>108</v>
      </c>
      <c r="C24" s="5" t="s">
        <v>59</v>
      </c>
      <c r="D24" s="5" t="s">
        <v>109</v>
      </c>
      <c r="E24" s="6">
        <v>2</v>
      </c>
      <c r="F24" s="5" t="s">
        <v>75</v>
      </c>
      <c r="G24" s="5" t="s">
        <v>110</v>
      </c>
      <c r="H24" s="3">
        <f t="shared" si="0"/>
        <v>4</v>
      </c>
      <c r="I24" s="18">
        <v>0.1</v>
      </c>
      <c r="J24" s="3">
        <f t="shared" si="1"/>
        <v>10</v>
      </c>
      <c r="K24" s="10">
        <v>0.1</v>
      </c>
    </row>
    <row r="25" spans="1:11" ht="25.5" x14ac:dyDescent="0.2">
      <c r="A25" s="4" t="s">
        <v>111</v>
      </c>
      <c r="B25" s="5" t="s">
        <v>112</v>
      </c>
      <c r="C25" s="5" t="s">
        <v>54</v>
      </c>
      <c r="D25" s="5" t="s">
        <v>113</v>
      </c>
      <c r="E25" s="6">
        <v>1</v>
      </c>
      <c r="F25" s="5" t="s">
        <v>75</v>
      </c>
      <c r="G25" s="5" t="s">
        <v>114</v>
      </c>
      <c r="H25" s="3">
        <f t="shared" si="0"/>
        <v>2</v>
      </c>
      <c r="I25" s="18">
        <v>0.1</v>
      </c>
      <c r="J25" s="3">
        <f t="shared" si="1"/>
        <v>5</v>
      </c>
      <c r="K25" s="10">
        <v>0.1</v>
      </c>
    </row>
    <row r="26" spans="1:11" x14ac:dyDescent="0.2">
      <c r="A26" s="4" t="s">
        <v>115</v>
      </c>
      <c r="B26" s="5" t="s">
        <v>116</v>
      </c>
      <c r="C26" s="5" t="s">
        <v>59</v>
      </c>
      <c r="D26" s="5" t="s">
        <v>117</v>
      </c>
      <c r="E26" s="6">
        <v>1</v>
      </c>
      <c r="F26" s="5" t="s">
        <v>75</v>
      </c>
      <c r="G26" s="5" t="s">
        <v>118</v>
      </c>
      <c r="H26" s="3">
        <f t="shared" si="0"/>
        <v>2</v>
      </c>
      <c r="I26" s="18">
        <v>0.1</v>
      </c>
      <c r="J26" s="3">
        <f t="shared" si="1"/>
        <v>5</v>
      </c>
      <c r="K26" s="10">
        <v>0.1</v>
      </c>
    </row>
    <row r="27" spans="1:11" x14ac:dyDescent="0.2">
      <c r="A27" s="4" t="s">
        <v>93</v>
      </c>
      <c r="B27" s="5" t="s">
        <v>94</v>
      </c>
      <c r="C27" s="5" t="s">
        <v>59</v>
      </c>
      <c r="D27" s="5" t="s">
        <v>119</v>
      </c>
      <c r="E27" s="6">
        <v>5</v>
      </c>
      <c r="F27" s="5" t="s">
        <v>75</v>
      </c>
      <c r="G27" s="5" t="s">
        <v>96</v>
      </c>
      <c r="H27" s="3">
        <f t="shared" si="0"/>
        <v>10</v>
      </c>
      <c r="I27" s="18">
        <v>1.2999999999999999E-2</v>
      </c>
      <c r="J27" s="3">
        <f t="shared" si="1"/>
        <v>25</v>
      </c>
      <c r="K27" s="10">
        <v>0.1</v>
      </c>
    </row>
    <row r="28" spans="1:11" ht="25.5" x14ac:dyDescent="0.2">
      <c r="A28" s="4" t="s">
        <v>120</v>
      </c>
      <c r="B28" s="5" t="s">
        <v>121</v>
      </c>
      <c r="C28" s="5" t="s">
        <v>122</v>
      </c>
      <c r="D28" s="5" t="s">
        <v>123</v>
      </c>
      <c r="E28" s="6">
        <v>1</v>
      </c>
      <c r="F28" s="5" t="s">
        <v>124</v>
      </c>
      <c r="G28" s="5" t="s">
        <v>120</v>
      </c>
      <c r="H28" s="3">
        <f t="shared" si="0"/>
        <v>2</v>
      </c>
      <c r="I28" s="18">
        <v>1.018</v>
      </c>
      <c r="J28" s="3">
        <f t="shared" si="1"/>
        <v>5</v>
      </c>
      <c r="K28" s="10">
        <v>1.02</v>
      </c>
    </row>
    <row r="29" spans="1:11" ht="25.5" x14ac:dyDescent="0.2">
      <c r="A29" s="4" t="s">
        <v>125</v>
      </c>
      <c r="B29" s="5" t="s">
        <v>126</v>
      </c>
      <c r="C29" s="5" t="s">
        <v>127</v>
      </c>
      <c r="D29" s="5" t="s">
        <v>128</v>
      </c>
      <c r="E29" s="6">
        <v>1</v>
      </c>
      <c r="F29" s="5" t="s">
        <v>129</v>
      </c>
      <c r="G29" s="5" t="s">
        <v>125</v>
      </c>
      <c r="H29" s="3">
        <f t="shared" si="0"/>
        <v>2</v>
      </c>
      <c r="I29" s="18">
        <v>3.21</v>
      </c>
      <c r="J29" s="3">
        <f t="shared" si="1"/>
        <v>5</v>
      </c>
      <c r="K29" s="10">
        <v>3.21</v>
      </c>
    </row>
    <row r="30" spans="1:11" ht="25.5" x14ac:dyDescent="0.2">
      <c r="A30" s="4" t="s">
        <v>130</v>
      </c>
      <c r="B30" s="5" t="s">
        <v>131</v>
      </c>
      <c r="C30" s="5" t="s">
        <v>132</v>
      </c>
      <c r="D30" s="5" t="s">
        <v>133</v>
      </c>
      <c r="E30" s="6">
        <v>1</v>
      </c>
      <c r="F30" s="5" t="s">
        <v>134</v>
      </c>
      <c r="G30" s="5" t="s">
        <v>130</v>
      </c>
      <c r="H30" s="3">
        <f t="shared" si="0"/>
        <v>2</v>
      </c>
      <c r="I30" s="18">
        <v>1.2</v>
      </c>
      <c r="J30" s="3">
        <f t="shared" si="1"/>
        <v>5</v>
      </c>
      <c r="K30" s="10">
        <v>1.2</v>
      </c>
    </row>
    <row r="31" spans="1:11" ht="25.5" x14ac:dyDescent="0.2">
      <c r="A31" s="4" t="s">
        <v>135</v>
      </c>
      <c r="B31" s="5" t="s">
        <v>136</v>
      </c>
      <c r="C31" s="5" t="s">
        <v>137</v>
      </c>
      <c r="D31" s="5" t="s">
        <v>138</v>
      </c>
      <c r="E31" s="6">
        <v>1</v>
      </c>
      <c r="F31" s="5" t="s">
        <v>124</v>
      </c>
      <c r="G31" s="5" t="s">
        <v>135</v>
      </c>
      <c r="H31" s="3">
        <f t="shared" si="0"/>
        <v>2</v>
      </c>
      <c r="I31" s="18">
        <v>1.1599999999999999</v>
      </c>
      <c r="J31" s="3">
        <f t="shared" si="1"/>
        <v>5</v>
      </c>
      <c r="K31" s="10">
        <v>1.1599999999999999</v>
      </c>
    </row>
    <row r="32" spans="1:11" ht="25.5" x14ac:dyDescent="0.2">
      <c r="A32" s="4" t="s">
        <v>139</v>
      </c>
      <c r="B32" s="5" t="s">
        <v>140</v>
      </c>
      <c r="C32" s="5" t="s">
        <v>141</v>
      </c>
      <c r="D32" s="5" t="s">
        <v>142</v>
      </c>
      <c r="E32" s="6">
        <v>1</v>
      </c>
      <c r="F32" s="5" t="s">
        <v>129</v>
      </c>
      <c r="G32" s="5" t="s">
        <v>139</v>
      </c>
      <c r="H32" s="3">
        <f t="shared" si="0"/>
        <v>2</v>
      </c>
      <c r="I32" s="18">
        <v>1.62</v>
      </c>
      <c r="J32" s="3">
        <f t="shared" si="1"/>
        <v>5</v>
      </c>
      <c r="K32" s="10">
        <v>1.62</v>
      </c>
    </row>
    <row r="33" spans="1:11" ht="25.5" x14ac:dyDescent="0.2">
      <c r="A33" s="4" t="s">
        <v>143</v>
      </c>
      <c r="B33" s="5" t="s">
        <v>144</v>
      </c>
      <c r="C33" s="5" t="s">
        <v>145</v>
      </c>
      <c r="D33" s="5" t="s">
        <v>146</v>
      </c>
      <c r="E33" s="6">
        <v>1</v>
      </c>
      <c r="F33" s="5" t="s">
        <v>147</v>
      </c>
      <c r="G33" s="5" t="s">
        <v>143</v>
      </c>
      <c r="H33" s="3">
        <f t="shared" si="0"/>
        <v>2</v>
      </c>
      <c r="I33" s="18">
        <v>0.46</v>
      </c>
      <c r="J33" s="3">
        <f t="shared" si="1"/>
        <v>5</v>
      </c>
      <c r="K33" s="10">
        <v>0.46</v>
      </c>
    </row>
    <row r="34" spans="1:11" x14ac:dyDescent="0.2">
      <c r="A34" s="4" t="s">
        <v>148</v>
      </c>
      <c r="B34" s="5" t="s">
        <v>149</v>
      </c>
      <c r="C34" s="5" t="s">
        <v>150</v>
      </c>
      <c r="D34" s="5" t="s">
        <v>151</v>
      </c>
      <c r="E34" s="6">
        <v>1</v>
      </c>
      <c r="F34" s="5" t="s">
        <v>152</v>
      </c>
      <c r="G34" s="5" t="s">
        <v>153</v>
      </c>
      <c r="H34" s="3">
        <f t="shared" si="0"/>
        <v>2</v>
      </c>
      <c r="I34" s="18">
        <v>0.42</v>
      </c>
      <c r="J34" s="3">
        <f t="shared" si="1"/>
        <v>5</v>
      </c>
      <c r="K34" s="10">
        <v>0.42</v>
      </c>
    </row>
    <row r="35" spans="1:11" x14ac:dyDescent="0.2">
      <c r="A35" s="13" t="s">
        <v>158</v>
      </c>
      <c r="B35" s="13" t="s">
        <v>159</v>
      </c>
      <c r="C35" s="14"/>
      <c r="D35" s="14"/>
      <c r="E35" s="14">
        <v>1</v>
      </c>
      <c r="F35" s="13" t="s">
        <v>160</v>
      </c>
      <c r="G35" s="14"/>
      <c r="H35" s="14">
        <f t="shared" si="0"/>
        <v>2</v>
      </c>
      <c r="I35" s="19">
        <v>15</v>
      </c>
      <c r="J35" s="14">
        <f t="shared" si="1"/>
        <v>5</v>
      </c>
      <c r="K35" s="15">
        <v>10</v>
      </c>
    </row>
    <row r="36" spans="1:11" x14ac:dyDescent="0.2">
      <c r="A36" s="13" t="s">
        <v>161</v>
      </c>
      <c r="B36" s="13" t="s">
        <v>162</v>
      </c>
      <c r="C36" s="14"/>
      <c r="D36" s="14"/>
      <c r="E36" s="14">
        <v>1</v>
      </c>
      <c r="F36" s="14" t="s">
        <v>160</v>
      </c>
      <c r="G36" s="14"/>
      <c r="H36" s="14">
        <f t="shared" si="0"/>
        <v>2</v>
      </c>
      <c r="I36" s="19">
        <v>48</v>
      </c>
      <c r="J36" s="14">
        <f t="shared" si="1"/>
        <v>5</v>
      </c>
      <c r="K36" s="15">
        <v>25</v>
      </c>
    </row>
    <row r="37" spans="1:11" x14ac:dyDescent="0.2">
      <c r="G37" s="21" t="s">
        <v>172</v>
      </c>
      <c r="H37" s="12">
        <f>SUMPRODUCT(H2:H36,I2:I36)</f>
        <v>159.03800000000001</v>
      </c>
      <c r="I37" s="17"/>
    </row>
    <row r="38" spans="1:11" x14ac:dyDescent="0.2">
      <c r="G38" s="22" t="s">
        <v>173</v>
      </c>
      <c r="H38" s="12">
        <f>SUMPRODUCT(J2:J36,K2:K36)</f>
        <v>267.53999999999996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"/>
  <sheetViews>
    <sheetView workbookViewId="0">
      <selection activeCell="D23" sqref="D23"/>
    </sheetView>
  </sheetViews>
  <sheetFormatPr defaultColWidth="9.140625" defaultRowHeight="12.75" x14ac:dyDescent="0.2"/>
  <cols>
    <col min="1" max="1" width="19.42578125" style="16" customWidth="1"/>
    <col min="2" max="2" width="17" style="16" customWidth="1"/>
    <col min="3" max="3" width="33.140625" style="16" customWidth="1"/>
    <col min="4" max="4" width="42" style="16" customWidth="1"/>
    <col min="5" max="5" width="20.140625" style="16" customWidth="1"/>
    <col min="6" max="6" width="10.42578125" style="16" customWidth="1"/>
    <col min="7" max="7" width="13.7109375" customWidth="1"/>
    <col min="8" max="8" width="13.7109375" style="11" customWidth="1"/>
    <col min="9" max="9" width="13.7109375" customWidth="1"/>
    <col min="10" max="10" width="13.7109375" style="11" customWidth="1"/>
  </cols>
  <sheetData>
    <row r="1" spans="1:10" ht="38.25" x14ac:dyDescent="0.2">
      <c r="A1" s="7" t="s">
        <v>0</v>
      </c>
      <c r="B1" s="8" t="s">
        <v>163</v>
      </c>
      <c r="C1" s="8" t="s">
        <v>164</v>
      </c>
      <c r="D1" s="8" t="s">
        <v>1</v>
      </c>
      <c r="E1" s="8" t="s">
        <v>3</v>
      </c>
      <c r="F1" s="8" t="s">
        <v>4</v>
      </c>
      <c r="G1" s="8" t="s">
        <v>154</v>
      </c>
      <c r="H1" s="9" t="s">
        <v>155</v>
      </c>
      <c r="I1" s="8" t="s">
        <v>156</v>
      </c>
      <c r="J1" s="9" t="s">
        <v>157</v>
      </c>
    </row>
    <row r="2" spans="1:10" ht="25.5" x14ac:dyDescent="0.2">
      <c r="A2" s="4" t="s">
        <v>135</v>
      </c>
      <c r="B2" s="3" t="s">
        <v>124</v>
      </c>
      <c r="C2" s="4" t="s">
        <v>135</v>
      </c>
      <c r="D2" s="2" t="s">
        <v>136</v>
      </c>
      <c r="E2" s="2" t="s">
        <v>123</v>
      </c>
      <c r="F2" s="3">
        <v>1</v>
      </c>
      <c r="G2" s="3">
        <f>F2*2</f>
        <v>2</v>
      </c>
      <c r="H2" s="10">
        <v>1.1599999999999999</v>
      </c>
      <c r="I2" s="3">
        <f>F2*5</f>
        <v>5</v>
      </c>
      <c r="J2" s="10">
        <v>1.1599999999999999</v>
      </c>
    </row>
    <row r="3" spans="1:10" x14ac:dyDescent="0.2">
      <c r="A3" s="4" t="s">
        <v>34</v>
      </c>
      <c r="B3" s="2" t="s">
        <v>17</v>
      </c>
      <c r="C3" s="2" t="s">
        <v>37</v>
      </c>
      <c r="D3" s="2" t="s">
        <v>35</v>
      </c>
      <c r="E3" s="2" t="s">
        <v>27</v>
      </c>
      <c r="F3" s="3">
        <v>1</v>
      </c>
      <c r="G3" s="3">
        <f t="shared" ref="G3:G9" si="0">F3*2</f>
        <v>2</v>
      </c>
      <c r="H3" s="10">
        <v>0.51</v>
      </c>
      <c r="I3" s="3">
        <f t="shared" ref="I3:I9" si="1">F3*5</f>
        <v>5</v>
      </c>
      <c r="J3" s="10">
        <v>0.51</v>
      </c>
    </row>
    <row r="4" spans="1:10" ht="38.25" x14ac:dyDescent="0.2">
      <c r="A4" s="4" t="s">
        <v>30</v>
      </c>
      <c r="B4" s="2" t="s">
        <v>17</v>
      </c>
      <c r="C4" s="2" t="s">
        <v>33</v>
      </c>
      <c r="D4" s="2" t="s">
        <v>31</v>
      </c>
      <c r="E4" s="2" t="s">
        <v>165</v>
      </c>
      <c r="F4" s="3">
        <v>10</v>
      </c>
      <c r="G4" s="3">
        <f t="shared" si="0"/>
        <v>20</v>
      </c>
      <c r="H4" s="10">
        <v>1.7999999999999999E-2</v>
      </c>
      <c r="I4" s="3">
        <f t="shared" si="1"/>
        <v>50</v>
      </c>
      <c r="J4" s="10">
        <v>1.7999999999999999E-2</v>
      </c>
    </row>
    <row r="5" spans="1:10" x14ac:dyDescent="0.2">
      <c r="A5" s="4" t="s">
        <v>19</v>
      </c>
      <c r="B5" s="2" t="s">
        <v>23</v>
      </c>
      <c r="C5" s="2" t="s">
        <v>24</v>
      </c>
      <c r="D5" s="2" t="s">
        <v>20</v>
      </c>
      <c r="E5" s="2" t="s">
        <v>166</v>
      </c>
      <c r="F5" s="3">
        <v>2</v>
      </c>
      <c r="G5" s="3">
        <f t="shared" si="0"/>
        <v>4</v>
      </c>
      <c r="H5" s="10">
        <v>0.1</v>
      </c>
      <c r="I5" s="3">
        <f t="shared" si="1"/>
        <v>10</v>
      </c>
      <c r="J5" s="10">
        <v>0.1</v>
      </c>
    </row>
    <row r="6" spans="1:10" ht="38.25" x14ac:dyDescent="0.2">
      <c r="A6" s="4" t="s">
        <v>89</v>
      </c>
      <c r="B6" s="2" t="s">
        <v>75</v>
      </c>
      <c r="C6" s="2" t="s">
        <v>92</v>
      </c>
      <c r="D6" s="2" t="s">
        <v>90</v>
      </c>
      <c r="E6" s="2" t="s">
        <v>167</v>
      </c>
      <c r="F6" s="3">
        <v>12</v>
      </c>
      <c r="G6" s="3">
        <f t="shared" si="0"/>
        <v>24</v>
      </c>
      <c r="H6" s="10">
        <v>1.6E-2</v>
      </c>
      <c r="I6" s="3">
        <f t="shared" si="1"/>
        <v>60</v>
      </c>
      <c r="J6" s="10">
        <v>1.6E-2</v>
      </c>
    </row>
    <row r="7" spans="1:10" x14ac:dyDescent="0.2">
      <c r="A7" s="4" t="s">
        <v>85</v>
      </c>
      <c r="B7" s="2" t="s">
        <v>75</v>
      </c>
      <c r="C7" s="2" t="s">
        <v>88</v>
      </c>
      <c r="D7" s="2" t="s">
        <v>86</v>
      </c>
      <c r="E7" s="2" t="s">
        <v>168</v>
      </c>
      <c r="F7" s="3">
        <v>1</v>
      </c>
      <c r="G7" s="3">
        <f t="shared" si="0"/>
        <v>2</v>
      </c>
      <c r="H7" s="10">
        <v>0.1</v>
      </c>
      <c r="I7" s="3">
        <f t="shared" si="1"/>
        <v>5</v>
      </c>
      <c r="J7" s="10">
        <v>0.1</v>
      </c>
    </row>
    <row r="8" spans="1:10" x14ac:dyDescent="0.2">
      <c r="A8" s="13" t="s">
        <v>158</v>
      </c>
      <c r="B8" s="13" t="s">
        <v>160</v>
      </c>
      <c r="C8" s="14"/>
      <c r="D8" s="20" t="s">
        <v>169</v>
      </c>
      <c r="E8" s="14"/>
      <c r="F8" s="13">
        <v>1</v>
      </c>
      <c r="G8" s="14">
        <f t="shared" si="0"/>
        <v>2</v>
      </c>
      <c r="H8" s="14">
        <v>15</v>
      </c>
      <c r="I8" s="15">
        <f t="shared" si="1"/>
        <v>5</v>
      </c>
      <c r="J8" s="14">
        <v>10</v>
      </c>
    </row>
    <row r="9" spans="1:10" x14ac:dyDescent="0.2">
      <c r="A9" s="13" t="s">
        <v>161</v>
      </c>
      <c r="B9" s="14" t="s">
        <v>160</v>
      </c>
      <c r="C9" s="14"/>
      <c r="D9" s="13" t="s">
        <v>162</v>
      </c>
      <c r="E9" s="14"/>
      <c r="F9" s="14">
        <v>1</v>
      </c>
      <c r="G9" s="14">
        <f t="shared" si="0"/>
        <v>2</v>
      </c>
      <c r="H9" s="14">
        <v>44</v>
      </c>
      <c r="I9" s="15">
        <f t="shared" si="1"/>
        <v>5</v>
      </c>
      <c r="J9" s="14">
        <v>20</v>
      </c>
    </row>
    <row r="11" spans="1:10" x14ac:dyDescent="0.2">
      <c r="G11" s="22" t="s">
        <v>170</v>
      </c>
      <c r="I11">
        <f>SUMPRODUCT(G2:G9,H2:H9)</f>
        <v>122.684</v>
      </c>
    </row>
    <row r="12" spans="1:10" x14ac:dyDescent="0.2">
      <c r="G12" s="22" t="s">
        <v>171</v>
      </c>
      <c r="I12">
        <f>SUMPRODUCT(I2:I9,J2:J9)</f>
        <v>161.71</v>
      </c>
    </row>
  </sheetData>
  <printOptions horizontalCentered="1" verticalCentered="1"/>
  <pageMargins left="0.3" right="0.3" top="0.3" bottom="0.3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SMT Cost for Smart Toy</vt:lpstr>
      <vt:lpstr>SmartToy_MainBoard_REV02</vt:lpstr>
      <vt:lpstr>SmartToy_FirstPage Board_REV01</vt:lpstr>
      <vt:lpstr>SmartToy_MainBoard_REV02!Print_Titles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KyThuat88</dc:creator>
  <cp:lastModifiedBy>Manh Den</cp:lastModifiedBy>
  <dcterms:created xsi:type="dcterms:W3CDTF">2021-07-10T03:46:17Z</dcterms:created>
  <dcterms:modified xsi:type="dcterms:W3CDTF">2021-07-10T03:46:17Z</dcterms:modified>
</cp:coreProperties>
</file>