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vad.amerisianaki/Documents/Swift/Resources/"/>
    </mc:Choice>
  </mc:AlternateContent>
  <xr:revisionPtr revIDLastSave="0" documentId="8_{AD8AF359-3789-C34C-B3A3-E5645420AAD8}" xr6:coauthVersionLast="45" xr6:coauthVersionMax="45" xr10:uidLastSave="{00000000-0000-0000-0000-000000000000}"/>
  <bookViews>
    <workbookView xWindow="0" yWindow="460" windowWidth="33600" windowHeight="18940" xr2:uid="{00000000-000D-0000-FFFF-FFFF00000000}"/>
  </bookViews>
  <sheets>
    <sheet name="Byte" sheetId="24" r:id="rId1"/>
    <sheet name="Decimal_To_Binary _One_Byte" sheetId="4" r:id="rId2"/>
    <sheet name="Decimal_To_Binary_Two_Bytes" sheetId="1" r:id="rId3"/>
    <sheet name="Binary_To_Decimal__Two_Bytes " sheetId="5" r:id="rId4"/>
    <sheet name="Positive numbers" sheetId="22" r:id="rId5"/>
    <sheet name="Positive and negative numbers" sheetId="23" r:id="rId6"/>
    <sheet name="HEXADECIMAL SYSTEM" sheetId="12" r:id="rId7"/>
    <sheet name="Hexadecimal_To_Binary" sheetId="7" r:id="rId8"/>
    <sheet name="Binary_To_Hexadecimal" sheetId="8" r:id="rId9"/>
    <sheet name="OCTAL  SYSTEM " sheetId="13" r:id="rId10"/>
    <sheet name="Octal_To_Binary " sheetId="9" r:id="rId11"/>
    <sheet name="Binary_To_Octal" sheetId="10" r:id="rId12"/>
    <sheet name="Binary-Addition" sheetId="11" r:id="rId13"/>
    <sheet name="Binary-Addition-2" sheetId="14" r:id="rId14"/>
    <sheet name="Decimal to Other Bases" sheetId="15" r:id="rId15"/>
    <sheet name="Other Bases to Decimal" sheetId="16" r:id="rId16"/>
    <sheet name="FRACTION TO BINARY" sheetId="17" r:id="rId17"/>
    <sheet name="FRACTION TO BINARY (2)" sheetId="18" r:id="rId18"/>
    <sheet name="BINARY FRACTION TO DECIMAL FRAC" sheetId="19" r:id="rId19"/>
    <sheet name="BINARY DECIMAL TO DECIMAL  " sheetId="20" r:id="rId20"/>
    <sheet name="Single Precision-28.125" sheetId="21" r:id="rId21"/>
  </sheets>
  <calcPr calcId="191029"/>
</workbook>
</file>

<file path=xl/calcChain.xml><?xml version="1.0" encoding="utf-8"?>
<calcChain xmlns="http://schemas.openxmlformats.org/spreadsheetml/2006/main">
  <c r="J32" i="4" l="1"/>
  <c r="J31" i="4"/>
  <c r="J30" i="4"/>
  <c r="J29" i="4"/>
  <c r="J3" i="4"/>
  <c r="AK6" i="21" l="1"/>
  <c r="AJ7" i="21" s="1"/>
  <c r="AK7" i="21" s="1"/>
  <c r="AJ8" i="21" s="1"/>
  <c r="I30" i="20"/>
  <c r="D30" i="20"/>
  <c r="C30" i="20"/>
  <c r="I29" i="20"/>
  <c r="I28" i="20"/>
  <c r="D28" i="20"/>
  <c r="I27" i="20"/>
  <c r="D27" i="20"/>
  <c r="I26" i="20"/>
  <c r="I31" i="20" s="1"/>
  <c r="D26" i="20"/>
  <c r="G25" i="20"/>
  <c r="B25" i="20"/>
  <c r="Z20" i="20"/>
  <c r="Z19" i="20"/>
  <c r="V19" i="20"/>
  <c r="R19" i="20"/>
  <c r="N19" i="20"/>
  <c r="Z18" i="20"/>
  <c r="V18" i="20"/>
  <c r="R18" i="20"/>
  <c r="N18" i="20"/>
  <c r="N20" i="20" s="1"/>
  <c r="I18" i="20"/>
  <c r="D18" i="20"/>
  <c r="Z17" i="20"/>
  <c r="Z21" i="20" s="1"/>
  <c r="V17" i="20"/>
  <c r="R17" i="20"/>
  <c r="R20" i="20" s="1"/>
  <c r="N17" i="20"/>
  <c r="I17" i="20"/>
  <c r="I19" i="20" s="1"/>
  <c r="D17" i="20"/>
  <c r="D19" i="20" s="1"/>
  <c r="X16" i="20"/>
  <c r="T16" i="20"/>
  <c r="P16" i="20"/>
  <c r="L16" i="20"/>
  <c r="G16" i="20"/>
  <c r="B16" i="20"/>
  <c r="I13" i="20"/>
  <c r="H13" i="20"/>
  <c r="G13" i="20"/>
  <c r="U20" i="20" s="1"/>
  <c r="V20" i="20" s="1"/>
  <c r="V21" i="20" s="1"/>
  <c r="T11" i="20" s="1"/>
  <c r="E13" i="20"/>
  <c r="D13" i="20"/>
  <c r="C13" i="20"/>
  <c r="T10" i="20"/>
  <c r="S32" i="19"/>
  <c r="T32" i="19" s="1"/>
  <c r="O32" i="19"/>
  <c r="P32" i="19" s="1"/>
  <c r="K32" i="19"/>
  <c r="L32" i="19" s="1"/>
  <c r="G32" i="19"/>
  <c r="H32" i="19" s="1"/>
  <c r="C32" i="19"/>
  <c r="D32" i="19" s="1"/>
  <c r="T30" i="19"/>
  <c r="P30" i="19"/>
  <c r="L30" i="19"/>
  <c r="H30" i="19"/>
  <c r="D30" i="19"/>
  <c r="T29" i="19"/>
  <c r="P29" i="19"/>
  <c r="L29" i="19"/>
  <c r="H29" i="19"/>
  <c r="D29" i="19"/>
  <c r="T28" i="19"/>
  <c r="P28" i="19"/>
  <c r="L28" i="19"/>
  <c r="H28" i="19"/>
  <c r="D28" i="19"/>
  <c r="T22" i="19"/>
  <c r="P22" i="19"/>
  <c r="L22" i="19"/>
  <c r="H22" i="19"/>
  <c r="D22" i="19"/>
  <c r="T21" i="19"/>
  <c r="P21" i="19"/>
  <c r="L21" i="19"/>
  <c r="H21" i="19"/>
  <c r="D21" i="19"/>
  <c r="T20" i="19"/>
  <c r="P20" i="19"/>
  <c r="L20" i="19"/>
  <c r="H20" i="19"/>
  <c r="D20" i="19"/>
  <c r="P16" i="19"/>
  <c r="L16" i="19"/>
  <c r="H16" i="19"/>
  <c r="D16" i="19"/>
  <c r="P15" i="19"/>
  <c r="L15" i="19"/>
  <c r="H15" i="19"/>
  <c r="D15" i="19"/>
  <c r="P14" i="19"/>
  <c r="P17" i="19" s="1"/>
  <c r="L14" i="19"/>
  <c r="L17" i="19" s="1"/>
  <c r="H14" i="19"/>
  <c r="H17" i="19" s="1"/>
  <c r="D14" i="19"/>
  <c r="D17" i="19" s="1"/>
  <c r="H11" i="19"/>
  <c r="G11" i="19"/>
  <c r="F11" i="19"/>
  <c r="O31" i="19" s="1"/>
  <c r="P31" i="19" s="1"/>
  <c r="E11" i="19"/>
  <c r="D11" i="19"/>
  <c r="C11" i="19"/>
  <c r="Q2" i="18"/>
  <c r="R2" i="18" s="1"/>
  <c r="S2" i="18" s="1"/>
  <c r="P3" i="18" s="1"/>
  <c r="Q3" i="18" s="1"/>
  <c r="R3" i="18" s="1"/>
  <c r="S3" i="18" s="1"/>
  <c r="P4" i="18" s="1"/>
  <c r="Q4" i="18" s="1"/>
  <c r="R4" i="18" s="1"/>
  <c r="S4" i="18" s="1"/>
  <c r="P5" i="18" s="1"/>
  <c r="Q5" i="18" s="1"/>
  <c r="R5" i="18" s="1"/>
  <c r="S5" i="18" s="1"/>
  <c r="P6" i="18" s="1"/>
  <c r="Q6" i="18" s="1"/>
  <c r="R6" i="18" s="1"/>
  <c r="S6" i="18" s="1"/>
  <c r="P7" i="18" s="1"/>
  <c r="Q7" i="18" s="1"/>
  <c r="R7" i="18" s="1"/>
  <c r="S7" i="18" s="1"/>
  <c r="M2" i="18"/>
  <c r="N2" i="18" s="1"/>
  <c r="K3" i="18" s="1"/>
  <c r="L3" i="18" s="1"/>
  <c r="M3" i="18" s="1"/>
  <c r="N3" i="18" s="1"/>
  <c r="K4" i="18" s="1"/>
  <c r="L4" i="18" s="1"/>
  <c r="M4" i="18" s="1"/>
  <c r="N4" i="18" s="1"/>
  <c r="K5" i="18" s="1"/>
  <c r="L5" i="18" s="1"/>
  <c r="M5" i="18" s="1"/>
  <c r="N5" i="18" s="1"/>
  <c r="K6" i="18" s="1"/>
  <c r="L6" i="18" s="1"/>
  <c r="M6" i="18" s="1"/>
  <c r="N6" i="18" s="1"/>
  <c r="K7" i="18" s="1"/>
  <c r="L7" i="18" s="1"/>
  <c r="M7" i="18" s="1"/>
  <c r="N7" i="18" s="1"/>
  <c r="L2" i="18"/>
  <c r="I2" i="18"/>
  <c r="F3" i="18" s="1"/>
  <c r="G3" i="18" s="1"/>
  <c r="H3" i="18" s="1"/>
  <c r="I3" i="18" s="1"/>
  <c r="F4" i="18" s="1"/>
  <c r="G4" i="18" s="1"/>
  <c r="H4" i="18" s="1"/>
  <c r="I4" i="18" s="1"/>
  <c r="F5" i="18" s="1"/>
  <c r="G5" i="18" s="1"/>
  <c r="H5" i="18" s="1"/>
  <c r="I5" i="18" s="1"/>
  <c r="F6" i="18" s="1"/>
  <c r="G6" i="18" s="1"/>
  <c r="H6" i="18" s="1"/>
  <c r="I6" i="18" s="1"/>
  <c r="F7" i="18" s="1"/>
  <c r="G7" i="18" s="1"/>
  <c r="H7" i="18" s="1"/>
  <c r="I7" i="18" s="1"/>
  <c r="G2" i="18"/>
  <c r="H2" i="18" s="1"/>
  <c r="C2" i="18"/>
  <c r="D2" i="18" s="1"/>
  <c r="A3" i="18" s="1"/>
  <c r="B3" i="18" s="1"/>
  <c r="C3" i="18" s="1"/>
  <c r="D3" i="18" s="1"/>
  <c r="A4" i="18" s="1"/>
  <c r="B4" i="18" s="1"/>
  <c r="C4" i="18" s="1"/>
  <c r="D4" i="18" s="1"/>
  <c r="A5" i="18" s="1"/>
  <c r="B5" i="18" s="1"/>
  <c r="C5" i="18" s="1"/>
  <c r="D5" i="18" s="1"/>
  <c r="A6" i="18" s="1"/>
  <c r="B6" i="18" s="1"/>
  <c r="C6" i="18" s="1"/>
  <c r="D6" i="18" s="1"/>
  <c r="A7" i="18" s="1"/>
  <c r="B7" i="18" s="1"/>
  <c r="C7" i="18" s="1"/>
  <c r="D7" i="18" s="1"/>
  <c r="B2" i="18"/>
  <c r="R2" i="17"/>
  <c r="Q2" i="17"/>
  <c r="S2" i="17" s="1"/>
  <c r="P3" i="17" s="1"/>
  <c r="Q3" i="17" s="1"/>
  <c r="L2" i="17"/>
  <c r="N2" i="17" s="1"/>
  <c r="K3" i="17" s="1"/>
  <c r="L3" i="17" s="1"/>
  <c r="H2" i="17"/>
  <c r="G2" i="17"/>
  <c r="I2" i="17" s="1"/>
  <c r="F3" i="17" s="1"/>
  <c r="G3" i="17" s="1"/>
  <c r="B2" i="17"/>
  <c r="D2" i="17" s="1"/>
  <c r="A3" i="17" s="1"/>
  <c r="B3" i="17" s="1"/>
  <c r="A17" i="16"/>
  <c r="C17" i="16" s="1"/>
  <c r="A16" i="16"/>
  <c r="C16" i="16" s="1"/>
  <c r="Q15" i="16"/>
  <c r="S15" i="16" s="1"/>
  <c r="M15" i="16"/>
  <c r="O15" i="16" s="1"/>
  <c r="I15" i="16"/>
  <c r="K15" i="16" s="1"/>
  <c r="E15" i="16"/>
  <c r="G15" i="16" s="1"/>
  <c r="A15" i="16"/>
  <c r="C15" i="16" s="1"/>
  <c r="Q14" i="16"/>
  <c r="S14" i="16" s="1"/>
  <c r="M14" i="16"/>
  <c r="O14" i="16" s="1"/>
  <c r="I14" i="16"/>
  <c r="K14" i="16" s="1"/>
  <c r="E14" i="16"/>
  <c r="G14" i="16" s="1"/>
  <c r="A14" i="16"/>
  <c r="C14" i="16" s="1"/>
  <c r="Q13" i="16"/>
  <c r="S13" i="16" s="1"/>
  <c r="M13" i="16"/>
  <c r="O13" i="16" s="1"/>
  <c r="I13" i="16"/>
  <c r="K13" i="16" s="1"/>
  <c r="E13" i="16"/>
  <c r="G13" i="16" s="1"/>
  <c r="C13" i="16"/>
  <c r="A13" i="16"/>
  <c r="S12" i="16"/>
  <c r="Q12" i="16"/>
  <c r="O12" i="16"/>
  <c r="M12" i="16"/>
  <c r="K12" i="16"/>
  <c r="I12" i="16"/>
  <c r="G12" i="16"/>
  <c r="E12" i="16"/>
  <c r="C12" i="16"/>
  <c r="A12" i="16"/>
  <c r="S11" i="16"/>
  <c r="Q11" i="16"/>
  <c r="O11" i="16"/>
  <c r="M11" i="16"/>
  <c r="K11" i="16"/>
  <c r="I11" i="16"/>
  <c r="G11" i="16"/>
  <c r="E11" i="16"/>
  <c r="C11" i="16"/>
  <c r="A11" i="16"/>
  <c r="S10" i="16"/>
  <c r="Q19" i="16" s="1"/>
  <c r="Q10" i="16"/>
  <c r="O10" i="16"/>
  <c r="M19" i="16" s="1"/>
  <c r="M10" i="16"/>
  <c r="K10" i="16"/>
  <c r="I19" i="16" s="1"/>
  <c r="I10" i="16"/>
  <c r="G10" i="16"/>
  <c r="E19" i="16" s="1"/>
  <c r="E10" i="16"/>
  <c r="C10" i="16"/>
  <c r="A19" i="16" s="1"/>
  <c r="A10" i="16"/>
  <c r="C19" i="15"/>
  <c r="Y17" i="15"/>
  <c r="U17" i="15"/>
  <c r="Q17" i="15"/>
  <c r="S17" i="15" s="1"/>
  <c r="M17" i="15"/>
  <c r="O17" i="15" s="1"/>
  <c r="I17" i="15"/>
  <c r="K17" i="15" s="1"/>
  <c r="E17" i="15"/>
  <c r="Y16" i="15"/>
  <c r="U16" i="15"/>
  <c r="S16" i="15"/>
  <c r="Q16" i="15"/>
  <c r="O16" i="15"/>
  <c r="M16" i="15"/>
  <c r="I16" i="15"/>
  <c r="E16" i="15"/>
  <c r="Y15" i="15"/>
  <c r="U15" i="15"/>
  <c r="Q15" i="15"/>
  <c r="M15" i="15"/>
  <c r="I15" i="15"/>
  <c r="E15" i="15"/>
  <c r="Y14" i="15"/>
  <c r="U14" i="15"/>
  <c r="Q14" i="15"/>
  <c r="M14" i="15"/>
  <c r="I14" i="15"/>
  <c r="E14" i="15"/>
  <c r="Y13" i="15"/>
  <c r="U13" i="15"/>
  <c r="Q13" i="15"/>
  <c r="M13" i="15"/>
  <c r="I13" i="15"/>
  <c r="E13" i="15"/>
  <c r="Y12" i="15"/>
  <c r="U12" i="15"/>
  <c r="Q12" i="15"/>
  <c r="M12" i="15"/>
  <c r="I12" i="15"/>
  <c r="E12" i="15"/>
  <c r="Z10" i="15"/>
  <c r="V10" i="15"/>
  <c r="N10" i="15"/>
  <c r="A10" i="15"/>
  <c r="C3" i="15"/>
  <c r="C13" i="15" s="1"/>
  <c r="A3" i="15"/>
  <c r="A4" i="15" s="1"/>
  <c r="S2" i="15"/>
  <c r="S12" i="15" s="1"/>
  <c r="Q2" i="15"/>
  <c r="Q3" i="15" s="1"/>
  <c r="O2" i="15"/>
  <c r="O12" i="15" s="1"/>
  <c r="M2" i="15"/>
  <c r="M10" i="15" s="1"/>
  <c r="G2" i="15"/>
  <c r="G12" i="15" s="1"/>
  <c r="E2" i="15"/>
  <c r="E10" i="15" s="1"/>
  <c r="C2" i="15"/>
  <c r="C12" i="15" s="1"/>
  <c r="Q4" i="15" l="1"/>
  <c r="S3" i="15"/>
  <c r="S13" i="15" s="1"/>
  <c r="A5" i="15"/>
  <c r="C4" i="15"/>
  <c r="C14" i="15" s="1"/>
  <c r="Q10" i="15"/>
  <c r="H3" i="17"/>
  <c r="I3" i="17"/>
  <c r="F4" i="17" s="1"/>
  <c r="G4" i="17" s="1"/>
  <c r="M3" i="17"/>
  <c r="N3" i="17"/>
  <c r="K4" i="17" s="1"/>
  <c r="L4" i="17" s="1"/>
  <c r="I2" i="15"/>
  <c r="U2" i="15"/>
  <c r="E3" i="15"/>
  <c r="M3" i="15"/>
  <c r="C3" i="17"/>
  <c r="D3" i="17"/>
  <c r="A4" i="17" s="1"/>
  <c r="B4" i="17" s="1"/>
  <c r="R3" i="17"/>
  <c r="S3" i="17"/>
  <c r="P4" i="17" s="1"/>
  <c r="Q4" i="17" s="1"/>
  <c r="C2" i="17"/>
  <c r="M2" i="17"/>
  <c r="G23" i="19"/>
  <c r="H23" i="19" s="1"/>
  <c r="H24" i="19" s="1"/>
  <c r="O23" i="19"/>
  <c r="P23" i="19" s="1"/>
  <c r="P24" i="19" s="1"/>
  <c r="P33" i="19"/>
  <c r="C31" i="19"/>
  <c r="D31" i="19" s="1"/>
  <c r="D33" i="19" s="1"/>
  <c r="K31" i="19"/>
  <c r="L31" i="19" s="1"/>
  <c r="L33" i="19" s="1"/>
  <c r="S31" i="19"/>
  <c r="T31" i="19" s="1"/>
  <c r="T33" i="19" s="1"/>
  <c r="T8" i="20"/>
  <c r="C23" i="19"/>
  <c r="D23" i="19" s="1"/>
  <c r="D24" i="19" s="1"/>
  <c r="K23" i="19"/>
  <c r="L23" i="19" s="1"/>
  <c r="L24" i="19" s="1"/>
  <c r="S23" i="19"/>
  <c r="T23" i="19" s="1"/>
  <c r="T24" i="19" s="1"/>
  <c r="G31" i="19"/>
  <c r="H31" i="19" s="1"/>
  <c r="H33" i="19" s="1"/>
  <c r="C29" i="20"/>
  <c r="D29" i="20" s="1"/>
  <c r="D31" i="20" s="1"/>
  <c r="E4" i="15" l="1"/>
  <c r="G3" i="15"/>
  <c r="G13" i="15" s="1"/>
  <c r="I10" i="15"/>
  <c r="I3" i="15"/>
  <c r="Y2" i="15"/>
  <c r="K2" i="15"/>
  <c r="K12" i="15" s="1"/>
  <c r="R4" i="17"/>
  <c r="S4" i="17"/>
  <c r="P5" i="17" s="1"/>
  <c r="Q5" i="17" s="1"/>
  <c r="C4" i="17"/>
  <c r="D4" i="17"/>
  <c r="A5" i="17" s="1"/>
  <c r="B5" i="17" s="1"/>
  <c r="M4" i="15"/>
  <c r="O3" i="15"/>
  <c r="O13" i="15" s="1"/>
  <c r="U3" i="15"/>
  <c r="U10" i="15"/>
  <c r="W2" i="15"/>
  <c r="W12" i="15" s="1"/>
  <c r="M4" i="17"/>
  <c r="N4" i="17"/>
  <c r="K5" i="17" s="1"/>
  <c r="L5" i="17" s="1"/>
  <c r="H4" i="17"/>
  <c r="I4" i="17"/>
  <c r="F5" i="17" s="1"/>
  <c r="G5" i="17" s="1"/>
  <c r="A6" i="15"/>
  <c r="C5" i="15"/>
  <c r="C15" i="15" s="1"/>
  <c r="Q5" i="15"/>
  <c r="S5" i="15" s="1"/>
  <c r="S4" i="15"/>
  <c r="S14" i="15" s="1"/>
  <c r="H5" i="17" l="1"/>
  <c r="I5" i="17"/>
  <c r="F6" i="17" s="1"/>
  <c r="G6" i="17" s="1"/>
  <c r="M5" i="17"/>
  <c r="N5" i="17"/>
  <c r="K6" i="17" s="1"/>
  <c r="L6" i="17" s="1"/>
  <c r="U4" i="15"/>
  <c r="W3" i="15"/>
  <c r="W13" i="15" s="1"/>
  <c r="M5" i="15"/>
  <c r="O5" i="15" s="1"/>
  <c r="O4" i="15"/>
  <c r="O14" i="15" s="1"/>
  <c r="Y10" i="15"/>
  <c r="Y3" i="15"/>
  <c r="AA2" i="15"/>
  <c r="AA12" i="15" s="1"/>
  <c r="E5" i="15"/>
  <c r="G4" i="15"/>
  <c r="G14" i="15" s="1"/>
  <c r="S15" i="15"/>
  <c r="Q21" i="15" s="1"/>
  <c r="S10" i="15"/>
  <c r="A7" i="15"/>
  <c r="C6" i="15"/>
  <c r="C16" i="15" s="1"/>
  <c r="C5" i="17"/>
  <c r="D5" i="17"/>
  <c r="A6" i="17" s="1"/>
  <c r="B6" i="17" s="1"/>
  <c r="R5" i="17"/>
  <c r="S5" i="17"/>
  <c r="P6" i="17" s="1"/>
  <c r="Q6" i="17" s="1"/>
  <c r="I4" i="15"/>
  <c r="K3" i="15"/>
  <c r="K13" i="15" s="1"/>
  <c r="O15" i="15" l="1"/>
  <c r="M21" i="15" s="1"/>
  <c r="O10" i="15"/>
  <c r="U5" i="15"/>
  <c r="W4" i="15"/>
  <c r="W14" i="15" s="1"/>
  <c r="I5" i="15"/>
  <c r="K4" i="15"/>
  <c r="K14" i="15" s="1"/>
  <c r="R6" i="17"/>
  <c r="S6" i="17"/>
  <c r="P7" i="17" s="1"/>
  <c r="Q7" i="17" s="1"/>
  <c r="C6" i="17"/>
  <c r="D6" i="17"/>
  <c r="A7" i="17" s="1"/>
  <c r="B7" i="17" s="1"/>
  <c r="A8" i="15"/>
  <c r="C8" i="15" s="1"/>
  <c r="C7" i="15"/>
  <c r="C17" i="15" s="1"/>
  <c r="E6" i="15"/>
  <c r="G5" i="15"/>
  <c r="G15" i="15" s="1"/>
  <c r="Y4" i="15"/>
  <c r="AA3" i="15"/>
  <c r="AA13" i="15" s="1"/>
  <c r="M6" i="17"/>
  <c r="N6" i="17"/>
  <c r="K7" i="17" s="1"/>
  <c r="L7" i="17" s="1"/>
  <c r="H6" i="17"/>
  <c r="I6" i="17"/>
  <c r="F7" i="17" s="1"/>
  <c r="G7" i="17" s="1"/>
  <c r="H7" i="17" l="1"/>
  <c r="I7" i="17"/>
  <c r="M7" i="17"/>
  <c r="N7" i="17"/>
  <c r="C7" i="17"/>
  <c r="D7" i="17"/>
  <c r="R7" i="17"/>
  <c r="S7" i="17"/>
  <c r="Y5" i="15"/>
  <c r="AA4" i="15"/>
  <c r="AA14" i="15" s="1"/>
  <c r="E7" i="15"/>
  <c r="G6" i="15"/>
  <c r="G16" i="15" s="1"/>
  <c r="C18" i="15"/>
  <c r="A21" i="15" s="1"/>
  <c r="C10" i="15"/>
  <c r="I6" i="15"/>
  <c r="K6" i="15" s="1"/>
  <c r="K5" i="15"/>
  <c r="K15" i="15" s="1"/>
  <c r="U6" i="15"/>
  <c r="W5" i="15"/>
  <c r="W15" i="15" s="1"/>
  <c r="U7" i="15" l="1"/>
  <c r="W7" i="15" s="1"/>
  <c r="W6" i="15"/>
  <c r="W16" i="15" s="1"/>
  <c r="K16" i="15"/>
  <c r="I21" i="15" s="1"/>
  <c r="K10" i="15"/>
  <c r="E8" i="15"/>
  <c r="G8" i="15" s="1"/>
  <c r="G7" i="15"/>
  <c r="Y6" i="15"/>
  <c r="AA5" i="15"/>
  <c r="AA15" i="15" s="1"/>
  <c r="G17" i="15" l="1"/>
  <c r="E21" i="15" s="1"/>
  <c r="G10" i="15"/>
  <c r="Y7" i="15"/>
  <c r="AA7" i="15" s="1"/>
  <c r="AA6" i="15"/>
  <c r="AA16" i="15" s="1"/>
  <c r="W17" i="15"/>
  <c r="W10" i="15"/>
  <c r="AA17" i="15" l="1"/>
  <c r="AA10" i="15"/>
  <c r="J5" i="10" l="1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4" i="10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4" i="7"/>
  <c r="G3" i="1"/>
  <c r="F3" i="1" s="1"/>
  <c r="E3" i="1" s="1"/>
  <c r="D3" i="1" s="1"/>
  <c r="C3" i="1" s="1"/>
  <c r="B3" i="1" s="1"/>
  <c r="H3" i="1"/>
  <c r="I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4" i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A7" i="14" l="1"/>
  <c r="A5" i="14"/>
  <c r="H2" i="5" l="1"/>
  <c r="G2" i="5" s="1"/>
  <c r="F2" i="5" s="1"/>
  <c r="E2" i="5" s="1"/>
  <c r="D2" i="5" s="1"/>
  <c r="C2" i="5" s="1"/>
  <c r="B2" i="5" s="1"/>
</calcChain>
</file>

<file path=xl/sharedStrings.xml><?xml version="1.0" encoding="utf-8"?>
<sst xmlns="http://schemas.openxmlformats.org/spreadsheetml/2006/main" count="294" uniqueCount="121">
  <si>
    <t>DECIMAL</t>
  </si>
  <si>
    <t>BINARY</t>
  </si>
  <si>
    <t>2B</t>
  </si>
  <si>
    <t>A3</t>
  </si>
  <si>
    <t>4D</t>
  </si>
  <si>
    <t>EF</t>
  </si>
  <si>
    <t>F6</t>
  </si>
  <si>
    <t>1A</t>
  </si>
  <si>
    <t>B7</t>
  </si>
  <si>
    <t>F5</t>
  </si>
  <si>
    <t>CD</t>
  </si>
  <si>
    <t>E5</t>
  </si>
  <si>
    <t>6F</t>
  </si>
  <si>
    <t>F4</t>
  </si>
  <si>
    <t>3D</t>
  </si>
  <si>
    <t>5A</t>
  </si>
  <si>
    <t>AB</t>
  </si>
  <si>
    <t>OCTAL</t>
  </si>
  <si>
    <t>+</t>
  </si>
  <si>
    <t xml:space="preserve"> </t>
  </si>
  <si>
    <t>T-84</t>
  </si>
  <si>
    <t>E-101</t>
  </si>
  <si>
    <t>X-120</t>
  </si>
  <si>
    <t>a-97</t>
  </si>
  <si>
    <t>S-115</t>
  </si>
  <si>
    <t>A-65</t>
  </si>
  <si>
    <t>(0…9,A,B,C,D,E,F)16</t>
  </si>
  <si>
    <t>HEX</t>
  </si>
  <si>
    <t>0000</t>
  </si>
  <si>
    <t>0001</t>
  </si>
  <si>
    <t>A</t>
  </si>
  <si>
    <t>B</t>
  </si>
  <si>
    <t>C</t>
  </si>
  <si>
    <t>D</t>
  </si>
  <si>
    <t>E</t>
  </si>
  <si>
    <t>F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</si>
  <si>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</si>
  <si>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</si>
  <si>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</si>
  <si>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</si>
  <si>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</si>
  <si>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</si>
  <si>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</si>
  <si>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</si>
  <si>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</si>
  <si>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</si>
  <si>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</si>
  <si>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</si>
  <si>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</si>
  <si>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</si>
  <si>
    <t>HEXADECIMAL NUMBER SYSTEM</t>
  </si>
  <si>
    <t>000</t>
  </si>
  <si>
    <t>001</t>
  </si>
  <si>
    <t>010</t>
  </si>
  <si>
    <t>011</t>
  </si>
  <si>
    <t>100</t>
  </si>
  <si>
    <t>101</t>
  </si>
  <si>
    <t>110</t>
  </si>
  <si>
    <t>111</t>
  </si>
  <si>
    <t>(0…7)8</t>
  </si>
  <si>
    <t>OCT</t>
  </si>
  <si>
    <t>OCTAL NUMBER SYSTEM</t>
  </si>
  <si>
    <t>3A</t>
  </si>
  <si>
    <t>CF</t>
  </si>
  <si>
    <t>5D</t>
  </si>
  <si>
    <t>F9</t>
  </si>
  <si>
    <t>F0</t>
  </si>
  <si>
    <t>0D</t>
  </si>
  <si>
    <t>Byte 1</t>
  </si>
  <si>
    <t>Byte 2</t>
  </si>
  <si>
    <t>(Number)10</t>
  </si>
  <si>
    <t>Base</t>
  </si>
  <si>
    <t>(?)2</t>
  </si>
  <si>
    <t>(?)3</t>
  </si>
  <si>
    <t>(?)5</t>
  </si>
  <si>
    <t>(?)7</t>
  </si>
  <si>
    <t>(?)9</t>
  </si>
  <si>
    <t>(?)8</t>
  </si>
  <si>
    <t>(?)16</t>
  </si>
  <si>
    <t>(100111)2</t>
  </si>
  <si>
    <t xml:space="preserve">Convert to </t>
  </si>
  <si>
    <t>(?)10</t>
  </si>
  <si>
    <t>(20012)3</t>
  </si>
  <si>
    <t>(4103)5</t>
  </si>
  <si>
    <t>(3236)7</t>
  </si>
  <si>
    <t>(1378)3</t>
  </si>
  <si>
    <t>Fraction</t>
  </si>
  <si>
    <t>Fraction * 2</t>
  </si>
  <si>
    <t>Integer portion</t>
  </si>
  <si>
    <t>New fraction</t>
  </si>
  <si>
    <t>00001</t>
  </si>
  <si>
    <t>110011</t>
  </si>
  <si>
    <t>000111</t>
  </si>
  <si>
    <t>10011</t>
  </si>
  <si>
    <t>11101</t>
  </si>
  <si>
    <t>110111</t>
  </si>
  <si>
    <t>BINARY FRACTION TO DECIMAL FRACTION</t>
  </si>
  <si>
    <t>BINARY FRACTION</t>
  </si>
  <si>
    <t>DECIMAL FRACTION</t>
  </si>
  <si>
    <t>01</t>
  </si>
  <si>
    <t>.01</t>
  </si>
  <si>
    <t>&gt;&gt;</t>
  </si>
  <si>
    <t>.011</t>
  </si>
  <si>
    <t>.0111</t>
  </si>
  <si>
    <t>Binary fraction</t>
  </si>
  <si>
    <t>Integer binary</t>
  </si>
  <si>
    <t>Integer</t>
  </si>
  <si>
    <t>s</t>
  </si>
  <si>
    <t>Exponent</t>
  </si>
  <si>
    <t>Mantessa</t>
  </si>
  <si>
    <t>8 bits</t>
  </si>
  <si>
    <t>23 bits</t>
  </si>
  <si>
    <t>40-(</t>
  </si>
  <si>
    <t>85 -U</t>
  </si>
  <si>
    <t>B-66</t>
  </si>
  <si>
    <t>b-98</t>
  </si>
  <si>
    <t>…</t>
  </si>
  <si>
    <t>-2,147,483,648</t>
  </si>
  <si>
    <t>4BITS</t>
  </si>
  <si>
    <t>DEC</t>
  </si>
  <si>
    <t>BYTE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</si>
</sst>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0"/>
    <numFmt numFmtId="165" formatCode="0.0000000000"/>
    <numFmt numFmtId="166" formatCode="0.000000"/>
    <numFmt numFmtId="167" formatCode="0.00000"/>
    <numFmt numFmtId="168" formatCode="0.000"/>
    <numFmt numFmtId="169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rgb="FF3C3C3C"/>
      <name val="Roboto"/>
    </font>
    <font>
      <sz val="24"/>
      <color rgb="FF333333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3"/>
      <color rgb="FF222222"/>
      <name val="Arial"/>
      <family val="2"/>
    </font>
    <font>
      <b/>
      <sz val="18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8" fillId="0" borderId="0" applyFont="0" applyFill="0" applyBorder="0" applyAlignment="0" applyProtection="0"/>
  </cellStyleXfs>
  <cellXfs count="231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3" xfId="0" applyFont="1" applyBorder="1" applyAlignment="1">
      <alignment horizontal="center"/>
    </xf>
    <xf numFmtId="49" fontId="2" fillId="0" borderId="7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6" fillId="10" borderId="7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6" fillId="10" borderId="14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1" fontId="7" fillId="6" borderId="1" xfId="0" applyNumberFormat="1" applyFont="1" applyFill="1" applyBorder="1" applyAlignment="1">
      <alignment horizontal="center"/>
    </xf>
    <xf numFmtId="0" fontId="7" fillId="0" borderId="0" xfId="0" applyFont="1"/>
    <xf numFmtId="0" fontId="9" fillId="14" borderId="0" xfId="0" applyFont="1" applyFill="1" applyAlignment="1">
      <alignment horizontal="right"/>
    </xf>
    <xf numFmtId="0" fontId="9" fillId="9" borderId="0" xfId="0" applyFont="1" applyFill="1" applyAlignment="1">
      <alignment horizontal="center"/>
    </xf>
    <xf numFmtId="1" fontId="9" fillId="15" borderId="0" xfId="0" applyNumberFormat="1" applyFont="1" applyFill="1" applyAlignment="1">
      <alignment horizontal="center"/>
    </xf>
    <xf numFmtId="1" fontId="9" fillId="6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9" fillId="14" borderId="0" xfId="0" applyFont="1" applyFill="1"/>
    <xf numFmtId="0" fontId="0" fillId="0" borderId="0" xfId="0" applyAlignment="1">
      <alignment horizontal="center"/>
    </xf>
    <xf numFmtId="0" fontId="0" fillId="6" borderId="0" xfId="0" applyFill="1"/>
    <xf numFmtId="12" fontId="0" fillId="0" borderId="0" xfId="0" applyNumberFormat="1"/>
    <xf numFmtId="1" fontId="0" fillId="0" borderId="0" xfId="0" applyNumberFormat="1" applyAlignment="1">
      <alignment horizontal="center"/>
    </xf>
    <xf numFmtId="12" fontId="9" fillId="14" borderId="0" xfId="0" applyNumberFormat="1" applyFont="1" applyFill="1" applyAlignment="1">
      <alignment horizontal="center"/>
    </xf>
    <xf numFmtId="1" fontId="10" fillId="15" borderId="0" xfId="0" applyNumberFormat="1" applyFont="1" applyFill="1" applyAlignment="1">
      <alignment horizontal="center"/>
    </xf>
    <xf numFmtId="0" fontId="10" fillId="0" borderId="0" xfId="0" applyFont="1"/>
    <xf numFmtId="0" fontId="2" fillId="0" borderId="0" xfId="0" applyFont="1"/>
    <xf numFmtId="0" fontId="2" fillId="16" borderId="0" xfId="0" applyFont="1" applyFill="1"/>
    <xf numFmtId="0" fontId="2" fillId="15" borderId="0" xfId="0" applyFont="1" applyFill="1"/>
    <xf numFmtId="0" fontId="2" fillId="6" borderId="0" xfId="0" applyFont="1" applyFill="1"/>
    <xf numFmtId="1" fontId="0" fillId="6" borderId="0" xfId="0" applyNumberFormat="1" applyFill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1" fontId="9" fillId="14" borderId="0" xfId="0" applyNumberFormat="1" applyFont="1" applyFill="1" applyAlignment="1">
      <alignment horizontal="center"/>
    </xf>
    <xf numFmtId="1" fontId="9" fillId="14" borderId="0" xfId="0" applyNumberFormat="1" applyFont="1" applyFill="1" applyAlignment="1">
      <alignment horizontal="right"/>
    </xf>
    <xf numFmtId="2" fontId="9" fillId="14" borderId="0" xfId="0" applyNumberFormat="1" applyFont="1" applyFill="1" applyAlignment="1">
      <alignment horizontal="right"/>
    </xf>
    <xf numFmtId="12" fontId="0" fillId="0" borderId="0" xfId="0" applyNumberFormat="1" applyAlignment="1">
      <alignment horizontal="center"/>
    </xf>
    <xf numFmtId="0" fontId="2" fillId="15" borderId="0" xfId="0" applyFont="1" applyFill="1" applyAlignment="1">
      <alignment horizontal="right"/>
    </xf>
    <xf numFmtId="0" fontId="2" fillId="1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right"/>
    </xf>
    <xf numFmtId="0" fontId="10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164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 wrapText="1"/>
    </xf>
    <xf numFmtId="164" fontId="12" fillId="17" borderId="0" xfId="0" applyNumberFormat="1" applyFont="1" applyFill="1" applyAlignment="1">
      <alignment horizontal="center"/>
    </xf>
    <xf numFmtId="164" fontId="9" fillId="18" borderId="0" xfId="0" applyNumberFormat="1" applyFont="1" applyFill="1" applyAlignment="1">
      <alignment horizontal="center"/>
    </xf>
    <xf numFmtId="1" fontId="9" fillId="19" borderId="0" xfId="0" applyNumberFormat="1" applyFont="1" applyFill="1" applyAlignment="1">
      <alignment horizontal="center"/>
    </xf>
    <xf numFmtId="164" fontId="9" fillId="11" borderId="0" xfId="0" applyNumberFormat="1" applyFont="1" applyFill="1" applyAlignment="1">
      <alignment horizontal="center"/>
    </xf>
    <xf numFmtId="165" fontId="12" fillId="17" borderId="0" xfId="0" applyNumberFormat="1" applyFont="1" applyFill="1" applyAlignment="1">
      <alignment horizontal="center"/>
    </xf>
    <xf numFmtId="164" fontId="9" fillId="17" borderId="0" xfId="0" applyNumberFormat="1" applyFont="1" applyFill="1" applyAlignment="1">
      <alignment horizontal="center"/>
    </xf>
    <xf numFmtId="164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1" fontId="9" fillId="20" borderId="0" xfId="0" applyNumberFormat="1" applyFont="1" applyFill="1" applyAlignment="1">
      <alignment horizontal="right"/>
    </xf>
    <xf numFmtId="164" fontId="0" fillId="0" borderId="0" xfId="0" applyNumberFormat="1"/>
    <xf numFmtId="49" fontId="9" fillId="20" borderId="0" xfId="0" applyNumberFormat="1" applyFont="1" applyFill="1" applyAlignment="1">
      <alignment horizontal="right"/>
    </xf>
    <xf numFmtId="166" fontId="13" fillId="0" borderId="0" xfId="0" applyNumberFormat="1" applyFont="1"/>
    <xf numFmtId="167" fontId="9" fillId="18" borderId="0" xfId="0" applyNumberFormat="1" applyFont="1" applyFill="1" applyAlignment="1">
      <alignment horizontal="center"/>
    </xf>
    <xf numFmtId="167" fontId="12" fillId="17" borderId="0" xfId="0" applyNumberFormat="1" applyFont="1" applyFill="1" applyAlignment="1">
      <alignment horizontal="center"/>
    </xf>
    <xf numFmtId="166" fontId="12" fillId="17" borderId="0" xfId="0" applyNumberFormat="1" applyFont="1" applyFill="1" applyAlignment="1">
      <alignment horizontal="center"/>
    </xf>
    <xf numFmtId="167" fontId="9" fillId="17" borderId="0" xfId="0" applyNumberFormat="1" applyFont="1" applyFill="1" applyAlignment="1">
      <alignment horizontal="center"/>
    </xf>
    <xf numFmtId="0" fontId="0" fillId="22" borderId="0" xfId="0" applyFill="1"/>
    <xf numFmtId="0" fontId="0" fillId="9" borderId="1" xfId="0" applyFill="1" applyBorder="1"/>
    <xf numFmtId="0" fontId="0" fillId="15" borderId="1" xfId="0" applyFill="1" applyBorder="1"/>
    <xf numFmtId="0" fontId="14" fillId="0" borderId="0" xfId="0" applyFont="1" applyAlignment="1">
      <alignment horizontal="center" vertical="center"/>
    </xf>
    <xf numFmtId="0" fontId="14" fillId="17" borderId="1" xfId="0" applyFont="1" applyFill="1" applyBorder="1" applyAlignment="1">
      <alignment horizontal="center" vertical="center"/>
    </xf>
    <xf numFmtId="0" fontId="2" fillId="23" borderId="6" xfId="0" applyFont="1" applyFill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7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19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9" xfId="0" applyFont="1" applyBorder="1" applyAlignment="1">
      <alignment horizontal="center"/>
    </xf>
    <xf numFmtId="0" fontId="2" fillId="0" borderId="9" xfId="0" applyFont="1" applyBorder="1" applyAlignment="1">
      <alignment horizontal="right"/>
    </xf>
    <xf numFmtId="0" fontId="2" fillId="15" borderId="8" xfId="0" applyFont="1" applyFill="1" applyBorder="1" applyAlignment="1">
      <alignment horizontal="right"/>
    </xf>
    <xf numFmtId="0" fontId="7" fillId="6" borderId="0" xfId="0" applyFont="1" applyFill="1" applyAlignment="1">
      <alignment horizontal="center"/>
    </xf>
    <xf numFmtId="164" fontId="2" fillId="23" borderId="6" xfId="0" applyNumberFormat="1" applyFont="1" applyFill="1" applyBorder="1" applyAlignment="1">
      <alignment horizontal="center"/>
    </xf>
    <xf numFmtId="167" fontId="2" fillId="23" borderId="2" xfId="0" applyNumberFormat="1" applyFont="1" applyFill="1" applyBorder="1" applyAlignment="1">
      <alignment horizontal="center"/>
    </xf>
    <xf numFmtId="0" fontId="2" fillId="15" borderId="2" xfId="0" applyFont="1" applyFill="1" applyBorder="1" applyAlignment="1">
      <alignment horizontal="right"/>
    </xf>
    <xf numFmtId="0" fontId="0" fillId="14" borderId="0" xfId="0" applyFill="1"/>
    <xf numFmtId="49" fontId="15" fillId="14" borderId="9" xfId="0" applyNumberFormat="1" applyFont="1" applyFill="1" applyBorder="1" applyAlignment="1">
      <alignment horizontal="right"/>
    </xf>
    <xf numFmtId="49" fontId="15" fillId="24" borderId="1" xfId="0" applyNumberFormat="1" applyFont="1" applyFill="1" applyBorder="1" applyAlignment="1">
      <alignment horizontal="left"/>
    </xf>
    <xf numFmtId="0" fontId="15" fillId="16" borderId="1" xfId="0" applyFont="1" applyFill="1" applyBorder="1" applyAlignment="1">
      <alignment horizontal="right"/>
    </xf>
    <xf numFmtId="0" fontId="15" fillId="6" borderId="21" xfId="0" applyFont="1" applyFill="1" applyBorder="1"/>
    <xf numFmtId="0" fontId="15" fillId="6" borderId="8" xfId="0" applyFont="1" applyFill="1" applyBorder="1"/>
    <xf numFmtId="0" fontId="15" fillId="6" borderId="6" xfId="0" applyFont="1" applyFill="1" applyBorder="1"/>
    <xf numFmtId="0" fontId="15" fillId="14" borderId="7" xfId="0" applyFont="1" applyFill="1" applyBorder="1" applyAlignment="1">
      <alignment horizontal="right"/>
    </xf>
    <xf numFmtId="168" fontId="15" fillId="16" borderId="1" xfId="0" applyNumberFormat="1" applyFont="1" applyFill="1" applyBorder="1" applyAlignment="1">
      <alignment horizontal="right"/>
    </xf>
    <xf numFmtId="0" fontId="15" fillId="14" borderId="1" xfId="0" applyFont="1" applyFill="1" applyBorder="1" applyAlignment="1">
      <alignment horizontal="right"/>
    </xf>
    <xf numFmtId="0" fontId="16" fillId="6" borderId="0" xfId="0" applyFont="1" applyFill="1" applyAlignment="1">
      <alignment horizontal="center"/>
    </xf>
    <xf numFmtId="0" fontId="14" fillId="17" borderId="9" xfId="0" applyFont="1" applyFill="1" applyBorder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2" fontId="2" fillId="23" borderId="14" xfId="0" applyNumberFormat="1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6" borderId="18" xfId="0" applyFont="1" applyFill="1" applyBorder="1" applyAlignment="1">
      <alignment horizontal="center"/>
    </xf>
    <xf numFmtId="164" fontId="2" fillId="23" borderId="14" xfId="0" applyNumberFormat="1" applyFont="1" applyFill="1" applyBorder="1" applyAlignment="1">
      <alignment horizontal="center"/>
    </xf>
    <xf numFmtId="1" fontId="2" fillId="23" borderId="14" xfId="0" applyNumberFormat="1" applyFont="1" applyFill="1" applyBorder="1" applyAlignment="1">
      <alignment horizontal="center"/>
    </xf>
    <xf numFmtId="1" fontId="2" fillId="23" borderId="26" xfId="0" applyNumberFormat="1" applyFont="1" applyFill="1" applyBorder="1" applyAlignment="1">
      <alignment horizontal="center"/>
    </xf>
    <xf numFmtId="2" fontId="2" fillId="0" borderId="7" xfId="0" applyNumberFormat="1" applyFont="1" applyBorder="1" applyAlignment="1">
      <alignment horizontal="right"/>
    </xf>
    <xf numFmtId="0" fontId="2" fillId="0" borderId="18" xfId="0" applyFont="1" applyBorder="1" applyAlignment="1">
      <alignment horizontal="right"/>
    </xf>
    <xf numFmtId="168" fontId="2" fillId="0" borderId="1" xfId="0" applyNumberFormat="1" applyFont="1" applyBorder="1" applyAlignment="1">
      <alignment horizontal="right"/>
    </xf>
    <xf numFmtId="0" fontId="2" fillId="0" borderId="26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15" borderId="22" xfId="0" applyFont="1" applyFill="1" applyBorder="1" applyAlignment="1">
      <alignment horizontal="right"/>
    </xf>
    <xf numFmtId="164" fontId="2" fillId="0" borderId="7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15" borderId="8" xfId="0" applyNumberFormat="1" applyFont="1" applyFill="1" applyBorder="1" applyAlignment="1">
      <alignment horizontal="right"/>
    </xf>
    <xf numFmtId="0" fontId="2" fillId="15" borderId="25" xfId="0" applyFont="1" applyFill="1" applyBorder="1" applyAlignment="1">
      <alignment horizontal="right"/>
    </xf>
    <xf numFmtId="0" fontId="17" fillId="0" borderId="0" xfId="0" applyFont="1" applyAlignment="1">
      <alignment horizontal="center"/>
    </xf>
    <xf numFmtId="0" fontId="10" fillId="9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17" borderId="1" xfId="0" applyFont="1" applyFill="1" applyBorder="1" applyAlignment="1">
      <alignment horizontal="center"/>
    </xf>
    <xf numFmtId="0" fontId="5" fillId="18" borderId="1" xfId="0" applyFont="1" applyFill="1" applyBorder="1" applyAlignment="1">
      <alignment horizontal="center"/>
    </xf>
    <xf numFmtId="0" fontId="5" fillId="18" borderId="6" xfId="0" applyFont="1" applyFill="1" applyBorder="1" applyAlignment="1">
      <alignment horizontal="center"/>
    </xf>
    <xf numFmtId="43" fontId="0" fillId="0" borderId="0" xfId="1" applyFont="1"/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0" fillId="25" borderId="2" xfId="0" applyFill="1" applyBorder="1"/>
    <xf numFmtId="0" fontId="0" fillId="25" borderId="1" xfId="0" applyFill="1" applyBorder="1"/>
    <xf numFmtId="0" fontId="19" fillId="25" borderId="0" xfId="0" applyFont="1" applyFill="1" applyAlignment="1">
      <alignment horizontal="center"/>
    </xf>
    <xf numFmtId="0" fontId="19" fillId="8" borderId="0" xfId="0" applyFont="1" applyFill="1" applyAlignment="1"/>
    <xf numFmtId="169" fontId="8" fillId="8" borderId="0" xfId="1" applyNumberFormat="1" applyFont="1" applyFill="1" applyAlignment="1">
      <alignment horizontal="center"/>
    </xf>
    <xf numFmtId="169" fontId="20" fillId="8" borderId="0" xfId="1" applyNumberFormat="1" applyFont="1" applyFill="1"/>
    <xf numFmtId="49" fontId="8" fillId="0" borderId="0" xfId="1" applyNumberFormat="1" applyFont="1" applyAlignment="1">
      <alignment horizontal="center"/>
    </xf>
    <xf numFmtId="49" fontId="8" fillId="25" borderId="0" xfId="1" applyNumberFormat="1" applyFont="1" applyFill="1" applyAlignment="1">
      <alignment horizontal="center"/>
    </xf>
    <xf numFmtId="0" fontId="2" fillId="26" borderId="1" xfId="0" applyFont="1" applyFill="1" applyBorder="1" applyAlignment="1">
      <alignment horizontal="center"/>
    </xf>
    <xf numFmtId="0" fontId="2" fillId="27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1" xfId="0" applyFont="1" applyFill="1" applyBorder="1" applyAlignment="1">
      <alignment horizontal="center"/>
    </xf>
    <xf numFmtId="0" fontId="2" fillId="11" borderId="12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0" fillId="17" borderId="0" xfId="0" applyFont="1" applyFill="1" applyAlignment="1">
      <alignment horizontal="center"/>
    </xf>
    <xf numFmtId="1" fontId="10" fillId="17" borderId="10" xfId="0" applyNumberFormat="1" applyFont="1" applyFill="1" applyBorder="1" applyAlignment="1">
      <alignment horizontal="center"/>
    </xf>
    <xf numFmtId="0" fontId="10" fillId="17" borderId="11" xfId="0" applyFont="1" applyFill="1" applyBorder="1" applyAlignment="1">
      <alignment horizontal="center"/>
    </xf>
    <xf numFmtId="0" fontId="10" fillId="17" borderId="12" xfId="0" applyFont="1" applyFill="1" applyBorder="1" applyAlignment="1">
      <alignment horizontal="center"/>
    </xf>
    <xf numFmtId="0" fontId="7" fillId="15" borderId="10" xfId="0" applyFont="1" applyFill="1" applyBorder="1" applyAlignment="1">
      <alignment horizontal="center"/>
    </xf>
    <xf numFmtId="0" fontId="7" fillId="15" borderId="12" xfId="0" applyFont="1" applyFill="1" applyBorder="1" applyAlignment="1">
      <alignment horizontal="center"/>
    </xf>
    <xf numFmtId="0" fontId="4" fillId="21" borderId="3" xfId="0" applyFont="1" applyFill="1" applyBorder="1" applyAlignment="1">
      <alignment horizontal="center" vertical="center"/>
    </xf>
    <xf numFmtId="0" fontId="4" fillId="21" borderId="4" xfId="0" applyFont="1" applyFill="1" applyBorder="1" applyAlignment="1">
      <alignment horizontal="center" vertical="center"/>
    </xf>
    <xf numFmtId="0" fontId="4" fillId="21" borderId="5" xfId="0" applyFont="1" applyFill="1" applyBorder="1" applyAlignment="1">
      <alignment horizontal="center" vertical="center"/>
    </xf>
    <xf numFmtId="0" fontId="4" fillId="21" borderId="15" xfId="0" applyFont="1" applyFill="1" applyBorder="1" applyAlignment="1">
      <alignment horizontal="center" vertical="center"/>
    </xf>
    <xf numFmtId="0" fontId="4" fillId="21" borderId="16" xfId="0" applyFont="1" applyFill="1" applyBorder="1" applyAlignment="1">
      <alignment horizontal="center" vertical="center"/>
    </xf>
    <xf numFmtId="0" fontId="4" fillId="21" borderId="17" xfId="0" applyFont="1" applyFill="1" applyBorder="1" applyAlignment="1">
      <alignment horizontal="center" vertical="center"/>
    </xf>
    <xf numFmtId="0" fontId="5" fillId="23" borderId="10" xfId="0" applyFont="1" applyFill="1" applyBorder="1" applyAlignment="1">
      <alignment horizontal="center"/>
    </xf>
    <xf numFmtId="0" fontId="5" fillId="23" borderId="12" xfId="0" applyFont="1" applyFill="1" applyBorder="1" applyAlignment="1">
      <alignment horizontal="center"/>
    </xf>
    <xf numFmtId="0" fontId="7" fillId="15" borderId="11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20" xfId="0" applyFont="1" applyFill="1" applyBorder="1" applyAlignment="1">
      <alignment horizontal="center"/>
    </xf>
    <xf numFmtId="0" fontId="15" fillId="9" borderId="22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14" borderId="1" xfId="0" applyFont="1" applyFill="1" applyBorder="1" applyAlignment="1">
      <alignment horizontal="right"/>
    </xf>
    <xf numFmtId="49" fontId="15" fillId="24" borderId="1" xfId="0" applyNumberFormat="1" applyFont="1" applyFill="1" applyBorder="1" applyAlignment="1">
      <alignment horizontal="left"/>
    </xf>
    <xf numFmtId="0" fontId="15" fillId="9" borderId="1" xfId="0" applyFont="1" applyFill="1" applyBorder="1" applyAlignment="1">
      <alignment horizontal="center"/>
    </xf>
    <xf numFmtId="0" fontId="7" fillId="15" borderId="15" xfId="0" applyFont="1" applyFill="1" applyBorder="1" applyAlignment="1">
      <alignment horizontal="center"/>
    </xf>
    <xf numFmtId="0" fontId="7" fillId="15" borderId="17" xfId="0" applyFont="1" applyFill="1" applyBorder="1" applyAlignment="1">
      <alignment horizontal="center"/>
    </xf>
    <xf numFmtId="0" fontId="15" fillId="16" borderId="1" xfId="0" applyFont="1" applyFill="1" applyBorder="1" applyAlignment="1">
      <alignment horizontal="right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5" fillId="23" borderId="15" xfId="0" applyFont="1" applyFill="1" applyBorder="1" applyAlignment="1">
      <alignment horizontal="center"/>
    </xf>
    <xf numFmtId="0" fontId="5" fillId="23" borderId="17" xfId="0" applyFont="1" applyFill="1" applyBorder="1" applyAlignment="1">
      <alignment horizontal="center"/>
    </xf>
    <xf numFmtId="0" fontId="7" fillId="23" borderId="15" xfId="0" applyFont="1" applyFill="1" applyBorder="1" applyAlignment="1">
      <alignment horizontal="center"/>
    </xf>
    <xf numFmtId="0" fontId="7" fillId="23" borderId="16" xfId="0" applyFont="1" applyFill="1" applyBorder="1" applyAlignment="1">
      <alignment horizontal="center"/>
    </xf>
    <xf numFmtId="0" fontId="5" fillId="23" borderId="3" xfId="0" applyFont="1" applyFill="1" applyBorder="1" applyAlignment="1">
      <alignment horizontal="center"/>
    </xf>
    <xf numFmtId="0" fontId="5" fillId="23" borderId="5" xfId="0" applyFont="1" applyFill="1" applyBorder="1" applyAlignment="1">
      <alignment horizontal="center"/>
    </xf>
    <xf numFmtId="0" fontId="7" fillId="23" borderId="10" xfId="0" applyFont="1" applyFill="1" applyBorder="1" applyAlignment="1">
      <alignment horizontal="center"/>
    </xf>
    <xf numFmtId="0" fontId="7" fillId="23" borderId="12" xfId="0" applyFont="1" applyFill="1" applyBorder="1" applyAlignment="1">
      <alignment horizontal="center"/>
    </xf>
    <xf numFmtId="0" fontId="10" fillId="17" borderId="6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8" xfId="0" applyFont="1" applyFill="1" applyBorder="1" applyAlignment="1">
      <alignment horizontal="center"/>
    </xf>
    <xf numFmtId="0" fontId="10" fillId="18" borderId="6" xfId="0" applyFont="1" applyFill="1" applyBorder="1" applyAlignment="1">
      <alignment horizontal="center"/>
    </xf>
    <xf numFmtId="0" fontId="10" fillId="18" borderId="21" xfId="0" applyFont="1" applyFill="1" applyBorder="1" applyAlignment="1">
      <alignment horizontal="center"/>
    </xf>
    <xf numFmtId="0" fontId="10" fillId="18" borderId="8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1" fillId="0" borderId="13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0" fillId="0" borderId="9" xfId="0" applyBorder="1"/>
    <xf numFmtId="0" fontId="7" fillId="0" borderId="2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1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22.png"/><Relationship Id="rId18" Type="http://schemas.openxmlformats.org/officeDocument/2006/relationships/image" Target="../media/image27.png"/><Relationship Id="rId3" Type="http://schemas.openxmlformats.org/officeDocument/2006/relationships/image" Target="../media/image12.png"/><Relationship Id="rId21" Type="http://schemas.openxmlformats.org/officeDocument/2006/relationships/image" Target="../media/image30.png"/><Relationship Id="rId7" Type="http://schemas.openxmlformats.org/officeDocument/2006/relationships/image" Target="../media/image16.png"/><Relationship Id="rId12" Type="http://schemas.openxmlformats.org/officeDocument/2006/relationships/image" Target="../media/image21.png"/><Relationship Id="rId17" Type="http://schemas.openxmlformats.org/officeDocument/2006/relationships/image" Target="../media/image26.png"/><Relationship Id="rId2" Type="http://schemas.openxmlformats.org/officeDocument/2006/relationships/image" Target="../media/image11.png"/><Relationship Id="rId16" Type="http://schemas.openxmlformats.org/officeDocument/2006/relationships/image" Target="../media/image25.png"/><Relationship Id="rId20" Type="http://schemas.openxmlformats.org/officeDocument/2006/relationships/image" Target="../media/image29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11" Type="http://schemas.openxmlformats.org/officeDocument/2006/relationships/image" Target="../media/image20.png"/><Relationship Id="rId24" Type="http://schemas.openxmlformats.org/officeDocument/2006/relationships/image" Target="../media/image33.png"/><Relationship Id="rId5" Type="http://schemas.openxmlformats.org/officeDocument/2006/relationships/image" Target="../media/image14.png"/><Relationship Id="rId15" Type="http://schemas.openxmlformats.org/officeDocument/2006/relationships/image" Target="../media/image24.png"/><Relationship Id="rId23" Type="http://schemas.openxmlformats.org/officeDocument/2006/relationships/image" Target="../media/image32.png"/><Relationship Id="rId10" Type="http://schemas.openxmlformats.org/officeDocument/2006/relationships/image" Target="../media/image19.png"/><Relationship Id="rId19" Type="http://schemas.openxmlformats.org/officeDocument/2006/relationships/image" Target="../media/image28.png"/><Relationship Id="rId4" Type="http://schemas.openxmlformats.org/officeDocument/2006/relationships/image" Target="../media/image13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Relationship Id="rId22" Type="http://schemas.openxmlformats.org/officeDocument/2006/relationships/image" Target="../media/image31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22.png"/><Relationship Id="rId18" Type="http://schemas.openxmlformats.org/officeDocument/2006/relationships/image" Target="../media/image27.png"/><Relationship Id="rId3" Type="http://schemas.openxmlformats.org/officeDocument/2006/relationships/image" Target="../media/image12.png"/><Relationship Id="rId21" Type="http://schemas.openxmlformats.org/officeDocument/2006/relationships/image" Target="../media/image30.png"/><Relationship Id="rId7" Type="http://schemas.openxmlformats.org/officeDocument/2006/relationships/image" Target="../media/image16.png"/><Relationship Id="rId12" Type="http://schemas.openxmlformats.org/officeDocument/2006/relationships/image" Target="../media/image21.png"/><Relationship Id="rId17" Type="http://schemas.openxmlformats.org/officeDocument/2006/relationships/image" Target="../media/image26.png"/><Relationship Id="rId2" Type="http://schemas.openxmlformats.org/officeDocument/2006/relationships/image" Target="../media/image11.png"/><Relationship Id="rId16" Type="http://schemas.openxmlformats.org/officeDocument/2006/relationships/image" Target="../media/image25.png"/><Relationship Id="rId20" Type="http://schemas.openxmlformats.org/officeDocument/2006/relationships/image" Target="../media/image29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11" Type="http://schemas.openxmlformats.org/officeDocument/2006/relationships/image" Target="../media/image20.png"/><Relationship Id="rId24" Type="http://schemas.openxmlformats.org/officeDocument/2006/relationships/image" Target="../media/image33.png"/><Relationship Id="rId5" Type="http://schemas.openxmlformats.org/officeDocument/2006/relationships/image" Target="../media/image14.png"/><Relationship Id="rId15" Type="http://schemas.openxmlformats.org/officeDocument/2006/relationships/image" Target="../media/image24.png"/><Relationship Id="rId23" Type="http://schemas.openxmlformats.org/officeDocument/2006/relationships/image" Target="../media/image32.png"/><Relationship Id="rId10" Type="http://schemas.openxmlformats.org/officeDocument/2006/relationships/image" Target="../media/image19.png"/><Relationship Id="rId19" Type="http://schemas.openxmlformats.org/officeDocument/2006/relationships/image" Target="../media/image28.png"/><Relationship Id="rId4" Type="http://schemas.openxmlformats.org/officeDocument/2006/relationships/image" Target="../media/image13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Relationship Id="rId22" Type="http://schemas.openxmlformats.org/officeDocument/2006/relationships/image" Target="../media/image3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1.png"/><Relationship Id="rId13" Type="http://schemas.openxmlformats.org/officeDocument/2006/relationships/image" Target="../media/image46.png"/><Relationship Id="rId18" Type="http://schemas.openxmlformats.org/officeDocument/2006/relationships/image" Target="../media/image51.png"/><Relationship Id="rId3" Type="http://schemas.openxmlformats.org/officeDocument/2006/relationships/image" Target="../media/image36.png"/><Relationship Id="rId7" Type="http://schemas.openxmlformats.org/officeDocument/2006/relationships/image" Target="../media/image40.png"/><Relationship Id="rId12" Type="http://schemas.openxmlformats.org/officeDocument/2006/relationships/image" Target="../media/image45.png"/><Relationship Id="rId17" Type="http://schemas.openxmlformats.org/officeDocument/2006/relationships/image" Target="../media/image50.png"/><Relationship Id="rId2" Type="http://schemas.openxmlformats.org/officeDocument/2006/relationships/image" Target="../media/image35.png"/><Relationship Id="rId16" Type="http://schemas.openxmlformats.org/officeDocument/2006/relationships/image" Target="../media/image49.png"/><Relationship Id="rId20" Type="http://schemas.openxmlformats.org/officeDocument/2006/relationships/image" Target="../media/image53.png"/><Relationship Id="rId1" Type="http://schemas.openxmlformats.org/officeDocument/2006/relationships/image" Target="../media/image34.png"/><Relationship Id="rId6" Type="http://schemas.openxmlformats.org/officeDocument/2006/relationships/image" Target="../media/image39.png"/><Relationship Id="rId11" Type="http://schemas.openxmlformats.org/officeDocument/2006/relationships/image" Target="../media/image44.png"/><Relationship Id="rId5" Type="http://schemas.openxmlformats.org/officeDocument/2006/relationships/image" Target="../media/image38.png"/><Relationship Id="rId15" Type="http://schemas.openxmlformats.org/officeDocument/2006/relationships/image" Target="../media/image48.png"/><Relationship Id="rId10" Type="http://schemas.openxmlformats.org/officeDocument/2006/relationships/image" Target="../media/image43.png"/><Relationship Id="rId19" Type="http://schemas.openxmlformats.org/officeDocument/2006/relationships/image" Target="../media/image52.png"/><Relationship Id="rId4" Type="http://schemas.openxmlformats.org/officeDocument/2006/relationships/image" Target="../media/image37.png"/><Relationship Id="rId9" Type="http://schemas.openxmlformats.org/officeDocument/2006/relationships/image" Target="../media/image42.png"/><Relationship Id="rId14" Type="http://schemas.openxmlformats.org/officeDocument/2006/relationships/image" Target="../media/image4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1.png"/><Relationship Id="rId13" Type="http://schemas.openxmlformats.org/officeDocument/2006/relationships/image" Target="../media/image46.png"/><Relationship Id="rId18" Type="http://schemas.openxmlformats.org/officeDocument/2006/relationships/image" Target="../media/image57.png"/><Relationship Id="rId3" Type="http://schemas.openxmlformats.org/officeDocument/2006/relationships/image" Target="../media/image36.png"/><Relationship Id="rId7" Type="http://schemas.openxmlformats.org/officeDocument/2006/relationships/image" Target="../media/image40.png"/><Relationship Id="rId12" Type="http://schemas.openxmlformats.org/officeDocument/2006/relationships/image" Target="../media/image45.png"/><Relationship Id="rId17" Type="http://schemas.openxmlformats.org/officeDocument/2006/relationships/image" Target="../media/image56.png"/><Relationship Id="rId2" Type="http://schemas.openxmlformats.org/officeDocument/2006/relationships/image" Target="../media/image35.png"/><Relationship Id="rId16" Type="http://schemas.openxmlformats.org/officeDocument/2006/relationships/image" Target="../media/image55.png"/><Relationship Id="rId1" Type="http://schemas.openxmlformats.org/officeDocument/2006/relationships/image" Target="../media/image34.png"/><Relationship Id="rId6" Type="http://schemas.openxmlformats.org/officeDocument/2006/relationships/image" Target="../media/image39.png"/><Relationship Id="rId11" Type="http://schemas.openxmlformats.org/officeDocument/2006/relationships/image" Target="../media/image44.png"/><Relationship Id="rId5" Type="http://schemas.openxmlformats.org/officeDocument/2006/relationships/image" Target="../media/image38.png"/><Relationship Id="rId15" Type="http://schemas.openxmlformats.org/officeDocument/2006/relationships/image" Target="../media/image54.png"/><Relationship Id="rId10" Type="http://schemas.openxmlformats.org/officeDocument/2006/relationships/image" Target="../media/image43.png"/><Relationship Id="rId4" Type="http://schemas.openxmlformats.org/officeDocument/2006/relationships/image" Target="../media/image37.png"/><Relationship Id="rId9" Type="http://schemas.openxmlformats.org/officeDocument/2006/relationships/image" Target="../media/image42.png"/><Relationship Id="rId14" Type="http://schemas.openxmlformats.org/officeDocument/2006/relationships/image" Target="../media/image5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157984</xdr:colOff>
      <xdr:row>21</xdr:row>
      <xdr:rowOff>51885</xdr:rowOff>
    </xdr:from>
    <xdr:ext cx="4649735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52C7160-D0C3-8843-8C76-174DFAF141B1}"/>
            </a:ext>
          </a:extLst>
        </xdr:cNvPr>
        <xdr:cNvSpPr/>
      </xdr:nvSpPr>
      <xdr:spPr>
        <a:xfrm>
          <a:off x="11994384" y="4052385"/>
          <a:ext cx="4649735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MAIN MEMORY</a:t>
          </a:r>
        </a:p>
      </xdr:txBody>
    </xdr:sp>
    <xdr:clientData/>
  </xdr:oneCellAnchor>
  <xdr:twoCellAnchor>
    <xdr:from>
      <xdr:col>12</xdr:col>
      <xdr:colOff>0</xdr:colOff>
      <xdr:row>19</xdr:row>
      <xdr:rowOff>177800</xdr:rowOff>
    </xdr:from>
    <xdr:to>
      <xdr:col>16</xdr:col>
      <xdr:colOff>157984</xdr:colOff>
      <xdr:row>23</xdr:row>
      <xdr:rowOff>139700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EEE5DC11-EE80-034D-A782-940F66AF1BDB}"/>
            </a:ext>
          </a:extLst>
        </xdr:cNvPr>
        <xdr:cNvCxnSpPr>
          <a:stCxn id="2" idx="1"/>
        </xdr:cNvCxnSpPr>
      </xdr:nvCxnSpPr>
      <xdr:spPr>
        <a:xfrm flipH="1" flipV="1">
          <a:off x="9906000" y="3797300"/>
          <a:ext cx="2088384" cy="7239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759514</xdr:colOff>
      <xdr:row>9</xdr:row>
      <xdr:rowOff>127000</xdr:rowOff>
    </xdr:from>
    <xdr:ext cx="2974286" cy="937629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91D71FA-2A58-3D40-8287-B69FC2F149C8}"/>
            </a:ext>
          </a:extLst>
        </xdr:cNvPr>
        <xdr:cNvSpPr/>
      </xdr:nvSpPr>
      <xdr:spPr>
        <a:xfrm>
          <a:off x="15262914" y="1866900"/>
          <a:ext cx="2974286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BIT(0 - 1)</a:t>
          </a:r>
        </a:p>
      </xdr:txBody>
    </xdr:sp>
    <xdr:clientData/>
  </xdr:oneCellAnchor>
  <xdr:twoCellAnchor>
    <xdr:from>
      <xdr:col>21</xdr:col>
      <xdr:colOff>12700</xdr:colOff>
      <xdr:row>5</xdr:row>
      <xdr:rowOff>101600</xdr:rowOff>
    </xdr:from>
    <xdr:to>
      <xdr:col>23</xdr:col>
      <xdr:colOff>63500</xdr:colOff>
      <xdr:row>10</xdr:row>
      <xdr:rowOff>177800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A11D9887-BFF5-014B-9946-4577BC8B5191}"/>
            </a:ext>
          </a:extLst>
        </xdr:cNvPr>
        <xdr:cNvCxnSpPr/>
      </xdr:nvCxnSpPr>
      <xdr:spPr>
        <a:xfrm flipH="1" flipV="1">
          <a:off x="13690600" y="1054100"/>
          <a:ext cx="1701800" cy="10287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50800</xdr:colOff>
      <xdr:row>33</xdr:row>
      <xdr:rowOff>165100</xdr:rowOff>
    </xdr:from>
    <xdr:ext cx="1574800" cy="937629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1425E91-A1DB-1348-A015-A5A5E3A28DCF}"/>
            </a:ext>
          </a:extLst>
        </xdr:cNvPr>
        <xdr:cNvSpPr/>
      </xdr:nvSpPr>
      <xdr:spPr>
        <a:xfrm>
          <a:off x="11150600" y="6451600"/>
          <a:ext cx="1574800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BYTE</a:t>
          </a:r>
        </a:p>
      </xdr:txBody>
    </xdr:sp>
    <xdr:clientData/>
  </xdr:oneCellAnchor>
  <xdr:twoCellAnchor>
    <xdr:from>
      <xdr:col>11</xdr:col>
      <xdr:colOff>495300</xdr:colOff>
      <xdr:row>30</xdr:row>
      <xdr:rowOff>76200</xdr:rowOff>
    </xdr:from>
    <xdr:to>
      <xdr:col>14</xdr:col>
      <xdr:colOff>139700</xdr:colOff>
      <xdr:row>35</xdr:row>
      <xdr:rowOff>88900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142C6B31-9EBA-E749-9597-FE5BAAA6677F}"/>
            </a:ext>
          </a:extLst>
        </xdr:cNvPr>
        <xdr:cNvCxnSpPr/>
      </xdr:nvCxnSpPr>
      <xdr:spPr>
        <a:xfrm flipH="1" flipV="1">
          <a:off x="9575800" y="5867400"/>
          <a:ext cx="1663700" cy="9652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812800</xdr:colOff>
      <xdr:row>0</xdr:row>
      <xdr:rowOff>63500</xdr:rowOff>
    </xdr:from>
    <xdr:to>
      <xdr:col>12</xdr:col>
      <xdr:colOff>0</xdr:colOff>
      <xdr:row>48</xdr:row>
      <xdr:rowOff>88900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B812F128-23C5-104E-9F56-05251217CAE9}"/>
            </a:ext>
          </a:extLst>
        </xdr:cNvPr>
        <xdr:cNvCxnSpPr/>
      </xdr:nvCxnSpPr>
      <xdr:spPr>
        <a:xfrm>
          <a:off x="9893300" y="63500"/>
          <a:ext cx="12700" cy="9245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12700</xdr:colOff>
      <xdr:row>0</xdr:row>
      <xdr:rowOff>0</xdr:rowOff>
    </xdr:from>
    <xdr:to>
      <xdr:col>0</xdr:col>
      <xdr:colOff>25400</xdr:colOff>
      <xdr:row>48</xdr:row>
      <xdr:rowOff>25400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4D96ECA1-2581-814C-B317-FC1947B3DA82}"/>
            </a:ext>
          </a:extLst>
        </xdr:cNvPr>
        <xdr:cNvCxnSpPr/>
      </xdr:nvCxnSpPr>
      <xdr:spPr>
        <a:xfrm>
          <a:off x="12700" y="0"/>
          <a:ext cx="12700" cy="9245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38100</xdr:rowOff>
    </xdr:from>
    <xdr:to>
      <xdr:col>11</xdr:col>
      <xdr:colOff>812800</xdr:colOff>
      <xdr:row>0</xdr:row>
      <xdr:rowOff>50800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EF42A866-6D90-3E47-BA40-AADF38736AF0}"/>
            </a:ext>
          </a:extLst>
        </xdr:cNvPr>
        <xdr:cNvCxnSpPr/>
      </xdr:nvCxnSpPr>
      <xdr:spPr>
        <a:xfrm flipH="1" flipV="1">
          <a:off x="0" y="38100"/>
          <a:ext cx="9893300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50800</xdr:colOff>
      <xdr:row>48</xdr:row>
      <xdr:rowOff>12700</xdr:rowOff>
    </xdr:from>
    <xdr:to>
      <xdr:col>12</xdr:col>
      <xdr:colOff>38100</xdr:colOff>
      <xdr:row>48</xdr:row>
      <xdr:rowOff>25400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6292F0EE-9E68-054F-ADFB-3CC297732718}"/>
            </a:ext>
          </a:extLst>
        </xdr:cNvPr>
        <xdr:cNvCxnSpPr/>
      </xdr:nvCxnSpPr>
      <xdr:spPr>
        <a:xfrm flipH="1" flipV="1">
          <a:off x="50800" y="9232900"/>
          <a:ext cx="9893300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21</xdr:col>
      <xdr:colOff>396764</xdr:colOff>
      <xdr:row>31</xdr:row>
      <xdr:rowOff>0</xdr:rowOff>
    </xdr:from>
    <xdr:ext cx="5507213" cy="937629"/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90CF2FD-E9ED-6047-AABF-11D4C020DAF8}"/>
            </a:ext>
          </a:extLst>
        </xdr:cNvPr>
        <xdr:cNvSpPr/>
      </xdr:nvSpPr>
      <xdr:spPr>
        <a:xfrm>
          <a:off x="14074664" y="5981700"/>
          <a:ext cx="550721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DECIMAL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NUMBER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21</xdr:col>
      <xdr:colOff>458708</xdr:colOff>
      <xdr:row>37</xdr:row>
      <xdr:rowOff>0</xdr:rowOff>
    </xdr:from>
    <xdr:ext cx="5027723" cy="937629"/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B057F91C-B4B7-8144-BCC6-1DE99BF80E26}"/>
            </a:ext>
          </a:extLst>
        </xdr:cNvPr>
        <xdr:cNvSpPr/>
      </xdr:nvSpPr>
      <xdr:spPr>
        <a:xfrm>
          <a:off x="14136608" y="7124700"/>
          <a:ext cx="502772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BINARY NUMBER</a:t>
          </a:r>
        </a:p>
      </xdr:txBody>
    </xdr:sp>
    <xdr:clientData/>
  </xdr:oneCellAnchor>
  <xdr:twoCellAnchor>
    <xdr:from>
      <xdr:col>18</xdr:col>
      <xdr:colOff>266700</xdr:colOff>
      <xdr:row>0</xdr:row>
      <xdr:rowOff>177800</xdr:rowOff>
    </xdr:from>
    <xdr:to>
      <xdr:col>29</xdr:col>
      <xdr:colOff>63500</xdr:colOff>
      <xdr:row>3</xdr:row>
      <xdr:rowOff>88900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D09A4B4-C2F8-C446-BBA1-3C0E176EF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39700" y="177800"/>
          <a:ext cx="75057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0</xdr:row>
      <xdr:rowOff>19050</xdr:rowOff>
    </xdr:from>
    <xdr:to>
      <xdr:col>7</xdr:col>
      <xdr:colOff>600075</xdr:colOff>
      <xdr:row>2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EBE77D-81B2-4C49-B89E-1F97093D6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025" y="19050"/>
          <a:ext cx="1543050" cy="590550"/>
        </a:xfrm>
        <a:prstGeom prst="rect">
          <a:avLst/>
        </a:prstGeom>
        <a:solidFill>
          <a:srgbClr val="FFC000"/>
        </a:solidFill>
      </xdr:spPr>
    </xdr:pic>
    <xdr:clientData/>
  </xdr:twoCellAnchor>
  <xdr:twoCellAnchor>
    <xdr:from>
      <xdr:col>5</xdr:col>
      <xdr:colOff>219075</xdr:colOff>
      <xdr:row>3</xdr:row>
      <xdr:rowOff>142874</xdr:rowOff>
    </xdr:from>
    <xdr:to>
      <xdr:col>7</xdr:col>
      <xdr:colOff>523875</xdr:colOff>
      <xdr:row>4</xdr:row>
      <xdr:rowOff>409574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DDE629-1737-4054-B26A-CB4F611BF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1095374"/>
          <a:ext cx="15240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152400</xdr:colOff>
      <xdr:row>7</xdr:row>
      <xdr:rowOff>38100</xdr:rowOff>
    </xdr:from>
    <xdr:to>
      <xdr:col>7</xdr:col>
      <xdr:colOff>581025</xdr:colOff>
      <xdr:row>9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C7AB3A-C8F8-40EE-9B4F-049952356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1981200"/>
          <a:ext cx="1647825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142875</xdr:colOff>
      <xdr:row>10</xdr:row>
      <xdr:rowOff>66675</xdr:rowOff>
    </xdr:from>
    <xdr:to>
      <xdr:col>7</xdr:col>
      <xdr:colOff>581025</xdr:colOff>
      <xdr:row>12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9B4280A-6FA8-49A3-B10A-4834FFE41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875" y="2409825"/>
          <a:ext cx="16573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114300</xdr:rowOff>
    </xdr:from>
    <xdr:to>
      <xdr:col>8</xdr:col>
      <xdr:colOff>285750</xdr:colOff>
      <xdr:row>2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1E6E5A6-3337-448B-B2AE-201B6BDF9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114300"/>
          <a:ext cx="2571750" cy="419100"/>
        </a:xfrm>
        <a:prstGeom prst="rect">
          <a:avLst/>
        </a:prstGeom>
        <a:solidFill>
          <a:srgbClr val="FFC000"/>
        </a:solidFill>
      </xdr:spPr>
    </xdr:pic>
    <xdr:clientData/>
  </xdr:twoCellAnchor>
  <xdr:twoCellAnchor>
    <xdr:from>
      <xdr:col>5</xdr:col>
      <xdr:colOff>0</xdr:colOff>
      <xdr:row>4</xdr:row>
      <xdr:rowOff>0</xdr:rowOff>
    </xdr:from>
    <xdr:to>
      <xdr:col>7</xdr:col>
      <xdr:colOff>695325</xdr:colOff>
      <xdr:row>5</xdr:row>
      <xdr:rowOff>9525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E99E64D-B799-4BE7-BAE0-0539879F9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71525"/>
          <a:ext cx="1914525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8</xdr:row>
      <xdr:rowOff>0</xdr:rowOff>
    </xdr:from>
    <xdr:to>
      <xdr:col>7</xdr:col>
      <xdr:colOff>962025</xdr:colOff>
      <xdr:row>9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30642A5-2AF8-481F-AA7B-69CF682003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52600"/>
          <a:ext cx="21812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11</xdr:row>
      <xdr:rowOff>0</xdr:rowOff>
    </xdr:from>
    <xdr:to>
      <xdr:col>7</xdr:col>
      <xdr:colOff>971550</xdr:colOff>
      <xdr:row>11</xdr:row>
      <xdr:rowOff>419100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2D283D1-98D3-44A7-A9BB-6CE270183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62225"/>
          <a:ext cx="21907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12</xdr:row>
      <xdr:rowOff>0</xdr:rowOff>
    </xdr:from>
    <xdr:to>
      <xdr:col>4</xdr:col>
      <xdr:colOff>428625</xdr:colOff>
      <xdr:row>13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3A2CFD-F91C-4169-8733-949197698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6550" y="3162300"/>
          <a:ext cx="2000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228600</xdr:colOff>
      <xdr:row>13</xdr:row>
      <xdr:rowOff>38100</xdr:rowOff>
    </xdr:from>
    <xdr:to>
      <xdr:col>4</xdr:col>
      <xdr:colOff>438150</xdr:colOff>
      <xdr:row>14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80E01A-14CD-4A04-9D46-FE686C489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6550" y="3409950"/>
          <a:ext cx="2095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238125</xdr:colOff>
      <xdr:row>14</xdr:row>
      <xdr:rowOff>38100</xdr:rowOff>
    </xdr:from>
    <xdr:to>
      <xdr:col>4</xdr:col>
      <xdr:colOff>447675</xdr:colOff>
      <xdr:row>15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FB5CE8C-2E7D-4207-B9EE-13B9CA030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3686175"/>
          <a:ext cx="2095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247650</xdr:colOff>
      <xdr:row>15</xdr:row>
      <xdr:rowOff>38100</xdr:rowOff>
    </xdr:from>
    <xdr:to>
      <xdr:col>4</xdr:col>
      <xdr:colOff>457200</xdr:colOff>
      <xdr:row>16</xdr:row>
      <xdr:rowOff>19050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C70100F-2EC7-4A18-B819-8A3787C50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00" y="3962400"/>
          <a:ext cx="2095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247650</xdr:colOff>
      <xdr:row>16</xdr:row>
      <xdr:rowOff>28575</xdr:rowOff>
    </xdr:from>
    <xdr:to>
      <xdr:col>4</xdr:col>
      <xdr:colOff>457200</xdr:colOff>
      <xdr:row>17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D5D6443-1500-4191-B72B-12AB90E9C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00" y="4229100"/>
          <a:ext cx="2095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228600</xdr:colOff>
      <xdr:row>11</xdr:row>
      <xdr:rowOff>47625</xdr:rowOff>
    </xdr:from>
    <xdr:to>
      <xdr:col>4</xdr:col>
      <xdr:colOff>438150</xdr:colOff>
      <xdr:row>12</xdr:row>
      <xdr:rowOff>9525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FBBE570-5E41-4CAE-B2FA-8C40DEAE9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6550" y="2914650"/>
          <a:ext cx="2095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247650</xdr:colOff>
      <xdr:row>12</xdr:row>
      <xdr:rowOff>28575</xdr:rowOff>
    </xdr:from>
    <xdr:to>
      <xdr:col>8</xdr:col>
      <xdr:colOff>447675</xdr:colOff>
      <xdr:row>13</xdr:row>
      <xdr:rowOff>76200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EC335E7-35D7-422D-B521-2DCEE16DDD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3190875"/>
          <a:ext cx="2000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257175</xdr:colOff>
      <xdr:row>13</xdr:row>
      <xdr:rowOff>57150</xdr:rowOff>
    </xdr:from>
    <xdr:to>
      <xdr:col>8</xdr:col>
      <xdr:colOff>466725</xdr:colOff>
      <xdr:row>14</xdr:row>
      <xdr:rowOff>38100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687630D-D577-4560-9A50-F4792A598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5450" y="3429000"/>
          <a:ext cx="2095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238125</xdr:colOff>
      <xdr:row>14</xdr:row>
      <xdr:rowOff>9525</xdr:rowOff>
    </xdr:from>
    <xdr:to>
      <xdr:col>8</xdr:col>
      <xdr:colOff>447675</xdr:colOff>
      <xdr:row>14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6180E43-0B81-400E-A75A-855D97F9B4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657600"/>
          <a:ext cx="2095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219075</xdr:colOff>
      <xdr:row>11</xdr:row>
      <xdr:rowOff>28575</xdr:rowOff>
    </xdr:from>
    <xdr:to>
      <xdr:col>8</xdr:col>
      <xdr:colOff>428625</xdr:colOff>
      <xdr:row>11</xdr:row>
      <xdr:rowOff>285750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84A125D-AD09-4E10-9FCC-072C899F0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2895600"/>
          <a:ext cx="2095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24</xdr:row>
      <xdr:rowOff>0</xdr:rowOff>
    </xdr:from>
    <xdr:to>
      <xdr:col>4</xdr:col>
      <xdr:colOff>209550</xdr:colOff>
      <xdr:row>25</xdr:row>
      <xdr:rowOff>66675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42EE933-2883-4CE6-93E5-042B7725E7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086475"/>
          <a:ext cx="2095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228600</xdr:colOff>
      <xdr:row>15</xdr:row>
      <xdr:rowOff>19050</xdr:rowOff>
    </xdr:from>
    <xdr:to>
      <xdr:col>8</xdr:col>
      <xdr:colOff>438150</xdr:colOff>
      <xdr:row>16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A47940E-6724-46A6-8726-10D6C65B4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75" y="3943350"/>
          <a:ext cx="2095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180975</xdr:colOff>
      <xdr:row>16</xdr:row>
      <xdr:rowOff>0</xdr:rowOff>
    </xdr:from>
    <xdr:to>
      <xdr:col>8</xdr:col>
      <xdr:colOff>390525</xdr:colOff>
      <xdr:row>16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0059132-BD00-4567-B50E-FBB080B8D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0" y="4200525"/>
          <a:ext cx="2095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47625</xdr:colOff>
      <xdr:row>11</xdr:row>
      <xdr:rowOff>47625</xdr:rowOff>
    </xdr:from>
    <xdr:to>
      <xdr:col>16</xdr:col>
      <xdr:colOff>257175</xdr:colOff>
      <xdr:row>12</xdr:row>
      <xdr:rowOff>9525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D9ADF16-4332-4A50-BC72-53B72ECFB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6950" y="2914650"/>
          <a:ext cx="2095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38100</xdr:colOff>
      <xdr:row>11</xdr:row>
      <xdr:rowOff>266700</xdr:rowOff>
    </xdr:from>
    <xdr:to>
      <xdr:col>16</xdr:col>
      <xdr:colOff>238125</xdr:colOff>
      <xdr:row>13</xdr:row>
      <xdr:rowOff>19050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4A3D46C-9C55-4B67-86B1-9C79536E5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7425" y="3133725"/>
          <a:ext cx="2000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38100</xdr:colOff>
      <xdr:row>13</xdr:row>
      <xdr:rowOff>28575</xdr:rowOff>
    </xdr:from>
    <xdr:to>
      <xdr:col>16</xdr:col>
      <xdr:colOff>247650</xdr:colOff>
      <xdr:row>14</xdr:row>
      <xdr:rowOff>9525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7A88342-A2F3-46C5-8F82-3A1DECD0A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7425" y="3400425"/>
          <a:ext cx="2095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9525</xdr:colOff>
      <xdr:row>14</xdr:row>
      <xdr:rowOff>28575</xdr:rowOff>
    </xdr:from>
    <xdr:to>
      <xdr:col>16</xdr:col>
      <xdr:colOff>219075</xdr:colOff>
      <xdr:row>15</xdr:row>
      <xdr:rowOff>9525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3C3E87D-099D-423D-9A13-29A402FC8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8850" y="3676650"/>
          <a:ext cx="2095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19050</xdr:colOff>
      <xdr:row>15</xdr:row>
      <xdr:rowOff>19050</xdr:rowOff>
    </xdr:from>
    <xdr:to>
      <xdr:col>16</xdr:col>
      <xdr:colOff>228600</xdr:colOff>
      <xdr:row>16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A640AC0-8138-4C0E-ABB5-C8C099287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8375" y="3943350"/>
          <a:ext cx="2095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38100</xdr:colOff>
      <xdr:row>16</xdr:row>
      <xdr:rowOff>47625</xdr:rowOff>
    </xdr:from>
    <xdr:to>
      <xdr:col>16</xdr:col>
      <xdr:colOff>247650</xdr:colOff>
      <xdr:row>17</xdr:row>
      <xdr:rowOff>38100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46B34D6-240A-4F01-A53A-B42B1C193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7425" y="4248150"/>
          <a:ext cx="2095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11</xdr:row>
      <xdr:rowOff>85725</xdr:rowOff>
    </xdr:from>
    <xdr:to>
      <xdr:col>12</xdr:col>
      <xdr:colOff>219075</xdr:colOff>
      <xdr:row>12</xdr:row>
      <xdr:rowOff>47625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51181BD-877C-4E05-A4A7-FFB4468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3325" y="2952750"/>
          <a:ext cx="2095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12</xdr:row>
      <xdr:rowOff>0</xdr:rowOff>
    </xdr:from>
    <xdr:to>
      <xdr:col>12</xdr:col>
      <xdr:colOff>209550</xdr:colOff>
      <xdr:row>13</xdr:row>
      <xdr:rowOff>47625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ABDE5D5-7F31-4027-B466-657DA7EA6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3325" y="3162300"/>
          <a:ext cx="2000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19050</xdr:colOff>
      <xdr:row>13</xdr:row>
      <xdr:rowOff>66675</xdr:rowOff>
    </xdr:from>
    <xdr:to>
      <xdr:col>12</xdr:col>
      <xdr:colOff>228600</xdr:colOff>
      <xdr:row>14</xdr:row>
      <xdr:rowOff>47625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A9D53FD8-7242-4350-9029-5BB912637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3438525"/>
          <a:ext cx="2095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19050</xdr:colOff>
      <xdr:row>14</xdr:row>
      <xdr:rowOff>28575</xdr:rowOff>
    </xdr:from>
    <xdr:to>
      <xdr:col>12</xdr:col>
      <xdr:colOff>228600</xdr:colOff>
      <xdr:row>15</xdr:row>
      <xdr:rowOff>9525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2592E5F2-7DFB-4C73-AD56-EA9331EE8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3676650"/>
          <a:ext cx="2095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38100</xdr:colOff>
      <xdr:row>14</xdr:row>
      <xdr:rowOff>257175</xdr:rowOff>
    </xdr:from>
    <xdr:to>
      <xdr:col>12</xdr:col>
      <xdr:colOff>247650</xdr:colOff>
      <xdr:row>15</xdr:row>
      <xdr:rowOff>238125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B29335A-9A27-4B60-87AB-DAB459436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1900" y="3905250"/>
          <a:ext cx="2095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28575</xdr:colOff>
      <xdr:row>16</xdr:row>
      <xdr:rowOff>19050</xdr:rowOff>
    </xdr:from>
    <xdr:to>
      <xdr:col>12</xdr:col>
      <xdr:colOff>238125</xdr:colOff>
      <xdr:row>17</xdr:row>
      <xdr:rowOff>9525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2A7BBB2-6A8E-44C5-A18D-F7793B881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72375" y="4219575"/>
          <a:ext cx="2095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10</xdr:row>
      <xdr:rowOff>0</xdr:rowOff>
    </xdr:from>
    <xdr:to>
      <xdr:col>4</xdr:col>
      <xdr:colOff>428625</xdr:colOff>
      <xdr:row>11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52342B-D339-4608-97E9-0B920F4D7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0" y="2419350"/>
          <a:ext cx="2000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228600</xdr:colOff>
      <xdr:row>11</xdr:row>
      <xdr:rowOff>38100</xdr:rowOff>
    </xdr:from>
    <xdr:to>
      <xdr:col>4</xdr:col>
      <xdr:colOff>438150</xdr:colOff>
      <xdr:row>12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5F282F-E1CF-41CB-9136-091D5A3A5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0" y="2667000"/>
          <a:ext cx="2095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238125</xdr:colOff>
      <xdr:row>12</xdr:row>
      <xdr:rowOff>38100</xdr:rowOff>
    </xdr:from>
    <xdr:to>
      <xdr:col>4</xdr:col>
      <xdr:colOff>447675</xdr:colOff>
      <xdr:row>13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EF2C17A-3AA9-4629-B331-F4CDA7F9E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2943225"/>
          <a:ext cx="2095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247650</xdr:colOff>
      <xdr:row>13</xdr:row>
      <xdr:rowOff>38100</xdr:rowOff>
    </xdr:from>
    <xdr:to>
      <xdr:col>4</xdr:col>
      <xdr:colOff>457200</xdr:colOff>
      <xdr:row>14</xdr:row>
      <xdr:rowOff>19050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595204B-676D-4545-9DD5-259418A8B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3219450"/>
          <a:ext cx="2095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247650</xdr:colOff>
      <xdr:row>14</xdr:row>
      <xdr:rowOff>28575</xdr:rowOff>
    </xdr:from>
    <xdr:to>
      <xdr:col>4</xdr:col>
      <xdr:colOff>457200</xdr:colOff>
      <xdr:row>15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255573A-FA7F-404B-82C0-C7BBE5603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3486150"/>
          <a:ext cx="2095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228600</xdr:colOff>
      <xdr:row>9</xdr:row>
      <xdr:rowOff>47625</xdr:rowOff>
    </xdr:from>
    <xdr:to>
      <xdr:col>4</xdr:col>
      <xdr:colOff>438150</xdr:colOff>
      <xdr:row>10</xdr:row>
      <xdr:rowOff>9525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D809C85-32BB-46BF-BD36-06F6CB83C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0" y="2171700"/>
          <a:ext cx="2095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247650</xdr:colOff>
      <xdr:row>10</xdr:row>
      <xdr:rowOff>28575</xdr:rowOff>
    </xdr:from>
    <xdr:to>
      <xdr:col>8</xdr:col>
      <xdr:colOff>447675</xdr:colOff>
      <xdr:row>11</xdr:row>
      <xdr:rowOff>76200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95FBD75-FC18-49BC-9C28-F6C6F4796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2447925"/>
          <a:ext cx="2000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257175</xdr:colOff>
      <xdr:row>11</xdr:row>
      <xdr:rowOff>57150</xdr:rowOff>
    </xdr:from>
    <xdr:to>
      <xdr:col>8</xdr:col>
      <xdr:colOff>466725</xdr:colOff>
      <xdr:row>12</xdr:row>
      <xdr:rowOff>38100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86E2E87-646A-4C5B-BF96-15C9A2987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2686050"/>
          <a:ext cx="2095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238125</xdr:colOff>
      <xdr:row>12</xdr:row>
      <xdr:rowOff>9525</xdr:rowOff>
    </xdr:from>
    <xdr:to>
      <xdr:col>8</xdr:col>
      <xdr:colOff>447675</xdr:colOff>
      <xdr:row>12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E36C9FA-408B-45EA-BC36-2D875C7A6B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9275" y="2914650"/>
          <a:ext cx="2095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219075</xdr:colOff>
      <xdr:row>9</xdr:row>
      <xdr:rowOff>28575</xdr:rowOff>
    </xdr:from>
    <xdr:to>
      <xdr:col>8</xdr:col>
      <xdr:colOff>428625</xdr:colOff>
      <xdr:row>9</xdr:row>
      <xdr:rowOff>285750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7A701F-A8FE-41EB-BE36-16ED51794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0225" y="2152650"/>
          <a:ext cx="2095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228600</xdr:colOff>
      <xdr:row>13</xdr:row>
      <xdr:rowOff>19050</xdr:rowOff>
    </xdr:from>
    <xdr:to>
      <xdr:col>8</xdr:col>
      <xdr:colOff>438150</xdr:colOff>
      <xdr:row>14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13584C5-D0AE-4AFC-B715-2DD32AF67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3200400"/>
          <a:ext cx="2095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180975</xdr:colOff>
      <xdr:row>14</xdr:row>
      <xdr:rowOff>0</xdr:rowOff>
    </xdr:from>
    <xdr:to>
      <xdr:col>8</xdr:col>
      <xdr:colOff>390525</xdr:colOff>
      <xdr:row>14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3C3DC2B-22CC-4265-A65A-082E7EF96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2125" y="3457575"/>
          <a:ext cx="2095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47625</xdr:colOff>
      <xdr:row>9</xdr:row>
      <xdr:rowOff>47625</xdr:rowOff>
    </xdr:from>
    <xdr:to>
      <xdr:col>16</xdr:col>
      <xdr:colOff>257175</xdr:colOff>
      <xdr:row>10</xdr:row>
      <xdr:rowOff>9525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0D06306-DF32-4047-A15E-0A076011F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34600" y="2171700"/>
          <a:ext cx="2095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38100</xdr:colOff>
      <xdr:row>9</xdr:row>
      <xdr:rowOff>266700</xdr:rowOff>
    </xdr:from>
    <xdr:to>
      <xdr:col>16</xdr:col>
      <xdr:colOff>238125</xdr:colOff>
      <xdr:row>11</xdr:row>
      <xdr:rowOff>19050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A650573-AD2E-454D-A396-70D642A12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5075" y="2390775"/>
          <a:ext cx="2000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38100</xdr:colOff>
      <xdr:row>11</xdr:row>
      <xdr:rowOff>28575</xdr:rowOff>
    </xdr:from>
    <xdr:to>
      <xdr:col>16</xdr:col>
      <xdr:colOff>247650</xdr:colOff>
      <xdr:row>12</xdr:row>
      <xdr:rowOff>9525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B5AC6B8-ED7F-47D4-9896-68F5B8714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5075" y="2657475"/>
          <a:ext cx="2095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9525</xdr:colOff>
      <xdr:row>12</xdr:row>
      <xdr:rowOff>28575</xdr:rowOff>
    </xdr:from>
    <xdr:to>
      <xdr:col>16</xdr:col>
      <xdr:colOff>219075</xdr:colOff>
      <xdr:row>13</xdr:row>
      <xdr:rowOff>9525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B67FA22-432A-4CCB-9227-76972A576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00" y="2933700"/>
          <a:ext cx="2095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19050</xdr:colOff>
      <xdr:row>13</xdr:row>
      <xdr:rowOff>19050</xdr:rowOff>
    </xdr:from>
    <xdr:to>
      <xdr:col>16</xdr:col>
      <xdr:colOff>228600</xdr:colOff>
      <xdr:row>14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167B126-B020-41D0-83E8-E9046069A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06025" y="3200400"/>
          <a:ext cx="2095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38100</xdr:colOff>
      <xdr:row>14</xdr:row>
      <xdr:rowOff>47625</xdr:rowOff>
    </xdr:from>
    <xdr:to>
      <xdr:col>16</xdr:col>
      <xdr:colOff>247650</xdr:colOff>
      <xdr:row>15</xdr:row>
      <xdr:rowOff>38100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9FA8596-2196-4D02-9AD4-E459EB83E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5075" y="3505200"/>
          <a:ext cx="2095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9</xdr:row>
      <xdr:rowOff>85725</xdr:rowOff>
    </xdr:from>
    <xdr:to>
      <xdr:col>12</xdr:col>
      <xdr:colOff>219075</xdr:colOff>
      <xdr:row>10</xdr:row>
      <xdr:rowOff>47625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6C2AE0E-D658-49B6-9184-569283D85C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53350" y="2209800"/>
          <a:ext cx="2095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</xdr:colOff>
      <xdr:row>10</xdr:row>
      <xdr:rowOff>0</xdr:rowOff>
    </xdr:from>
    <xdr:to>
      <xdr:col>12</xdr:col>
      <xdr:colOff>209550</xdr:colOff>
      <xdr:row>11</xdr:row>
      <xdr:rowOff>47625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6C1669E-4B6F-436E-9970-DE4C2D3E1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53350" y="2419350"/>
          <a:ext cx="2000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19050</xdr:colOff>
      <xdr:row>11</xdr:row>
      <xdr:rowOff>66675</xdr:rowOff>
    </xdr:from>
    <xdr:to>
      <xdr:col>12</xdr:col>
      <xdr:colOff>228600</xdr:colOff>
      <xdr:row>12</xdr:row>
      <xdr:rowOff>47625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835C36F-8A47-4869-ACD8-5D6E5B6AC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2875" y="2695575"/>
          <a:ext cx="2095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19050</xdr:colOff>
      <xdr:row>12</xdr:row>
      <xdr:rowOff>28575</xdr:rowOff>
    </xdr:from>
    <xdr:to>
      <xdr:col>12</xdr:col>
      <xdr:colOff>228600</xdr:colOff>
      <xdr:row>13</xdr:row>
      <xdr:rowOff>9525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50A4A8F9-7344-46FB-9EB7-C6DAA2F41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2875" y="2933700"/>
          <a:ext cx="2095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38100</xdr:colOff>
      <xdr:row>12</xdr:row>
      <xdr:rowOff>257175</xdr:rowOff>
    </xdr:from>
    <xdr:to>
      <xdr:col>12</xdr:col>
      <xdr:colOff>247650</xdr:colOff>
      <xdr:row>13</xdr:row>
      <xdr:rowOff>238125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69A2025-6452-4AC0-97FD-DB8C56A67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3162300"/>
          <a:ext cx="2095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28575</xdr:colOff>
      <xdr:row>14</xdr:row>
      <xdr:rowOff>19050</xdr:rowOff>
    </xdr:from>
    <xdr:to>
      <xdr:col>12</xdr:col>
      <xdr:colOff>238125</xdr:colOff>
      <xdr:row>15</xdr:row>
      <xdr:rowOff>9525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922853C3-60B1-4706-AD9F-2AE993BA7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2400" y="3476625"/>
          <a:ext cx="2095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285221</xdr:colOff>
      <xdr:row>7</xdr:row>
      <xdr:rowOff>28574</xdr:rowOff>
    </xdr:from>
    <xdr:to>
      <xdr:col>2</xdr:col>
      <xdr:colOff>419100</xdr:colOff>
      <xdr:row>7</xdr:row>
      <xdr:rowOff>342899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8C3D68-75A2-4DB4-9957-E66C7736E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2471" y="1209674"/>
          <a:ext cx="133879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219075</xdr:colOff>
      <xdr:row>7</xdr:row>
      <xdr:rowOff>28575</xdr:rowOff>
    </xdr:from>
    <xdr:to>
      <xdr:col>3</xdr:col>
      <xdr:colOff>447675</xdr:colOff>
      <xdr:row>7</xdr:row>
      <xdr:rowOff>352425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AB5167-BBF3-4C4B-9DD0-8BD741D7A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5925" y="1209675"/>
          <a:ext cx="2286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219075</xdr:colOff>
      <xdr:row>7</xdr:row>
      <xdr:rowOff>9525</xdr:rowOff>
    </xdr:from>
    <xdr:to>
      <xdr:col>4</xdr:col>
      <xdr:colOff>476250</xdr:colOff>
      <xdr:row>7</xdr:row>
      <xdr:rowOff>333375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3F2AB9E-92B5-480A-AF92-720528E42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1190625"/>
          <a:ext cx="25717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228600</xdr:colOff>
      <xdr:row>7</xdr:row>
      <xdr:rowOff>38100</xdr:rowOff>
    </xdr:from>
    <xdr:to>
      <xdr:col>5</xdr:col>
      <xdr:colOff>485775</xdr:colOff>
      <xdr:row>7</xdr:row>
      <xdr:rowOff>361950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F8D9287-211C-4A4C-B598-CB0BBB6FF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4650" y="1219200"/>
          <a:ext cx="25717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228600</xdr:colOff>
      <xdr:row>7</xdr:row>
      <xdr:rowOff>47625</xdr:rowOff>
    </xdr:from>
    <xdr:to>
      <xdr:col>6</xdr:col>
      <xdr:colOff>447675</xdr:colOff>
      <xdr:row>7</xdr:row>
      <xdr:rowOff>371475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3BCA06-3707-43AB-8ADA-1012CA32F2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1228725"/>
          <a:ext cx="21907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7</xdr:row>
      <xdr:rowOff>76200</xdr:rowOff>
    </xdr:from>
    <xdr:to>
      <xdr:col>7</xdr:col>
      <xdr:colOff>400050</xdr:colOff>
      <xdr:row>7</xdr:row>
      <xdr:rowOff>400050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C401431-8FA2-4CAF-8487-89AD0AA26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0" y="1257300"/>
          <a:ext cx="2095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276224</xdr:colOff>
      <xdr:row>8</xdr:row>
      <xdr:rowOff>38100</xdr:rowOff>
    </xdr:from>
    <xdr:to>
      <xdr:col>2</xdr:col>
      <xdr:colOff>419099</xdr:colOff>
      <xdr:row>8</xdr:row>
      <xdr:rowOff>361950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90AC4A7-1E4C-44DE-A329-347FAD33A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4" y="1628775"/>
          <a:ext cx="1428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257174</xdr:colOff>
      <xdr:row>8</xdr:row>
      <xdr:rowOff>28575</xdr:rowOff>
    </xdr:from>
    <xdr:to>
      <xdr:col>3</xdr:col>
      <xdr:colOff>400049</xdr:colOff>
      <xdr:row>8</xdr:row>
      <xdr:rowOff>352425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9B3F5E5-8EA6-434D-8745-5BFD09DB5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4" y="1619250"/>
          <a:ext cx="1428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228599</xdr:colOff>
      <xdr:row>8</xdr:row>
      <xdr:rowOff>47625</xdr:rowOff>
    </xdr:from>
    <xdr:to>
      <xdr:col>4</xdr:col>
      <xdr:colOff>352424</xdr:colOff>
      <xdr:row>8</xdr:row>
      <xdr:rowOff>371475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366F4CA-8051-4D8F-82AD-8D71506EA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49" y="1638300"/>
          <a:ext cx="1238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200025</xdr:colOff>
      <xdr:row>8</xdr:row>
      <xdr:rowOff>19050</xdr:rowOff>
    </xdr:from>
    <xdr:to>
      <xdr:col>5</xdr:col>
      <xdr:colOff>390525</xdr:colOff>
      <xdr:row>8</xdr:row>
      <xdr:rowOff>342900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48D31B1-6BA4-4ECF-906E-7C0F359F2E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1609725"/>
          <a:ext cx="1905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209550</xdr:colOff>
      <xdr:row>8</xdr:row>
      <xdr:rowOff>66675</xdr:rowOff>
    </xdr:from>
    <xdr:to>
      <xdr:col>6</xdr:col>
      <xdr:colOff>419100</xdr:colOff>
      <xdr:row>8</xdr:row>
      <xdr:rowOff>390525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86AF3F8-17FC-49D0-A38F-151C8FB68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0450" y="1657350"/>
          <a:ext cx="2095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200024</xdr:colOff>
      <xdr:row>8</xdr:row>
      <xdr:rowOff>66675</xdr:rowOff>
    </xdr:from>
    <xdr:to>
      <xdr:col>7</xdr:col>
      <xdr:colOff>380999</xdr:colOff>
      <xdr:row>8</xdr:row>
      <xdr:rowOff>390525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0E58DD9-C6F8-45C1-81CF-0C3F01546C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0524" y="1657350"/>
          <a:ext cx="1809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285750</xdr:colOff>
      <xdr:row>4</xdr:row>
      <xdr:rowOff>171450</xdr:rowOff>
    </xdr:from>
    <xdr:to>
      <xdr:col>9</xdr:col>
      <xdr:colOff>352425</xdr:colOff>
      <xdr:row>6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8FF7DF7-3EB3-4E13-9B3E-6E2F68388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prstClr val="black"/>
            <a:schemeClr val="tx2">
              <a:lumMod val="20000"/>
              <a:lumOff val="80000"/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866775"/>
          <a:ext cx="51339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6</xdr:row>
      <xdr:rowOff>0</xdr:rowOff>
    </xdr:from>
    <xdr:to>
      <xdr:col>22</xdr:col>
      <xdr:colOff>276225</xdr:colOff>
      <xdr:row>7</xdr:row>
      <xdr:rowOff>95250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182941E-BD71-4A1A-9661-542B1BE5C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250" y="1076325"/>
          <a:ext cx="2762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590550</xdr:colOff>
      <xdr:row>6</xdr:row>
      <xdr:rowOff>0</xdr:rowOff>
    </xdr:from>
    <xdr:to>
      <xdr:col>23</xdr:col>
      <xdr:colOff>257175</xdr:colOff>
      <xdr:row>7</xdr:row>
      <xdr:rowOff>66675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3CA0C47-0EBE-4D95-92A1-EBD9FC2F86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076325"/>
          <a:ext cx="2762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581025</xdr:colOff>
      <xdr:row>6</xdr:row>
      <xdr:rowOff>0</xdr:rowOff>
    </xdr:from>
    <xdr:to>
      <xdr:col>24</xdr:col>
      <xdr:colOff>247650</xdr:colOff>
      <xdr:row>7</xdr:row>
      <xdr:rowOff>85725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7627E41-5DFE-41A9-85E3-0EA4FD45E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20875" y="1076325"/>
          <a:ext cx="2762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19050</xdr:colOff>
      <xdr:row>6</xdr:row>
      <xdr:rowOff>0</xdr:rowOff>
    </xdr:from>
    <xdr:to>
      <xdr:col>25</xdr:col>
      <xdr:colOff>295275</xdr:colOff>
      <xdr:row>7</xdr:row>
      <xdr:rowOff>38100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D746E2E-61B9-4AC8-A93D-1D9244240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78100" y="1076325"/>
          <a:ext cx="2762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600075</xdr:colOff>
      <xdr:row>6</xdr:row>
      <xdr:rowOff>0</xdr:rowOff>
    </xdr:from>
    <xdr:to>
      <xdr:col>26</xdr:col>
      <xdr:colOff>266700</xdr:colOff>
      <xdr:row>7</xdr:row>
      <xdr:rowOff>57150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60F7628-9B03-4955-BC78-6D1896398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59125" y="1076325"/>
          <a:ext cx="2762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600075</xdr:colOff>
      <xdr:row>6</xdr:row>
      <xdr:rowOff>0</xdr:rowOff>
    </xdr:from>
    <xdr:to>
      <xdr:col>27</xdr:col>
      <xdr:colOff>266700</xdr:colOff>
      <xdr:row>7</xdr:row>
      <xdr:rowOff>95250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790F09C-B7FE-4160-821E-3F1CD95A4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68725" y="1076325"/>
          <a:ext cx="2762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371475</xdr:colOff>
      <xdr:row>2</xdr:row>
      <xdr:rowOff>161925</xdr:rowOff>
    </xdr:from>
    <xdr:to>
      <xdr:col>7</xdr:col>
      <xdr:colOff>485775</xdr:colOff>
      <xdr:row>5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B96CE22-1AB6-47C0-B83F-8EC9E3DA6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466725"/>
          <a:ext cx="325755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285221</xdr:colOff>
      <xdr:row>9</xdr:row>
      <xdr:rowOff>28574</xdr:rowOff>
    </xdr:from>
    <xdr:to>
      <xdr:col>2</xdr:col>
      <xdr:colOff>419100</xdr:colOff>
      <xdr:row>9</xdr:row>
      <xdr:rowOff>342899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83EFDF-BA93-45A5-BCAD-4E16BE368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2496" y="1543049"/>
          <a:ext cx="133879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219075</xdr:colOff>
      <xdr:row>9</xdr:row>
      <xdr:rowOff>28575</xdr:rowOff>
    </xdr:from>
    <xdr:to>
      <xdr:col>3</xdr:col>
      <xdr:colOff>447675</xdr:colOff>
      <xdr:row>9</xdr:row>
      <xdr:rowOff>352425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52362E-A2C8-4005-A1B6-25778A3B6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5950" y="1543050"/>
          <a:ext cx="2286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219075</xdr:colOff>
      <xdr:row>9</xdr:row>
      <xdr:rowOff>9525</xdr:rowOff>
    </xdr:from>
    <xdr:to>
      <xdr:col>4</xdr:col>
      <xdr:colOff>476250</xdr:colOff>
      <xdr:row>9</xdr:row>
      <xdr:rowOff>333375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64BF716-D940-4144-AC5F-041C85408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524000"/>
          <a:ext cx="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228600</xdr:colOff>
      <xdr:row>9</xdr:row>
      <xdr:rowOff>38100</xdr:rowOff>
    </xdr:from>
    <xdr:to>
      <xdr:col>6</xdr:col>
      <xdr:colOff>485775</xdr:colOff>
      <xdr:row>9</xdr:row>
      <xdr:rowOff>361950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1CC19E-9BE7-4C41-B77C-ACF43AF29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" y="1552575"/>
          <a:ext cx="2571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228600</xdr:colOff>
      <xdr:row>9</xdr:row>
      <xdr:rowOff>47625</xdr:rowOff>
    </xdr:from>
    <xdr:to>
      <xdr:col>7</xdr:col>
      <xdr:colOff>447675</xdr:colOff>
      <xdr:row>9</xdr:row>
      <xdr:rowOff>371475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63B2CAC-FB13-4166-AE46-14AE374B9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1562100"/>
          <a:ext cx="21907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104775</xdr:colOff>
      <xdr:row>9</xdr:row>
      <xdr:rowOff>28575</xdr:rowOff>
    </xdr:from>
    <xdr:to>
      <xdr:col>8</xdr:col>
      <xdr:colOff>266700</xdr:colOff>
      <xdr:row>9</xdr:row>
      <xdr:rowOff>314325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278AB9C-E8AA-4E2C-A39A-34A5B6D27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1543050"/>
          <a:ext cx="1619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276224</xdr:colOff>
      <xdr:row>10</xdr:row>
      <xdr:rowOff>38100</xdr:rowOff>
    </xdr:from>
    <xdr:to>
      <xdr:col>2</xdr:col>
      <xdr:colOff>419099</xdr:colOff>
      <xdr:row>10</xdr:row>
      <xdr:rowOff>361950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4F325B8-1929-431A-A7FC-910A59827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9" y="1866900"/>
          <a:ext cx="14287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257174</xdr:colOff>
      <xdr:row>10</xdr:row>
      <xdr:rowOff>28575</xdr:rowOff>
    </xdr:from>
    <xdr:to>
      <xdr:col>3</xdr:col>
      <xdr:colOff>400049</xdr:colOff>
      <xdr:row>10</xdr:row>
      <xdr:rowOff>352425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5C95DD7-5364-4577-B8E6-121FA1ED6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4049" y="1857375"/>
          <a:ext cx="1428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228599</xdr:colOff>
      <xdr:row>10</xdr:row>
      <xdr:rowOff>47625</xdr:rowOff>
    </xdr:from>
    <xdr:to>
      <xdr:col>4</xdr:col>
      <xdr:colOff>352424</xdr:colOff>
      <xdr:row>10</xdr:row>
      <xdr:rowOff>371475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567D5FE-75F0-4912-8EB7-A1C46AAF3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299" y="1876425"/>
          <a:ext cx="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200025</xdr:colOff>
      <xdr:row>10</xdr:row>
      <xdr:rowOff>19050</xdr:rowOff>
    </xdr:from>
    <xdr:to>
      <xdr:col>6</xdr:col>
      <xdr:colOff>390525</xdr:colOff>
      <xdr:row>10</xdr:row>
      <xdr:rowOff>342900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44045F5-304B-49FC-9D40-D3A2D9720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1847850"/>
          <a:ext cx="1905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209550</xdr:colOff>
      <xdr:row>10</xdr:row>
      <xdr:rowOff>66675</xdr:rowOff>
    </xdr:from>
    <xdr:to>
      <xdr:col>7</xdr:col>
      <xdr:colOff>419100</xdr:colOff>
      <xdr:row>10</xdr:row>
      <xdr:rowOff>390525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39DDC7C-BBF9-4670-A4AE-12C501A56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2325" y="1895475"/>
          <a:ext cx="2095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104774</xdr:colOff>
      <xdr:row>10</xdr:row>
      <xdr:rowOff>38100</xdr:rowOff>
    </xdr:from>
    <xdr:to>
      <xdr:col>8</xdr:col>
      <xdr:colOff>257174</xdr:colOff>
      <xdr:row>10</xdr:row>
      <xdr:rowOff>333375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1899FB7-B109-4ED3-A1C8-F789048ED5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899" y="1866900"/>
          <a:ext cx="152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542925</xdr:colOff>
      <xdr:row>5</xdr:row>
      <xdr:rowOff>9525</xdr:rowOff>
    </xdr:from>
    <xdr:to>
      <xdr:col>11</xdr:col>
      <xdr:colOff>609600</xdr:colOff>
      <xdr:row>6</xdr:row>
      <xdr:rowOff>142875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1C303E0-1907-4B53-B265-872F0E171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prstClr val="black"/>
            <a:schemeClr val="tx2">
              <a:lumMod val="20000"/>
              <a:lumOff val="80000"/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" y="838200"/>
          <a:ext cx="4143375" cy="323850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29</xdr:col>
      <xdr:colOff>600075</xdr:colOff>
      <xdr:row>7</xdr:row>
      <xdr:rowOff>57150</xdr:rowOff>
    </xdr:from>
    <xdr:to>
      <xdr:col>30</xdr:col>
      <xdr:colOff>266700</xdr:colOff>
      <xdr:row>9</xdr:row>
      <xdr:rowOff>95250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3673F7C-1417-41BD-AD2F-502A2E055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11425" y="1266825"/>
          <a:ext cx="27622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95250</xdr:colOff>
      <xdr:row>2</xdr:row>
      <xdr:rowOff>142875</xdr:rowOff>
    </xdr:from>
    <xdr:to>
      <xdr:col>13</xdr:col>
      <xdr:colOff>571500</xdr:colOff>
      <xdr:row>5</xdr:row>
      <xdr:rowOff>47625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DF3B22C-BA74-4AE4-A6AF-B98B75D5A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447675"/>
          <a:ext cx="60198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542925</xdr:colOff>
      <xdr:row>1</xdr:row>
      <xdr:rowOff>161925</xdr:rowOff>
    </xdr:from>
    <xdr:to>
      <xdr:col>23</xdr:col>
      <xdr:colOff>466725</xdr:colOff>
      <xdr:row>3</xdr:row>
      <xdr:rowOff>38100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7029023-9330-4041-97EF-95257132B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7150" y="276225"/>
          <a:ext cx="39243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542925</xdr:colOff>
      <xdr:row>3</xdr:row>
      <xdr:rowOff>76200</xdr:rowOff>
    </xdr:from>
    <xdr:to>
      <xdr:col>24</xdr:col>
      <xdr:colOff>9525</xdr:colOff>
      <xdr:row>5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56402CD-4370-4918-9F95-72A0AD970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7150" y="581025"/>
          <a:ext cx="39528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238125</xdr:colOff>
      <xdr:row>0</xdr:row>
      <xdr:rowOff>38100</xdr:rowOff>
    </xdr:from>
    <xdr:to>
      <xdr:col>25</xdr:col>
      <xdr:colOff>38100</xdr:colOff>
      <xdr:row>1</xdr:row>
      <xdr:rowOff>152400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48497D7-EBDF-4CF9-B87E-3D6886F16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38100"/>
          <a:ext cx="57054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6</xdr:row>
      <xdr:rowOff>142875</xdr:rowOff>
    </xdr:from>
    <xdr:to>
      <xdr:col>2</xdr:col>
      <xdr:colOff>228601</xdr:colOff>
      <xdr:row>8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52EE2F5-4727-47C7-BAE8-CECA803C929F}"/>
            </a:ext>
          </a:extLst>
        </xdr:cNvPr>
        <xdr:cNvSpPr txBox="1"/>
      </xdr:nvSpPr>
      <xdr:spPr>
        <a:xfrm>
          <a:off x="38101" y="1647825"/>
          <a:ext cx="1409700" cy="371475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(28.125)10</a:t>
          </a:r>
        </a:p>
      </xdr:txBody>
    </xdr:sp>
    <xdr:clientData/>
  </xdr:twoCellAnchor>
  <xdr:twoCellAnchor>
    <xdr:from>
      <xdr:col>3</xdr:col>
      <xdr:colOff>180975</xdr:colOff>
      <xdr:row>6</xdr:row>
      <xdr:rowOff>142875</xdr:rowOff>
    </xdr:from>
    <xdr:to>
      <xdr:col>10</xdr:col>
      <xdr:colOff>133350</xdr:colOff>
      <xdr:row>8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D5EF223-5F1A-4C36-A3D1-B3BE3D56553E}"/>
            </a:ext>
          </a:extLst>
        </xdr:cNvPr>
        <xdr:cNvSpPr txBox="1"/>
      </xdr:nvSpPr>
      <xdr:spPr>
        <a:xfrm>
          <a:off x="1647825" y="1647825"/>
          <a:ext cx="1685925" cy="371475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(28)10 = (11100)2</a:t>
          </a:r>
        </a:p>
      </xdr:txBody>
    </xdr:sp>
    <xdr:clientData/>
  </xdr:twoCellAnchor>
  <xdr:twoCellAnchor>
    <xdr:from>
      <xdr:col>10</xdr:col>
      <xdr:colOff>228600</xdr:colOff>
      <xdr:row>6</xdr:row>
      <xdr:rowOff>152400</xdr:rowOff>
    </xdr:from>
    <xdr:to>
      <xdr:col>17</xdr:col>
      <xdr:colOff>114300</xdr:colOff>
      <xdr:row>8</xdr:row>
      <xdr:rowOff>47625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A6D8EC2-EBCC-47CF-8C09-541DE0A048F4}"/>
            </a:ext>
          </a:extLst>
        </xdr:cNvPr>
        <xdr:cNvSpPr txBox="1"/>
      </xdr:nvSpPr>
      <xdr:spPr>
        <a:xfrm>
          <a:off x="3429000" y="1657350"/>
          <a:ext cx="1619250" cy="371475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(.125)10 = (001)2</a:t>
          </a:r>
        </a:p>
      </xdr:txBody>
    </xdr:sp>
    <xdr:clientData/>
  </xdr:twoCellAnchor>
  <xdr:twoCellAnchor>
    <xdr:from>
      <xdr:col>3</xdr:col>
      <xdr:colOff>161924</xdr:colOff>
      <xdr:row>10</xdr:row>
      <xdr:rowOff>19050</xdr:rowOff>
    </xdr:from>
    <xdr:to>
      <xdr:col>10</xdr:col>
      <xdr:colOff>171449</xdr:colOff>
      <xdr:row>11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E46AC26-4FD7-42AD-9D3A-2F36258DAC9F}"/>
            </a:ext>
          </a:extLst>
        </xdr:cNvPr>
        <xdr:cNvSpPr txBox="1"/>
      </xdr:nvSpPr>
      <xdr:spPr>
        <a:xfrm>
          <a:off x="1628774" y="2381250"/>
          <a:ext cx="1743075" cy="32385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E~ = E</a:t>
          </a:r>
          <a:r>
            <a:rPr lang="en-US" sz="1400" baseline="0"/>
            <a:t> + 127</a:t>
          </a:r>
          <a:endParaRPr lang="en-US" sz="1400"/>
        </a:p>
      </xdr:txBody>
    </xdr:sp>
    <xdr:clientData/>
  </xdr:twoCellAnchor>
  <xdr:twoCellAnchor>
    <xdr:from>
      <xdr:col>0</xdr:col>
      <xdr:colOff>0</xdr:colOff>
      <xdr:row>8</xdr:row>
      <xdr:rowOff>85725</xdr:rowOff>
    </xdr:from>
    <xdr:to>
      <xdr:col>6</xdr:col>
      <xdr:colOff>47626</xdr:colOff>
      <xdr:row>9</xdr:row>
      <xdr:rowOff>171450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E2FD14-1F8B-4BC8-9E26-ECD6C15AABE0}"/>
            </a:ext>
          </a:extLst>
        </xdr:cNvPr>
        <xdr:cNvSpPr txBox="1"/>
      </xdr:nvSpPr>
      <xdr:spPr>
        <a:xfrm>
          <a:off x="0" y="2066925"/>
          <a:ext cx="2257426" cy="27622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(28.125)10 -&gt;</a:t>
          </a:r>
          <a:r>
            <a:rPr lang="en-US" sz="1400" baseline="0"/>
            <a:t> (11100.001)2</a:t>
          </a:r>
          <a:endParaRPr lang="en-US" sz="1400"/>
        </a:p>
      </xdr:txBody>
    </xdr:sp>
    <xdr:clientData/>
  </xdr:twoCellAnchor>
  <xdr:twoCellAnchor>
    <xdr:from>
      <xdr:col>8</xdr:col>
      <xdr:colOff>66675</xdr:colOff>
      <xdr:row>8</xdr:row>
      <xdr:rowOff>95250</xdr:rowOff>
    </xdr:from>
    <xdr:to>
      <xdr:col>13</xdr:col>
      <xdr:colOff>9525</xdr:colOff>
      <xdr:row>9</xdr:row>
      <xdr:rowOff>180975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5B346B9-88F8-4AE1-ADDF-5BD0AC98285C}"/>
            </a:ext>
          </a:extLst>
        </xdr:cNvPr>
        <xdr:cNvSpPr txBox="1"/>
      </xdr:nvSpPr>
      <xdr:spPr>
        <a:xfrm>
          <a:off x="2771775" y="2076450"/>
          <a:ext cx="1181100" cy="27622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aseline="0"/>
            <a:t>1.</a:t>
          </a:r>
          <a:r>
            <a:rPr lang="en-US" sz="1400" baseline="0">
              <a:solidFill>
                <a:srgbClr val="FF0000"/>
              </a:solidFill>
            </a:rPr>
            <a:t>1100</a:t>
          </a:r>
          <a:r>
            <a:rPr lang="en-US" sz="1400" baseline="0"/>
            <a:t>001   X </a:t>
          </a:r>
          <a:endParaRPr lang="en-US" sz="1400"/>
        </a:p>
      </xdr:txBody>
    </xdr:sp>
    <xdr:clientData/>
  </xdr:twoCellAnchor>
  <xdr:oneCellAnchor>
    <xdr:from>
      <xdr:col>13</xdr:col>
      <xdr:colOff>76199</xdr:colOff>
      <xdr:row>8</xdr:row>
      <xdr:rowOff>123826</xdr:rowOff>
    </xdr:from>
    <xdr:ext cx="447675" cy="2381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1A59697-09F7-48C7-AE2D-1876C3B5B205}"/>
                </a:ext>
              </a:extLst>
            </xdr:cNvPr>
            <xdr:cNvSpPr txBox="1"/>
          </xdr:nvSpPr>
          <xdr:spPr>
            <a:xfrm>
              <a:off x="4019549" y="2105026"/>
              <a:ext cx="447675" cy="238124"/>
            </a:xfrm>
            <a:prstGeom prst="rect">
              <a:avLst/>
            </a:prstGeom>
            <a:solidFill>
              <a:schemeClr val="accent2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en-US" sz="1400" i="0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1A59697-09F7-48C7-AE2D-1876C3B5B205}"/>
                </a:ext>
              </a:extLst>
            </xdr:cNvPr>
            <xdr:cNvSpPr txBox="1"/>
          </xdr:nvSpPr>
          <xdr:spPr>
            <a:xfrm>
              <a:off x="4019549" y="2105026"/>
              <a:ext cx="447675" cy="238124"/>
            </a:xfrm>
            <a:prstGeom prst="rect">
              <a:avLst/>
            </a:prstGeom>
            <a:solidFill>
              <a:schemeClr val="accent2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1400" i="0">
                  <a:latin typeface="Cambria Math" panose="02040503050406030204" pitchFamily="18" charset="0"/>
                </a:rPr>
                <a:t>2^</a:t>
              </a:r>
              <a:r>
                <a:rPr lang="en-US" sz="14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4</a:t>
              </a:r>
              <a:endParaRPr lang="en-US" sz="1400"/>
            </a:p>
          </xdr:txBody>
        </xdr:sp>
      </mc:Fallback>
    </mc:AlternateContent>
    <xdr:clientData/>
  </xdr:oneCellAnchor>
  <xdr:twoCellAnchor>
    <xdr:from>
      <xdr:col>3</xdr:col>
      <xdr:colOff>161925</xdr:colOff>
      <xdr:row>11</xdr:row>
      <xdr:rowOff>95250</xdr:rowOff>
    </xdr:from>
    <xdr:to>
      <xdr:col>10</xdr:col>
      <xdr:colOff>161925</xdr:colOff>
      <xdr:row>12</xdr:row>
      <xdr:rowOff>180975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6D7B3B2-34B2-4926-A14C-4C1029368E9E}"/>
            </a:ext>
          </a:extLst>
        </xdr:cNvPr>
        <xdr:cNvSpPr txBox="1"/>
      </xdr:nvSpPr>
      <xdr:spPr>
        <a:xfrm>
          <a:off x="1628775" y="2695575"/>
          <a:ext cx="1733550" cy="32385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E~ = 4</a:t>
          </a:r>
          <a:r>
            <a:rPr lang="en-US" sz="1400" baseline="0"/>
            <a:t> + 127 = 131</a:t>
          </a:r>
          <a:endParaRPr lang="en-US" sz="1400"/>
        </a:p>
      </xdr:txBody>
    </xdr:sp>
    <xdr:clientData/>
  </xdr:twoCellAnchor>
  <xdr:twoCellAnchor>
    <xdr:from>
      <xdr:col>11</xdr:col>
      <xdr:colOff>28575</xdr:colOff>
      <xdr:row>11</xdr:row>
      <xdr:rowOff>171450</xdr:rowOff>
    </xdr:from>
    <xdr:to>
      <xdr:col>11</xdr:col>
      <xdr:colOff>28575</xdr:colOff>
      <xdr:row>15</xdr:row>
      <xdr:rowOff>114300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AEEFB3D2-6D28-489D-9D24-1A088BBF356A}"/>
            </a:ext>
          </a:extLst>
        </xdr:cNvPr>
        <xdr:cNvCxnSpPr/>
      </xdr:nvCxnSpPr>
      <xdr:spPr>
        <a:xfrm>
          <a:off x="3476625" y="2771775"/>
          <a:ext cx="0" cy="8953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11</xdr:row>
      <xdr:rowOff>123825</xdr:rowOff>
    </xdr:from>
    <xdr:to>
      <xdr:col>34</xdr:col>
      <xdr:colOff>0</xdr:colOff>
      <xdr:row>15</xdr:row>
      <xdr:rowOff>66675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1886E5E1-C4C2-4B08-94D0-445B952E89F9}"/>
            </a:ext>
          </a:extLst>
        </xdr:cNvPr>
        <xdr:cNvCxnSpPr/>
      </xdr:nvCxnSpPr>
      <xdr:spPr>
        <a:xfrm>
          <a:off x="9144000" y="2724150"/>
          <a:ext cx="0" cy="8953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</xdr:colOff>
      <xdr:row>11</xdr:row>
      <xdr:rowOff>152400</xdr:rowOff>
    </xdr:from>
    <xdr:to>
      <xdr:col>3</xdr:col>
      <xdr:colOff>9525</xdr:colOff>
      <xdr:row>15</xdr:row>
      <xdr:rowOff>95250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180A19DB-634A-40E6-9E39-3913F6736DAB}"/>
            </a:ext>
          </a:extLst>
        </xdr:cNvPr>
        <xdr:cNvCxnSpPr/>
      </xdr:nvCxnSpPr>
      <xdr:spPr>
        <a:xfrm>
          <a:off x="1466852" y="2752725"/>
          <a:ext cx="9523" cy="8953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133350</xdr:colOff>
      <xdr:row>9</xdr:row>
      <xdr:rowOff>200025</xdr:rowOff>
    </xdr:from>
    <xdr:to>
      <xdr:col>13</xdr:col>
      <xdr:colOff>38100</xdr:colOff>
      <xdr:row>12</xdr:row>
      <xdr:rowOff>200025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54031BF6-70DD-4707-A876-380D68CDB89F}"/>
            </a:ext>
          </a:extLst>
        </xdr:cNvPr>
        <xdr:cNvCxnSpPr/>
      </xdr:nvCxnSpPr>
      <xdr:spPr>
        <a:xfrm>
          <a:off x="3581400" y="2362200"/>
          <a:ext cx="400050" cy="6762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114300</xdr:colOff>
      <xdr:row>5</xdr:row>
      <xdr:rowOff>123826</xdr:rowOff>
    </xdr:from>
    <xdr:to>
      <xdr:col>35</xdr:col>
      <xdr:colOff>9525</xdr:colOff>
      <xdr:row>7</xdr:row>
      <xdr:rowOff>100013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9655BD43-716F-41E2-869A-4134DB039B9A}"/>
            </a:ext>
          </a:extLst>
        </xdr:cNvPr>
        <xdr:cNvCxnSpPr>
          <a:stCxn id="4" idx="3"/>
        </xdr:cNvCxnSpPr>
      </xdr:nvCxnSpPr>
      <xdr:spPr>
        <a:xfrm flipV="1">
          <a:off x="5048250" y="1390651"/>
          <a:ext cx="4352925" cy="452437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07A5D-C3D4-5441-847C-844BA6220339}">
  <dimension ref="A1:V48"/>
  <sheetViews>
    <sheetView showGridLines="0" tabSelected="1" workbookViewId="0">
      <selection activeCell="B3" sqref="A3:B28"/>
    </sheetView>
  </sheetViews>
  <sheetFormatPr baseColWidth="10" defaultRowHeight="15"/>
  <cols>
    <col min="1" max="13" width="10.83203125" style="223"/>
    <col min="14" max="21" width="4.83203125" style="223" customWidth="1"/>
    <col min="22" max="16384" width="10.83203125" style="223"/>
  </cols>
  <sheetData>
    <row r="1" spans="1:22">
      <c r="A1" s="219"/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</row>
    <row r="2" spans="1:22">
      <c r="A2" s="219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</row>
    <row r="3" spans="1:22" ht="16">
      <c r="A3" s="219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V3" s="230" t="s">
        <v>19</v>
      </c>
    </row>
    <row r="4" spans="1:22">
      <c r="A4" s="219"/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N4" s="226" t="s">
        <v>120</v>
      </c>
      <c r="O4" s="226"/>
      <c r="P4" s="226"/>
      <c r="Q4" s="226"/>
      <c r="R4" s="226"/>
      <c r="S4" s="226"/>
      <c r="T4" s="226"/>
      <c r="U4" s="226"/>
    </row>
    <row r="5" spans="1:22" ht="15" customHeight="1">
      <c r="A5" s="219"/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  <c r="N5" s="225"/>
      <c r="O5" s="225"/>
      <c r="P5" s="225"/>
      <c r="Q5" s="225"/>
      <c r="R5" s="225"/>
      <c r="S5" s="225"/>
      <c r="T5" s="225"/>
      <c r="U5" s="225"/>
    </row>
    <row r="6" spans="1:22" ht="16" thickBot="1">
      <c r="A6" s="219"/>
      <c r="B6" s="227"/>
      <c r="C6" s="219"/>
      <c r="D6" s="219"/>
      <c r="E6" s="219"/>
      <c r="F6" s="218" t="s">
        <v>120</v>
      </c>
      <c r="G6" s="219"/>
      <c r="H6" s="219"/>
      <c r="I6" s="219"/>
      <c r="J6" s="219"/>
      <c r="K6" s="219"/>
      <c r="L6" s="219"/>
      <c r="N6" s="219"/>
      <c r="O6" s="219"/>
      <c r="P6" s="219"/>
      <c r="Q6" s="219"/>
      <c r="R6" s="219"/>
      <c r="S6" s="219"/>
      <c r="T6" s="219"/>
      <c r="U6" s="219"/>
    </row>
    <row r="7" spans="1:22" ht="16" thickBot="1">
      <c r="A7" s="220"/>
      <c r="B7" s="228">
        <v>8</v>
      </c>
      <c r="C7" s="221"/>
      <c r="D7" s="219"/>
      <c r="E7" s="219"/>
      <c r="F7" s="219"/>
      <c r="G7" s="219"/>
      <c r="H7" s="219"/>
      <c r="I7" s="219"/>
      <c r="J7" s="219"/>
      <c r="K7" s="219"/>
      <c r="L7" s="219"/>
      <c r="N7" s="224">
        <v>7</v>
      </c>
      <c r="O7" s="224">
        <v>6</v>
      </c>
      <c r="P7" s="224">
        <v>5</v>
      </c>
      <c r="Q7" s="224">
        <v>4</v>
      </c>
      <c r="R7" s="224">
        <v>3</v>
      </c>
      <c r="S7" s="224">
        <v>2</v>
      </c>
      <c r="T7" s="224">
        <v>1</v>
      </c>
      <c r="U7" s="224">
        <v>0</v>
      </c>
    </row>
    <row r="8" spans="1:22">
      <c r="A8" s="219"/>
      <c r="B8" s="222"/>
      <c r="C8" s="219"/>
      <c r="D8" s="219"/>
      <c r="E8" s="219"/>
      <c r="F8" s="219"/>
      <c r="G8" s="219"/>
      <c r="H8" s="219"/>
      <c r="I8" s="219"/>
      <c r="J8" s="219"/>
      <c r="K8" s="219"/>
      <c r="L8" s="219"/>
    </row>
    <row r="9" spans="1:22">
      <c r="A9" s="219"/>
      <c r="B9" s="219"/>
      <c r="C9" s="219"/>
      <c r="D9" s="219"/>
      <c r="E9" s="219"/>
      <c r="F9" s="219"/>
      <c r="G9" s="219"/>
      <c r="H9" s="219"/>
      <c r="I9" s="219"/>
      <c r="J9" s="219"/>
      <c r="K9" s="219"/>
      <c r="L9" s="219"/>
    </row>
    <row r="10" spans="1:22">
      <c r="A10" s="219"/>
      <c r="B10" s="219"/>
      <c r="C10" s="219"/>
      <c r="D10" s="219"/>
      <c r="E10" s="219"/>
      <c r="F10" s="219"/>
      <c r="G10" s="219"/>
      <c r="H10" s="219"/>
      <c r="I10" s="219"/>
      <c r="J10" s="219"/>
      <c r="K10" s="219"/>
      <c r="L10" s="219"/>
    </row>
    <row r="11" spans="1:22">
      <c r="A11" s="219"/>
      <c r="B11" s="219"/>
      <c r="C11" s="219"/>
      <c r="D11" s="219"/>
      <c r="E11" s="219"/>
      <c r="F11" s="219"/>
      <c r="G11" s="219"/>
      <c r="H11" s="219"/>
      <c r="I11" s="219"/>
      <c r="J11" s="219"/>
      <c r="K11" s="219"/>
      <c r="L11" s="219"/>
    </row>
    <row r="12" spans="1:22">
      <c r="A12" s="219"/>
      <c r="B12" s="219"/>
      <c r="C12" s="219"/>
      <c r="D12" s="219"/>
      <c r="E12" s="219"/>
      <c r="F12" s="219"/>
      <c r="G12" s="219"/>
      <c r="H12" s="219"/>
      <c r="I12" s="219"/>
      <c r="J12" s="219"/>
      <c r="K12" s="219"/>
      <c r="L12" s="219"/>
    </row>
    <row r="13" spans="1:22">
      <c r="A13" s="219"/>
      <c r="B13" s="219"/>
      <c r="C13" s="219"/>
      <c r="D13" s="219"/>
      <c r="E13" s="219"/>
      <c r="F13" s="219"/>
      <c r="G13" s="219"/>
      <c r="H13" s="219"/>
      <c r="I13" s="219"/>
      <c r="J13" s="219"/>
      <c r="K13" s="219"/>
      <c r="L13" s="219"/>
    </row>
    <row r="14" spans="1:22">
      <c r="A14" s="219"/>
      <c r="B14" s="219"/>
      <c r="C14" s="219"/>
      <c r="D14" s="219"/>
      <c r="E14" s="219"/>
      <c r="F14" s="219"/>
      <c r="G14" s="219"/>
      <c r="H14" s="219"/>
      <c r="I14" s="218" t="s">
        <v>120</v>
      </c>
      <c r="J14" s="219"/>
      <c r="K14" s="219"/>
      <c r="L14" s="219"/>
    </row>
    <row r="15" spans="1:22">
      <c r="A15" s="219"/>
      <c r="B15" s="219"/>
      <c r="C15" s="219"/>
      <c r="D15" s="219"/>
      <c r="E15" s="219"/>
      <c r="F15" s="219"/>
      <c r="G15" s="219"/>
      <c r="H15" s="219"/>
      <c r="I15" s="219"/>
      <c r="J15" s="219"/>
      <c r="K15" s="219"/>
      <c r="L15" s="219"/>
    </row>
    <row r="16" spans="1:22">
      <c r="A16" s="219"/>
      <c r="B16" s="219"/>
      <c r="C16" s="219"/>
      <c r="D16" s="219"/>
      <c r="E16" s="219"/>
      <c r="F16" s="219"/>
      <c r="G16" s="219"/>
      <c r="H16" s="219"/>
      <c r="I16" s="219"/>
      <c r="J16" s="219"/>
      <c r="K16" s="219"/>
      <c r="L16" s="219"/>
    </row>
    <row r="17" spans="1:17">
      <c r="A17" s="219"/>
      <c r="B17" s="219"/>
      <c r="C17" s="219"/>
      <c r="D17" s="219"/>
      <c r="E17" s="219"/>
      <c r="F17" s="219"/>
      <c r="G17" s="219"/>
      <c r="H17" s="219"/>
      <c r="I17" s="219"/>
      <c r="J17" s="219"/>
      <c r="K17" s="219"/>
      <c r="L17" s="219"/>
    </row>
    <row r="18" spans="1:17">
      <c r="A18" s="219"/>
      <c r="B18" s="219"/>
      <c r="C18" s="219"/>
      <c r="D18" s="219"/>
      <c r="E18" s="219"/>
      <c r="F18" s="219"/>
      <c r="G18" s="219"/>
      <c r="H18" s="219"/>
      <c r="I18" s="219"/>
      <c r="J18" s="219"/>
      <c r="K18" s="219"/>
      <c r="L18" s="219"/>
    </row>
    <row r="19" spans="1:17">
      <c r="A19" s="219"/>
      <c r="B19" s="219"/>
      <c r="C19" s="219"/>
      <c r="D19" s="219"/>
      <c r="E19" s="219"/>
      <c r="F19" s="219"/>
      <c r="G19" s="219"/>
      <c r="H19" s="219"/>
      <c r="I19" s="219"/>
      <c r="J19" s="219"/>
      <c r="K19" s="219"/>
      <c r="L19" s="219"/>
      <c r="Q19"/>
    </row>
    <row r="20" spans="1:17">
      <c r="A20" s="219"/>
      <c r="B20" s="219"/>
      <c r="C20" s="219"/>
      <c r="D20" s="219"/>
      <c r="E20" s="219"/>
      <c r="F20" s="219"/>
      <c r="G20" s="219"/>
      <c r="H20" s="219"/>
      <c r="I20" s="219"/>
      <c r="J20" s="219"/>
      <c r="K20" s="219"/>
      <c r="L20" s="219"/>
    </row>
    <row r="21" spans="1:17" ht="16" thickBot="1">
      <c r="A21" s="219"/>
      <c r="B21" s="219"/>
      <c r="C21" s="219"/>
      <c r="D21" s="219"/>
      <c r="E21" s="219"/>
      <c r="F21" s="219"/>
      <c r="G21" s="227"/>
      <c r="H21" s="219"/>
      <c r="I21" s="219"/>
      <c r="J21" s="219"/>
      <c r="K21" s="219"/>
      <c r="L21" s="219"/>
    </row>
    <row r="22" spans="1:17" ht="16" thickBot="1">
      <c r="A22" s="219"/>
      <c r="B22" s="219"/>
      <c r="C22" s="219"/>
      <c r="D22" s="219"/>
      <c r="E22" s="219"/>
      <c r="F22" s="220"/>
      <c r="G22" s="228">
        <v>50</v>
      </c>
      <c r="H22" s="221"/>
      <c r="I22" s="219"/>
      <c r="J22" s="219"/>
      <c r="K22" s="219"/>
      <c r="L22" s="219"/>
    </row>
    <row r="23" spans="1:17">
      <c r="A23" s="219"/>
      <c r="B23" s="219"/>
      <c r="C23" s="219"/>
      <c r="D23" s="219"/>
      <c r="E23" s="219"/>
      <c r="F23" s="219"/>
      <c r="G23" s="222"/>
      <c r="H23" s="219"/>
      <c r="I23" s="219"/>
      <c r="J23" s="219"/>
      <c r="K23" s="219"/>
      <c r="L23" s="219"/>
    </row>
    <row r="24" spans="1:17">
      <c r="A24" s="219"/>
      <c r="B24" s="219"/>
      <c r="C24" s="219"/>
      <c r="D24" s="219"/>
      <c r="E24" s="219"/>
      <c r="F24" s="219"/>
      <c r="G24" s="219"/>
      <c r="H24" s="219"/>
      <c r="I24" s="219"/>
      <c r="J24" s="219"/>
      <c r="K24" s="219"/>
      <c r="L24" s="219"/>
    </row>
    <row r="25" spans="1:17">
      <c r="A25" s="219"/>
      <c r="B25" s="219"/>
      <c r="C25" s="219"/>
      <c r="D25" s="219"/>
      <c r="E25" s="219"/>
      <c r="F25" s="219"/>
      <c r="G25" s="219"/>
      <c r="H25" s="219"/>
      <c r="I25" s="219"/>
      <c r="J25" s="219"/>
      <c r="K25" s="219"/>
      <c r="L25" s="219"/>
    </row>
    <row r="26" spans="1:17">
      <c r="A26" s="219"/>
      <c r="B26" s="219"/>
      <c r="C26" s="219"/>
      <c r="D26" s="219"/>
      <c r="E26" s="219"/>
      <c r="F26" s="219"/>
      <c r="G26" s="219"/>
      <c r="H26" s="219"/>
      <c r="I26" s="219"/>
      <c r="J26" s="219"/>
      <c r="K26" s="219"/>
      <c r="L26" s="219"/>
    </row>
    <row r="27" spans="1:17">
      <c r="A27" s="219"/>
      <c r="B27" s="219"/>
      <c r="C27" s="219"/>
      <c r="D27" s="219"/>
      <c r="E27" s="219"/>
      <c r="F27" s="219"/>
      <c r="G27" s="219"/>
      <c r="H27" s="219"/>
      <c r="I27" s="219"/>
      <c r="J27" s="219"/>
      <c r="K27" s="219"/>
      <c r="L27" s="219"/>
    </row>
    <row r="28" spans="1:17">
      <c r="A28" s="219"/>
      <c r="B28" s="219"/>
      <c r="C28" s="219"/>
      <c r="D28" s="219"/>
      <c r="E28" s="219"/>
      <c r="F28" s="219"/>
      <c r="G28" s="219"/>
      <c r="H28" s="219"/>
      <c r="I28" s="219"/>
      <c r="J28" s="219"/>
      <c r="K28" s="219"/>
      <c r="L28" s="219"/>
    </row>
    <row r="29" spans="1:17" ht="16" thickBot="1">
      <c r="A29" s="219"/>
      <c r="B29" s="219"/>
      <c r="C29" s="219"/>
      <c r="D29" s="229"/>
      <c r="E29" s="219"/>
      <c r="F29" s="219"/>
      <c r="G29" s="219"/>
      <c r="H29" s="219"/>
      <c r="I29" s="219"/>
      <c r="J29" s="219"/>
      <c r="K29" s="219"/>
      <c r="L29" s="219"/>
    </row>
    <row r="30" spans="1:17" ht="16" thickBot="1">
      <c r="A30" s="219"/>
      <c r="B30" s="219"/>
      <c r="C30" s="220"/>
      <c r="D30" s="228">
        <v>15</v>
      </c>
      <c r="E30" s="221"/>
      <c r="F30" s="219"/>
      <c r="G30" s="219"/>
      <c r="H30" s="219"/>
      <c r="I30" s="219"/>
      <c r="J30" s="219"/>
      <c r="K30" s="219"/>
      <c r="L30" s="219"/>
    </row>
    <row r="31" spans="1:17">
      <c r="A31" s="219"/>
      <c r="B31" s="219"/>
      <c r="C31" s="219"/>
      <c r="D31" s="222"/>
      <c r="E31" s="219"/>
      <c r="F31" s="219"/>
      <c r="G31" s="219"/>
      <c r="H31" s="219"/>
      <c r="I31" s="219"/>
      <c r="J31" s="219"/>
      <c r="K31" s="219"/>
      <c r="L31" s="219"/>
    </row>
    <row r="32" spans="1:17">
      <c r="A32" s="219"/>
      <c r="B32" s="219"/>
      <c r="C32" s="219"/>
      <c r="D32" s="219"/>
      <c r="E32" s="219"/>
      <c r="F32" s="219"/>
      <c r="G32" s="219"/>
      <c r="H32" s="219"/>
      <c r="I32" s="219"/>
      <c r="J32" s="219"/>
      <c r="K32" s="219"/>
      <c r="L32" s="219"/>
    </row>
    <row r="33" spans="1:12">
      <c r="A33" s="219"/>
      <c r="B33" s="219"/>
      <c r="C33" s="219"/>
      <c r="D33" s="219"/>
      <c r="E33" s="219"/>
      <c r="F33" s="219"/>
      <c r="G33" s="219"/>
      <c r="H33" s="219"/>
      <c r="I33" s="219"/>
      <c r="J33" s="219"/>
      <c r="K33" s="219"/>
      <c r="L33" s="219"/>
    </row>
    <row r="34" spans="1:12">
      <c r="A34" s="219"/>
      <c r="B34" s="219"/>
      <c r="C34" s="219"/>
      <c r="D34" s="219"/>
      <c r="E34" s="219"/>
      <c r="F34" s="219"/>
      <c r="G34" s="219"/>
      <c r="H34" s="219"/>
      <c r="I34" s="219"/>
      <c r="J34" s="219"/>
      <c r="K34" s="219"/>
      <c r="L34" s="219"/>
    </row>
    <row r="35" spans="1:12">
      <c r="A35" s="219"/>
      <c r="B35" s="219"/>
      <c r="C35" s="219"/>
      <c r="D35" s="219"/>
      <c r="E35" s="219"/>
      <c r="F35" s="219"/>
      <c r="G35" s="219"/>
      <c r="H35" s="219"/>
      <c r="I35" s="219"/>
      <c r="J35" s="219"/>
      <c r="K35" s="219"/>
      <c r="L35" s="219"/>
    </row>
    <row r="36" spans="1:12">
      <c r="A36" s="219"/>
      <c r="B36" s="219"/>
      <c r="C36" s="219"/>
      <c r="D36" s="219"/>
      <c r="E36" s="219"/>
      <c r="F36" s="219"/>
      <c r="G36" s="219"/>
      <c r="H36" s="219"/>
      <c r="I36" s="219"/>
      <c r="J36" s="219"/>
      <c r="K36" s="219"/>
      <c r="L36" s="219"/>
    </row>
    <row r="37" spans="1:12">
      <c r="A37" s="219"/>
      <c r="B37" s="219"/>
      <c r="C37" s="219"/>
      <c r="D37" s="219"/>
      <c r="E37" s="219"/>
      <c r="F37" s="219"/>
      <c r="G37" s="219"/>
      <c r="H37" s="219"/>
      <c r="I37" s="219"/>
      <c r="J37" s="219"/>
      <c r="K37" s="219"/>
      <c r="L37" s="219"/>
    </row>
    <row r="38" spans="1:12">
      <c r="A38" s="219"/>
      <c r="B38" s="219"/>
      <c r="C38" s="219"/>
      <c r="D38" s="219"/>
      <c r="E38" s="219"/>
      <c r="F38" s="219"/>
      <c r="G38" s="219"/>
      <c r="H38" s="219"/>
      <c r="I38" s="219"/>
      <c r="J38" s="219"/>
      <c r="K38" s="219"/>
      <c r="L38" s="219"/>
    </row>
    <row r="39" spans="1:12">
      <c r="A39" s="219"/>
      <c r="B39" s="219"/>
      <c r="C39" s="219"/>
      <c r="D39" s="219"/>
      <c r="E39" s="219"/>
      <c r="F39" s="219"/>
      <c r="G39" s="219"/>
      <c r="H39" s="219"/>
      <c r="I39" s="219"/>
      <c r="J39" s="219"/>
      <c r="K39" s="219"/>
      <c r="L39" s="219"/>
    </row>
    <row r="40" spans="1:12">
      <c r="A40" s="219"/>
      <c r="B40" s="219"/>
      <c r="C40" s="219"/>
      <c r="D40" s="219"/>
      <c r="E40" s="219"/>
      <c r="F40" s="219"/>
      <c r="G40" s="219"/>
      <c r="H40" s="219"/>
      <c r="I40" s="219"/>
      <c r="J40" s="219"/>
      <c r="K40" s="219"/>
      <c r="L40" s="219"/>
    </row>
    <row r="41" spans="1:12">
      <c r="A41" s="219"/>
      <c r="B41" s="219"/>
      <c r="C41" s="219"/>
      <c r="D41" s="219"/>
      <c r="E41" s="219"/>
      <c r="F41" s="219"/>
      <c r="G41" s="219"/>
      <c r="H41" s="219"/>
      <c r="I41" s="219"/>
      <c r="J41" s="219"/>
      <c r="K41" s="219"/>
      <c r="L41" s="219"/>
    </row>
    <row r="42" spans="1:12">
      <c r="A42" s="219"/>
      <c r="B42" s="219"/>
      <c r="C42" s="219"/>
      <c r="D42" s="219"/>
      <c r="E42" s="219"/>
      <c r="F42" s="219"/>
      <c r="G42" s="219"/>
      <c r="H42" s="219"/>
      <c r="I42" s="219"/>
      <c r="J42" s="219"/>
      <c r="K42" s="219"/>
      <c r="L42" s="219"/>
    </row>
    <row r="43" spans="1:12">
      <c r="A43" s="219"/>
      <c r="B43" s="219"/>
      <c r="C43" s="219"/>
      <c r="D43" s="219"/>
      <c r="E43" s="219"/>
      <c r="F43" s="219"/>
      <c r="G43" s="219"/>
      <c r="H43" s="219"/>
      <c r="I43" s="219"/>
      <c r="J43" s="219"/>
      <c r="K43" s="219"/>
      <c r="L43" s="219"/>
    </row>
    <row r="44" spans="1:12">
      <c r="A44" s="219"/>
      <c r="B44" s="219"/>
      <c r="C44" s="219"/>
      <c r="D44" s="219"/>
      <c r="E44" s="219"/>
      <c r="F44" s="219"/>
      <c r="G44" s="219"/>
      <c r="H44" s="219"/>
      <c r="I44" s="219"/>
      <c r="J44" s="219"/>
      <c r="K44" s="219"/>
      <c r="L44" s="219"/>
    </row>
    <row r="45" spans="1:12">
      <c r="A45" s="219"/>
      <c r="B45" s="219"/>
      <c r="C45" s="219"/>
      <c r="D45" s="219"/>
      <c r="E45" s="219"/>
      <c r="F45" s="219"/>
      <c r="G45" s="219"/>
      <c r="H45" s="219"/>
      <c r="I45" s="219"/>
      <c r="J45" s="219"/>
      <c r="K45" s="219"/>
      <c r="L45" s="219"/>
    </row>
    <row r="46" spans="1:12">
      <c r="A46" s="219"/>
      <c r="B46" s="219"/>
      <c r="C46" s="219"/>
      <c r="D46" s="219"/>
      <c r="E46" s="219"/>
      <c r="F46" s="219"/>
      <c r="G46" s="219"/>
      <c r="H46" s="219"/>
      <c r="I46" s="219"/>
      <c r="J46" s="219"/>
      <c r="K46" s="219"/>
      <c r="L46" s="219"/>
    </row>
    <row r="47" spans="1:12">
      <c r="A47" s="219"/>
      <c r="B47" s="219"/>
      <c r="C47" s="219"/>
      <c r="D47" s="219"/>
      <c r="E47" s="219"/>
      <c r="F47" s="219"/>
      <c r="G47" s="219"/>
      <c r="H47" s="219"/>
      <c r="I47" s="219"/>
      <c r="J47" s="219"/>
      <c r="K47" s="219"/>
      <c r="L47" s="219"/>
    </row>
    <row r="48" spans="1:12">
      <c r="A48" s="219"/>
      <c r="B48" s="219"/>
      <c r="C48" s="219"/>
      <c r="D48" s="219"/>
      <c r="E48" s="219"/>
      <c r="F48" s="219"/>
      <c r="G48" s="219"/>
      <c r="H48" s="219"/>
      <c r="I48" s="219"/>
      <c r="J48" s="219"/>
      <c r="K48" s="219"/>
      <c r="L48" s="219"/>
    </row>
  </sheetData>
  <mergeCells count="1">
    <mergeCell ref="N4:U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4"/>
  <sheetViews>
    <sheetView showGridLines="0" topLeftCell="A10" workbookViewId="0">
      <selection activeCell="E10" sqref="E10"/>
    </sheetView>
  </sheetViews>
  <sheetFormatPr baseColWidth="10" defaultColWidth="9.1640625" defaultRowHeight="29"/>
  <cols>
    <col min="1" max="1" width="5.83203125" style="17" bestFit="1" customWidth="1"/>
    <col min="2" max="2" width="9.1640625" style="17"/>
    <col min="3" max="3" width="14.83203125" style="17" bestFit="1" customWidth="1"/>
    <col min="4" max="16384" width="9.1640625" style="17"/>
  </cols>
  <sheetData>
    <row r="1" spans="1:9" ht="20.25" customHeight="1" thickBot="1"/>
    <row r="2" spans="1:9" ht="30" thickBot="1">
      <c r="B2" s="167" t="s">
        <v>61</v>
      </c>
      <c r="C2" s="168"/>
      <c r="D2" s="168"/>
      <c r="E2" s="168"/>
      <c r="F2" s="168"/>
      <c r="G2" s="168"/>
      <c r="H2" s="168"/>
      <c r="I2" s="169"/>
    </row>
    <row r="3" spans="1:9" ht="13.5" customHeight="1" thickBot="1"/>
    <row r="4" spans="1:9" ht="30" thickBot="1">
      <c r="B4" s="167" t="s">
        <v>59</v>
      </c>
      <c r="C4" s="168"/>
      <c r="D4" s="168"/>
      <c r="E4" s="168"/>
      <c r="F4" s="168"/>
      <c r="G4" s="168"/>
      <c r="H4" s="168"/>
      <c r="I4" s="169"/>
    </row>
    <row r="6" spans="1:9">
      <c r="B6" s="18" t="s">
        <v>60</v>
      </c>
      <c r="C6" s="18" t="s">
        <v>1</v>
      </c>
    </row>
    <row r="7" spans="1:9">
      <c r="A7" s="17">
        <v>1</v>
      </c>
      <c r="B7" s="18">
        <v>0</v>
      </c>
      <c r="C7" s="19" t="s">
        <v>51</v>
      </c>
    </row>
    <row r="8" spans="1:9">
      <c r="A8" s="17">
        <v>2</v>
      </c>
      <c r="B8" s="18">
        <v>1</v>
      </c>
      <c r="C8" s="19" t="s">
        <v>52</v>
      </c>
    </row>
    <row r="9" spans="1:9">
      <c r="A9" s="17">
        <v>3</v>
      </c>
      <c r="B9" s="18">
        <v>2</v>
      </c>
      <c r="C9" s="19" t="s">
        <v>53</v>
      </c>
    </row>
    <row r="10" spans="1:9">
      <c r="A10" s="17">
        <v>4</v>
      </c>
      <c r="B10" s="18">
        <v>3</v>
      </c>
      <c r="C10" s="19" t="s">
        <v>54</v>
      </c>
    </row>
    <row r="11" spans="1:9">
      <c r="A11" s="17">
        <v>5</v>
      </c>
      <c r="B11" s="18">
        <v>4</v>
      </c>
      <c r="C11" s="19" t="s">
        <v>55</v>
      </c>
    </row>
    <row r="12" spans="1:9">
      <c r="A12" s="17">
        <v>6</v>
      </c>
      <c r="B12" s="18">
        <v>5</v>
      </c>
      <c r="C12" s="19" t="s">
        <v>56</v>
      </c>
    </row>
    <row r="13" spans="1:9">
      <c r="A13" s="17">
        <v>7</v>
      </c>
      <c r="B13" s="18">
        <v>6</v>
      </c>
      <c r="C13" s="19" t="s">
        <v>57</v>
      </c>
    </row>
    <row r="14" spans="1:9">
      <c r="A14" s="17">
        <v>8</v>
      </c>
      <c r="B14" s="18">
        <v>7</v>
      </c>
      <c r="C14" s="19" t="s">
        <v>58</v>
      </c>
    </row>
  </sheetData>
  <mergeCells count="2">
    <mergeCell ref="B2:I2"/>
    <mergeCell ref="B4:I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3"/>
  <sheetViews>
    <sheetView workbookViewId="0">
      <selection activeCell="J4" sqref="J4"/>
    </sheetView>
  </sheetViews>
  <sheetFormatPr baseColWidth="10" defaultColWidth="9.1640625" defaultRowHeight="19"/>
  <cols>
    <col min="1" max="1" width="18.1640625" style="1" bestFit="1" customWidth="1"/>
    <col min="2" max="9" width="6.6640625" style="1" customWidth="1"/>
    <col min="10" max="10" width="26.5" style="1" customWidth="1"/>
    <col min="11" max="16384" width="9.1640625" style="1"/>
  </cols>
  <sheetData>
    <row r="1" spans="1:10">
      <c r="B1" s="158" t="s">
        <v>1</v>
      </c>
      <c r="C1" s="159"/>
      <c r="D1" s="159"/>
      <c r="E1" s="159"/>
      <c r="F1" s="159"/>
      <c r="G1" s="159"/>
      <c r="H1" s="159"/>
      <c r="I1" s="160"/>
    </row>
    <row r="2" spans="1:10" ht="20" thickBot="1">
      <c r="B2" s="20">
        <v>128</v>
      </c>
      <c r="C2" s="20">
        <v>64</v>
      </c>
      <c r="D2" s="20">
        <v>32</v>
      </c>
      <c r="E2" s="20">
        <v>16</v>
      </c>
      <c r="F2" s="20">
        <v>8</v>
      </c>
      <c r="G2" s="20">
        <v>4</v>
      </c>
      <c r="H2" s="20">
        <v>2</v>
      </c>
      <c r="I2" s="20">
        <v>1</v>
      </c>
    </row>
    <row r="3" spans="1:10" ht="20" thickBot="1">
      <c r="A3" s="3" t="s">
        <v>17</v>
      </c>
      <c r="B3" s="11">
        <v>2</v>
      </c>
      <c r="C3" s="5">
        <v>1</v>
      </c>
      <c r="D3" s="5">
        <v>4</v>
      </c>
      <c r="E3" s="5">
        <v>2</v>
      </c>
      <c r="F3" s="5">
        <v>1</v>
      </c>
      <c r="G3" s="5">
        <v>4</v>
      </c>
      <c r="H3" s="5">
        <v>2</v>
      </c>
      <c r="I3" s="9">
        <v>1</v>
      </c>
      <c r="J3" s="3" t="s">
        <v>0</v>
      </c>
    </row>
    <row r="4" spans="1:10">
      <c r="A4" s="10">
        <v>12</v>
      </c>
      <c r="B4" s="8"/>
      <c r="C4" s="8"/>
      <c r="D4" s="7"/>
      <c r="E4" s="7"/>
      <c r="F4" s="7"/>
      <c r="G4" s="6"/>
      <c r="H4" s="6"/>
      <c r="I4" s="6"/>
      <c r="J4" s="10"/>
    </row>
    <row r="5" spans="1:10">
      <c r="A5" s="2">
        <v>116</v>
      </c>
      <c r="B5" s="8"/>
      <c r="C5" s="8"/>
      <c r="D5" s="7"/>
      <c r="E5" s="7"/>
      <c r="F5" s="7"/>
      <c r="G5" s="6"/>
      <c r="H5" s="6"/>
      <c r="I5" s="6"/>
      <c r="J5" s="2"/>
    </row>
    <row r="6" spans="1:10">
      <c r="A6" s="2">
        <v>123</v>
      </c>
      <c r="B6" s="8"/>
      <c r="C6" s="8"/>
      <c r="D6" s="7"/>
      <c r="E6" s="7"/>
      <c r="F6" s="7"/>
      <c r="G6" s="6"/>
      <c r="H6" s="6"/>
      <c r="I6" s="6"/>
      <c r="J6" s="2"/>
    </row>
    <row r="7" spans="1:10">
      <c r="A7" s="2">
        <v>217</v>
      </c>
      <c r="B7" s="8"/>
      <c r="C7" s="8"/>
      <c r="D7" s="7"/>
      <c r="E7" s="7"/>
      <c r="F7" s="7"/>
      <c r="G7" s="6"/>
      <c r="H7" s="6"/>
      <c r="I7" s="6"/>
      <c r="J7" s="2"/>
    </row>
    <row r="8" spans="1:10">
      <c r="A8" s="2">
        <v>222</v>
      </c>
      <c r="B8" s="8"/>
      <c r="C8" s="8"/>
      <c r="D8" s="7"/>
      <c r="E8" s="7"/>
      <c r="F8" s="7"/>
      <c r="G8" s="6"/>
      <c r="H8" s="6"/>
      <c r="I8" s="6"/>
      <c r="J8" s="2"/>
    </row>
    <row r="9" spans="1:10">
      <c r="A9" s="2">
        <v>314</v>
      </c>
      <c r="B9" s="8"/>
      <c r="C9" s="8"/>
      <c r="D9" s="7"/>
      <c r="E9" s="7"/>
      <c r="F9" s="7"/>
      <c r="G9" s="6"/>
      <c r="H9" s="6"/>
      <c r="I9" s="6"/>
      <c r="J9" s="2"/>
    </row>
    <row r="10" spans="1:10">
      <c r="A10" s="2">
        <v>125</v>
      </c>
      <c r="B10" s="8"/>
      <c r="C10" s="8"/>
      <c r="D10" s="7"/>
      <c r="E10" s="7"/>
      <c r="F10" s="7"/>
      <c r="G10" s="6"/>
      <c r="H10" s="6"/>
      <c r="I10" s="6"/>
      <c r="J10" s="2"/>
    </row>
    <row r="11" spans="1:10">
      <c r="A11" s="2">
        <v>247</v>
      </c>
      <c r="B11" s="8"/>
      <c r="C11" s="8"/>
      <c r="D11" s="7"/>
      <c r="E11" s="7"/>
      <c r="F11" s="7"/>
      <c r="G11" s="6"/>
      <c r="H11" s="6"/>
      <c r="I11" s="6"/>
      <c r="J11" s="2"/>
    </row>
    <row r="12" spans="1:10">
      <c r="A12" s="2">
        <v>316</v>
      </c>
      <c r="B12" s="8"/>
      <c r="C12" s="8"/>
      <c r="D12" s="7"/>
      <c r="E12" s="7"/>
      <c r="F12" s="7"/>
      <c r="G12" s="6"/>
      <c r="H12" s="6"/>
      <c r="I12" s="6"/>
      <c r="J12" s="2"/>
    </row>
    <row r="13" spans="1:10">
      <c r="A13" s="2">
        <v>333</v>
      </c>
      <c r="B13" s="8"/>
      <c r="C13" s="8"/>
      <c r="D13" s="7"/>
      <c r="E13" s="7"/>
      <c r="F13" s="7"/>
      <c r="G13" s="6"/>
      <c r="H13" s="6"/>
      <c r="I13" s="6"/>
      <c r="J13" s="2"/>
    </row>
    <row r="14" spans="1:10">
      <c r="A14" s="2">
        <v>0</v>
      </c>
      <c r="B14" s="8"/>
      <c r="C14" s="8"/>
      <c r="D14" s="7"/>
      <c r="E14" s="7"/>
      <c r="F14" s="7"/>
      <c r="G14" s="6"/>
      <c r="H14" s="6"/>
      <c r="I14" s="6"/>
      <c r="J14" s="2"/>
    </row>
    <row r="15" spans="1:10">
      <c r="A15" s="2">
        <v>125</v>
      </c>
      <c r="B15" s="8"/>
      <c r="C15" s="8"/>
      <c r="D15" s="7"/>
      <c r="E15" s="7"/>
      <c r="F15" s="7"/>
      <c r="G15" s="6"/>
      <c r="H15" s="6"/>
      <c r="I15" s="6"/>
      <c r="J15" s="2"/>
    </row>
    <row r="16" spans="1:10">
      <c r="A16" s="2">
        <v>326</v>
      </c>
      <c r="B16" s="8"/>
      <c r="C16" s="8"/>
      <c r="D16" s="7"/>
      <c r="E16" s="7"/>
      <c r="F16" s="7"/>
      <c r="G16" s="6"/>
      <c r="H16" s="6"/>
      <c r="I16" s="6"/>
      <c r="J16" s="2"/>
    </row>
    <row r="17" spans="1:10">
      <c r="A17" s="2">
        <v>337</v>
      </c>
      <c r="B17" s="8"/>
      <c r="C17" s="8"/>
      <c r="D17" s="7"/>
      <c r="E17" s="7"/>
      <c r="F17" s="7"/>
      <c r="G17" s="6"/>
      <c r="H17" s="6"/>
      <c r="I17" s="6"/>
      <c r="J17" s="2"/>
    </row>
    <row r="18" spans="1:10">
      <c r="A18" s="2">
        <v>377</v>
      </c>
      <c r="B18" s="8"/>
      <c r="C18" s="8"/>
      <c r="D18" s="7"/>
      <c r="E18" s="7"/>
      <c r="F18" s="7"/>
      <c r="G18" s="6"/>
      <c r="H18" s="6"/>
      <c r="I18" s="6"/>
      <c r="J18" s="2"/>
    </row>
    <row r="19" spans="1:10">
      <c r="A19" s="2">
        <v>277</v>
      </c>
      <c r="B19" s="8"/>
      <c r="C19" s="8"/>
      <c r="D19" s="7"/>
      <c r="E19" s="7"/>
      <c r="F19" s="7"/>
      <c r="G19" s="6"/>
      <c r="H19" s="6"/>
      <c r="I19" s="6"/>
      <c r="J19" s="2"/>
    </row>
    <row r="20" spans="1:10">
      <c r="A20" s="2">
        <v>177</v>
      </c>
      <c r="B20" s="8"/>
      <c r="C20" s="8"/>
      <c r="D20" s="7"/>
      <c r="E20" s="7"/>
      <c r="F20" s="7"/>
      <c r="G20" s="6"/>
      <c r="H20" s="6"/>
      <c r="I20" s="6"/>
      <c r="J20" s="2"/>
    </row>
    <row r="21" spans="1:10">
      <c r="A21" s="2">
        <v>301</v>
      </c>
      <c r="B21" s="8"/>
      <c r="C21" s="8"/>
      <c r="D21" s="7"/>
      <c r="E21" s="7"/>
      <c r="F21" s="7"/>
      <c r="G21" s="6"/>
      <c r="H21" s="6"/>
      <c r="I21" s="6"/>
      <c r="J21" s="2"/>
    </row>
    <row r="22" spans="1:10">
      <c r="A22" s="2">
        <v>213</v>
      </c>
      <c r="B22" s="8"/>
      <c r="C22" s="8"/>
      <c r="D22" s="7"/>
      <c r="E22" s="7"/>
      <c r="F22" s="7"/>
      <c r="G22" s="6"/>
      <c r="H22" s="6"/>
      <c r="I22" s="6"/>
      <c r="J22" s="2"/>
    </row>
    <row r="23" spans="1:10">
      <c r="A23" s="2">
        <v>253</v>
      </c>
      <c r="B23" s="8"/>
      <c r="C23" s="8"/>
      <c r="D23" s="7"/>
      <c r="E23" s="7"/>
      <c r="F23" s="7"/>
      <c r="G23" s="6"/>
      <c r="H23" s="6"/>
      <c r="I23" s="6"/>
      <c r="J23" s="2"/>
    </row>
  </sheetData>
  <mergeCells count="1">
    <mergeCell ref="B1:I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3"/>
  <sheetViews>
    <sheetView workbookViewId="0">
      <pane ySplit="3" topLeftCell="A4" activePane="bottomLeft" state="frozen"/>
      <selection pane="bottomLeft" activeCell="A8" sqref="A8"/>
    </sheetView>
  </sheetViews>
  <sheetFormatPr baseColWidth="10" defaultColWidth="9.1640625" defaultRowHeight="19"/>
  <cols>
    <col min="1" max="1" width="18.1640625" style="1" bestFit="1" customWidth="1"/>
    <col min="2" max="9" width="6.6640625" style="1" customWidth="1"/>
    <col min="10" max="10" width="26.5" style="1" customWidth="1"/>
    <col min="11" max="16384" width="9.1640625" style="1"/>
  </cols>
  <sheetData>
    <row r="1" spans="1:10">
      <c r="B1" s="158" t="s">
        <v>1</v>
      </c>
      <c r="C1" s="159"/>
      <c r="D1" s="159"/>
      <c r="E1" s="159"/>
      <c r="F1" s="159"/>
      <c r="G1" s="159"/>
      <c r="H1" s="159"/>
      <c r="I1" s="160"/>
    </row>
    <row r="2" spans="1:10" ht="20" thickBot="1">
      <c r="B2" s="34">
        <v>128</v>
      </c>
      <c r="C2" s="34">
        <v>64</v>
      </c>
      <c r="D2" s="33">
        <v>32</v>
      </c>
      <c r="E2" s="33">
        <v>16</v>
      </c>
      <c r="F2" s="33">
        <v>8</v>
      </c>
      <c r="G2" s="31">
        <v>4</v>
      </c>
      <c r="H2" s="31">
        <v>2</v>
      </c>
      <c r="I2" s="31">
        <v>1</v>
      </c>
    </row>
    <row r="3" spans="1:10" ht="20" thickBot="1">
      <c r="A3" s="3" t="s">
        <v>17</v>
      </c>
      <c r="B3" s="34">
        <v>2</v>
      </c>
      <c r="C3" s="34">
        <v>1</v>
      </c>
      <c r="D3" s="33">
        <v>4</v>
      </c>
      <c r="E3" s="33">
        <v>2</v>
      </c>
      <c r="F3" s="33">
        <v>1</v>
      </c>
      <c r="G3" s="31">
        <v>4</v>
      </c>
      <c r="H3" s="31">
        <v>2</v>
      </c>
      <c r="I3" s="32">
        <v>1</v>
      </c>
      <c r="J3" s="3" t="s">
        <v>0</v>
      </c>
    </row>
    <row r="4" spans="1:10">
      <c r="A4" s="10">
        <v>104</v>
      </c>
      <c r="B4" s="8">
        <v>0</v>
      </c>
      <c r="C4" s="8">
        <v>1</v>
      </c>
      <c r="D4" s="7">
        <v>0</v>
      </c>
      <c r="E4" s="7">
        <v>0</v>
      </c>
      <c r="F4" s="7">
        <v>0</v>
      </c>
      <c r="G4" s="6">
        <v>1</v>
      </c>
      <c r="H4" s="6">
        <v>1</v>
      </c>
      <c r="I4" s="6">
        <v>0</v>
      </c>
      <c r="J4" s="2">
        <f t="shared" ref="J4:J23" si="0">I4*1+H4*2+G4*4+F4*8+E4*16+D4*32+C4*64+B4*128</f>
        <v>70</v>
      </c>
    </row>
    <row r="5" spans="1:10">
      <c r="A5" s="2">
        <v>103</v>
      </c>
      <c r="B5" s="8">
        <v>0</v>
      </c>
      <c r="C5" s="8">
        <v>1</v>
      </c>
      <c r="D5" s="7">
        <v>0</v>
      </c>
      <c r="E5" s="7">
        <v>0</v>
      </c>
      <c r="F5" s="7">
        <v>0</v>
      </c>
      <c r="G5" s="6">
        <v>0</v>
      </c>
      <c r="H5" s="6">
        <v>1</v>
      </c>
      <c r="I5" s="6">
        <v>1</v>
      </c>
      <c r="J5" s="2">
        <f t="shared" si="0"/>
        <v>67</v>
      </c>
    </row>
    <row r="6" spans="1:10">
      <c r="A6" s="2">
        <v>172</v>
      </c>
      <c r="B6" s="8">
        <v>0</v>
      </c>
      <c r="C6" s="8">
        <v>1</v>
      </c>
      <c r="D6" s="7">
        <v>1</v>
      </c>
      <c r="E6" s="7">
        <v>1</v>
      </c>
      <c r="F6" s="7">
        <v>1</v>
      </c>
      <c r="G6" s="6">
        <v>0</v>
      </c>
      <c r="H6" s="6">
        <v>1</v>
      </c>
      <c r="I6" s="6">
        <v>0</v>
      </c>
      <c r="J6" s="2">
        <f t="shared" si="0"/>
        <v>122</v>
      </c>
    </row>
    <row r="7" spans="1:10">
      <c r="A7" s="2">
        <v>272</v>
      </c>
      <c r="B7" s="8">
        <v>1</v>
      </c>
      <c r="C7" s="8">
        <v>0</v>
      </c>
      <c r="D7" s="7">
        <v>1</v>
      </c>
      <c r="E7" s="7">
        <v>0</v>
      </c>
      <c r="F7" s="7">
        <v>0</v>
      </c>
      <c r="G7" s="6">
        <v>1</v>
      </c>
      <c r="H7" s="6">
        <v>0</v>
      </c>
      <c r="I7" s="6">
        <v>1</v>
      </c>
      <c r="J7" s="2">
        <f t="shared" si="0"/>
        <v>165</v>
      </c>
    </row>
    <row r="8" spans="1:10">
      <c r="A8" s="2"/>
      <c r="B8" s="8">
        <v>0</v>
      </c>
      <c r="C8" s="8">
        <v>0</v>
      </c>
      <c r="D8" s="7">
        <v>0</v>
      </c>
      <c r="E8" s="7">
        <v>0</v>
      </c>
      <c r="F8" s="7">
        <v>0</v>
      </c>
      <c r="G8" s="6">
        <v>0</v>
      </c>
      <c r="H8" s="6">
        <v>0</v>
      </c>
      <c r="I8" s="6">
        <v>0</v>
      </c>
      <c r="J8" s="2">
        <f t="shared" si="0"/>
        <v>0</v>
      </c>
    </row>
    <row r="9" spans="1:10">
      <c r="A9" s="2"/>
      <c r="B9" s="8">
        <v>1</v>
      </c>
      <c r="C9" s="8">
        <v>0</v>
      </c>
      <c r="D9" s="7">
        <v>0</v>
      </c>
      <c r="E9" s="7">
        <v>0</v>
      </c>
      <c r="F9" s="7">
        <v>1</v>
      </c>
      <c r="G9" s="6">
        <v>1</v>
      </c>
      <c r="H9" s="6">
        <v>1</v>
      </c>
      <c r="I9" s="6">
        <v>0</v>
      </c>
      <c r="J9" s="2">
        <f t="shared" si="0"/>
        <v>142</v>
      </c>
    </row>
    <row r="10" spans="1:10">
      <c r="A10" s="2"/>
      <c r="B10" s="8">
        <v>0</v>
      </c>
      <c r="C10" s="8">
        <v>0</v>
      </c>
      <c r="D10" s="7">
        <v>0</v>
      </c>
      <c r="E10" s="7">
        <v>0</v>
      </c>
      <c r="F10" s="7">
        <v>0</v>
      </c>
      <c r="G10" s="6">
        <v>0</v>
      </c>
      <c r="H10" s="6">
        <v>0</v>
      </c>
      <c r="I10" s="6">
        <v>0</v>
      </c>
      <c r="J10" s="2">
        <f t="shared" si="0"/>
        <v>0</v>
      </c>
    </row>
    <row r="11" spans="1:10">
      <c r="A11" s="2"/>
      <c r="B11" s="8">
        <v>1</v>
      </c>
      <c r="C11" s="8">
        <v>0</v>
      </c>
      <c r="D11" s="7">
        <v>1</v>
      </c>
      <c r="E11" s="7">
        <v>0</v>
      </c>
      <c r="F11" s="7">
        <v>1</v>
      </c>
      <c r="G11" s="6">
        <v>0</v>
      </c>
      <c r="H11" s="6">
        <v>1</v>
      </c>
      <c r="I11" s="6">
        <v>0</v>
      </c>
      <c r="J11" s="2">
        <f t="shared" si="0"/>
        <v>170</v>
      </c>
    </row>
    <row r="12" spans="1:10">
      <c r="A12" s="2"/>
      <c r="B12" s="8">
        <v>0</v>
      </c>
      <c r="C12" s="8">
        <v>1</v>
      </c>
      <c r="D12" s="7">
        <v>1</v>
      </c>
      <c r="E12" s="7">
        <v>1</v>
      </c>
      <c r="F12" s="7">
        <v>0</v>
      </c>
      <c r="G12" s="6">
        <v>1</v>
      </c>
      <c r="H12" s="6">
        <v>1</v>
      </c>
      <c r="I12" s="6">
        <v>1</v>
      </c>
      <c r="J12" s="2">
        <f t="shared" si="0"/>
        <v>119</v>
      </c>
    </row>
    <row r="13" spans="1:10">
      <c r="A13" s="2"/>
      <c r="B13" s="8">
        <v>0</v>
      </c>
      <c r="C13" s="8">
        <v>0</v>
      </c>
      <c r="D13" s="7">
        <v>0</v>
      </c>
      <c r="E13" s="7">
        <v>0</v>
      </c>
      <c r="F13" s="7">
        <v>0</v>
      </c>
      <c r="G13" s="6">
        <v>0</v>
      </c>
      <c r="H13" s="6">
        <v>0</v>
      </c>
      <c r="I13" s="6">
        <v>0</v>
      </c>
      <c r="J13" s="2">
        <f t="shared" si="0"/>
        <v>0</v>
      </c>
    </row>
    <row r="14" spans="1:10">
      <c r="A14" s="2"/>
      <c r="B14" s="8">
        <v>0</v>
      </c>
      <c r="C14" s="8">
        <v>1</v>
      </c>
      <c r="D14" s="7">
        <v>1</v>
      </c>
      <c r="E14" s="7">
        <v>0</v>
      </c>
      <c r="F14" s="7">
        <v>0</v>
      </c>
      <c r="G14" s="6">
        <v>1</v>
      </c>
      <c r="H14" s="6">
        <v>1</v>
      </c>
      <c r="I14" s="6">
        <v>0</v>
      </c>
      <c r="J14" s="2">
        <f t="shared" si="0"/>
        <v>102</v>
      </c>
    </row>
    <row r="15" spans="1:10">
      <c r="A15" s="2"/>
      <c r="B15" s="8">
        <v>1</v>
      </c>
      <c r="C15" s="8">
        <v>1</v>
      </c>
      <c r="D15" s="7">
        <v>0</v>
      </c>
      <c r="E15" s="7">
        <v>0</v>
      </c>
      <c r="F15" s="7">
        <v>1</v>
      </c>
      <c r="G15" s="6">
        <v>0</v>
      </c>
      <c r="H15" s="6">
        <v>1</v>
      </c>
      <c r="I15" s="6">
        <v>1</v>
      </c>
      <c r="J15" s="2">
        <f t="shared" si="0"/>
        <v>203</v>
      </c>
    </row>
    <row r="16" spans="1:10">
      <c r="A16" s="2"/>
      <c r="B16" s="8">
        <v>1</v>
      </c>
      <c r="C16" s="8">
        <v>0</v>
      </c>
      <c r="D16" s="7">
        <v>1</v>
      </c>
      <c r="E16" s="7">
        <v>1</v>
      </c>
      <c r="F16" s="7">
        <v>0</v>
      </c>
      <c r="G16" s="6">
        <v>1</v>
      </c>
      <c r="H16" s="6">
        <v>0</v>
      </c>
      <c r="I16" s="6">
        <v>1</v>
      </c>
      <c r="J16" s="2">
        <f t="shared" si="0"/>
        <v>181</v>
      </c>
    </row>
    <row r="17" spans="1:10">
      <c r="A17" s="2"/>
      <c r="B17" s="8">
        <v>1</v>
      </c>
      <c r="C17" s="8">
        <v>0</v>
      </c>
      <c r="D17" s="7">
        <v>0</v>
      </c>
      <c r="E17" s="7">
        <v>0</v>
      </c>
      <c r="F17" s="7">
        <v>1</v>
      </c>
      <c r="G17" s="6">
        <v>0</v>
      </c>
      <c r="H17" s="6">
        <v>1</v>
      </c>
      <c r="I17" s="6">
        <v>0</v>
      </c>
      <c r="J17" s="2">
        <f t="shared" si="0"/>
        <v>138</v>
      </c>
    </row>
    <row r="18" spans="1:10">
      <c r="A18" s="2"/>
      <c r="B18" s="8">
        <v>1</v>
      </c>
      <c r="C18" s="8">
        <v>1</v>
      </c>
      <c r="D18" s="7">
        <v>1</v>
      </c>
      <c r="E18" s="7">
        <v>0</v>
      </c>
      <c r="F18" s="7">
        <v>0</v>
      </c>
      <c r="G18" s="6">
        <v>1</v>
      </c>
      <c r="H18" s="6">
        <v>0</v>
      </c>
      <c r="I18" s="6">
        <v>0</v>
      </c>
      <c r="J18" s="2">
        <f t="shared" si="0"/>
        <v>228</v>
      </c>
    </row>
    <row r="19" spans="1:10">
      <c r="A19" s="2"/>
      <c r="B19" s="8">
        <v>0</v>
      </c>
      <c r="C19" s="8">
        <v>1</v>
      </c>
      <c r="D19" s="7">
        <v>0</v>
      </c>
      <c r="E19" s="7">
        <v>0</v>
      </c>
      <c r="F19" s="7">
        <v>0</v>
      </c>
      <c r="G19" s="6">
        <v>0</v>
      </c>
      <c r="H19" s="6">
        <v>1</v>
      </c>
      <c r="I19" s="6">
        <v>0</v>
      </c>
      <c r="J19" s="2">
        <f t="shared" si="0"/>
        <v>66</v>
      </c>
    </row>
    <row r="20" spans="1:10">
      <c r="A20" s="2"/>
      <c r="B20" s="8">
        <v>0</v>
      </c>
      <c r="C20" s="8">
        <v>1</v>
      </c>
      <c r="D20" s="7">
        <v>1</v>
      </c>
      <c r="E20" s="7">
        <v>0</v>
      </c>
      <c r="F20" s="7">
        <v>1</v>
      </c>
      <c r="G20" s="6">
        <v>0</v>
      </c>
      <c r="H20" s="6">
        <v>1</v>
      </c>
      <c r="I20" s="6">
        <v>1</v>
      </c>
      <c r="J20" s="2">
        <f t="shared" si="0"/>
        <v>107</v>
      </c>
    </row>
    <row r="21" spans="1:10">
      <c r="A21" s="2"/>
      <c r="B21" s="8">
        <v>0</v>
      </c>
      <c r="C21" s="8">
        <v>1</v>
      </c>
      <c r="D21" s="7">
        <v>0</v>
      </c>
      <c r="E21" s="7">
        <v>0</v>
      </c>
      <c r="F21" s="7">
        <v>1</v>
      </c>
      <c r="G21" s="6">
        <v>1</v>
      </c>
      <c r="H21" s="6">
        <v>0</v>
      </c>
      <c r="I21" s="6">
        <v>0</v>
      </c>
      <c r="J21" s="2">
        <f t="shared" si="0"/>
        <v>76</v>
      </c>
    </row>
    <row r="22" spans="1:10">
      <c r="A22" s="2"/>
      <c r="B22" s="8">
        <v>1</v>
      </c>
      <c r="C22" s="8">
        <v>1</v>
      </c>
      <c r="D22" s="7">
        <v>1</v>
      </c>
      <c r="E22" s="7">
        <v>0</v>
      </c>
      <c r="F22" s="7">
        <v>0</v>
      </c>
      <c r="G22" s="6">
        <v>1</v>
      </c>
      <c r="H22" s="6">
        <v>0</v>
      </c>
      <c r="I22" s="6">
        <v>0</v>
      </c>
      <c r="J22" s="2">
        <f t="shared" si="0"/>
        <v>228</v>
      </c>
    </row>
    <row r="23" spans="1:10">
      <c r="A23" s="2"/>
      <c r="B23" s="8">
        <v>0</v>
      </c>
      <c r="C23" s="8">
        <v>1</v>
      </c>
      <c r="D23" s="7">
        <v>1</v>
      </c>
      <c r="E23" s="7">
        <v>1</v>
      </c>
      <c r="F23" s="7">
        <v>0</v>
      </c>
      <c r="G23" s="6">
        <v>1</v>
      </c>
      <c r="H23" s="6">
        <v>1</v>
      </c>
      <c r="I23" s="6">
        <v>0</v>
      </c>
      <c r="J23" s="2">
        <f t="shared" si="0"/>
        <v>118</v>
      </c>
    </row>
  </sheetData>
  <mergeCells count="1">
    <mergeCell ref="B1:I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32"/>
  <sheetViews>
    <sheetView zoomScale="175" zoomScaleNormal="175" workbookViewId="0">
      <selection activeCell="L6" sqref="L6"/>
    </sheetView>
  </sheetViews>
  <sheetFormatPr baseColWidth="10" defaultColWidth="9.1640625" defaultRowHeight="19"/>
  <cols>
    <col min="1" max="1" width="2" style="1" bestFit="1" customWidth="1"/>
    <col min="2" max="2" width="4.1640625" style="1" bestFit="1" customWidth="1"/>
    <col min="3" max="10" width="6.6640625" style="1" customWidth="1"/>
    <col min="11" max="11" width="9.1640625" style="1"/>
    <col min="12" max="12" width="5.83203125" style="1" customWidth="1"/>
    <col min="13" max="13" width="6.6640625" style="1" customWidth="1"/>
    <col min="14" max="15" width="9.1640625" style="1"/>
    <col min="16" max="16" width="5.5" style="1" customWidth="1"/>
    <col min="17" max="16384" width="9.1640625" style="1"/>
  </cols>
  <sheetData>
    <row r="1" spans="1:16">
      <c r="C1" s="158" t="s">
        <v>1</v>
      </c>
      <c r="D1" s="159"/>
      <c r="E1" s="159"/>
      <c r="F1" s="159"/>
      <c r="G1" s="159"/>
      <c r="H1" s="159"/>
      <c r="I1" s="159"/>
      <c r="J1" s="160"/>
    </row>
    <row r="2" spans="1:16">
      <c r="B2" s="1" t="s">
        <v>19</v>
      </c>
      <c r="C2" s="12">
        <v>128</v>
      </c>
      <c r="D2" s="12">
        <v>64</v>
      </c>
      <c r="E2" s="12">
        <v>32</v>
      </c>
      <c r="F2" s="12">
        <v>16</v>
      </c>
      <c r="G2" s="12">
        <v>8</v>
      </c>
      <c r="H2" s="12">
        <v>4</v>
      </c>
      <c r="I2" s="12">
        <v>2</v>
      </c>
      <c r="J2" s="12">
        <v>1</v>
      </c>
      <c r="M2" s="1">
        <v>0</v>
      </c>
    </row>
    <row r="3" spans="1:16">
      <c r="C3" s="14"/>
      <c r="D3" s="14"/>
      <c r="E3" s="14"/>
      <c r="F3" s="14"/>
      <c r="G3" s="14"/>
      <c r="H3" s="14"/>
      <c r="I3" s="14"/>
      <c r="J3" s="14"/>
      <c r="L3" s="15"/>
      <c r="M3" s="23">
        <v>0</v>
      </c>
    </row>
    <row r="4" spans="1:16">
      <c r="C4" s="13"/>
      <c r="D4" s="13"/>
      <c r="E4" s="13"/>
      <c r="F4" s="13"/>
      <c r="G4" s="13"/>
      <c r="H4" s="13"/>
      <c r="I4" s="13"/>
      <c r="J4" s="13"/>
      <c r="M4" s="1">
        <v>0</v>
      </c>
    </row>
    <row r="5" spans="1:16">
      <c r="A5" s="15" t="s">
        <v>19</v>
      </c>
      <c r="B5" s="1">
        <v>21</v>
      </c>
      <c r="C5" s="8"/>
      <c r="D5" s="8"/>
      <c r="E5" s="8"/>
      <c r="F5" s="8"/>
      <c r="G5" s="8"/>
      <c r="H5" s="8"/>
      <c r="I5" s="8"/>
      <c r="J5" s="8"/>
    </row>
    <row r="6" spans="1:16">
      <c r="A6" s="15" t="s">
        <v>18</v>
      </c>
      <c r="B6" s="1">
        <v>6</v>
      </c>
      <c r="C6" s="8"/>
      <c r="D6" s="8"/>
      <c r="E6" s="8"/>
      <c r="F6" s="8"/>
      <c r="G6" s="8"/>
      <c r="H6" s="8"/>
      <c r="I6" s="8"/>
      <c r="J6" s="8"/>
      <c r="L6" s="15" t="s">
        <v>18</v>
      </c>
    </row>
    <row r="7" spans="1:16">
      <c r="B7" s="1">
        <v>27</v>
      </c>
      <c r="C7" s="16"/>
      <c r="D7" s="16"/>
      <c r="E7" s="16"/>
      <c r="F7" s="16"/>
      <c r="G7" s="16"/>
      <c r="H7" s="16"/>
      <c r="I7" s="16"/>
      <c r="J7" s="16"/>
      <c r="M7" s="1">
        <v>0</v>
      </c>
    </row>
    <row r="8" spans="1:16">
      <c r="C8" s="14"/>
      <c r="D8" s="14"/>
      <c r="E8" s="14"/>
      <c r="F8" s="14"/>
      <c r="G8" s="14"/>
      <c r="H8" s="14"/>
      <c r="I8" s="14"/>
      <c r="J8" s="14"/>
      <c r="M8" s="23">
        <v>1</v>
      </c>
    </row>
    <row r="9" spans="1:16">
      <c r="C9" s="5"/>
      <c r="D9" s="5"/>
      <c r="E9" s="5"/>
      <c r="F9" s="5"/>
      <c r="G9" s="5"/>
      <c r="H9" s="5"/>
      <c r="I9" s="5"/>
      <c r="J9" s="5"/>
      <c r="M9" s="1">
        <v>1</v>
      </c>
    </row>
    <row r="10" spans="1:16">
      <c r="A10" s="15" t="s">
        <v>19</v>
      </c>
      <c r="B10" s="1">
        <v>3</v>
      </c>
      <c r="C10" s="8"/>
      <c r="D10" s="8"/>
      <c r="E10" s="8"/>
      <c r="F10" s="8"/>
      <c r="G10" s="8"/>
      <c r="H10" s="8"/>
      <c r="I10" s="8"/>
      <c r="J10" s="8"/>
    </row>
    <row r="11" spans="1:16">
      <c r="A11" s="15" t="s">
        <v>18</v>
      </c>
      <c r="B11" s="1">
        <v>6</v>
      </c>
      <c r="C11" s="8"/>
      <c r="D11" s="8"/>
      <c r="E11" s="8"/>
      <c r="F11" s="8"/>
      <c r="G11" s="8"/>
      <c r="H11" s="8"/>
      <c r="I11" s="8"/>
      <c r="J11" s="8"/>
      <c r="M11" s="1">
        <v>1</v>
      </c>
    </row>
    <row r="12" spans="1:16">
      <c r="B12" s="1">
        <v>9</v>
      </c>
      <c r="C12" s="16"/>
      <c r="D12" s="16"/>
      <c r="E12" s="16"/>
      <c r="F12" s="16"/>
      <c r="G12" s="16"/>
      <c r="H12" s="16"/>
      <c r="I12" s="16"/>
      <c r="J12" s="16"/>
      <c r="L12" s="15" t="s">
        <v>18</v>
      </c>
      <c r="M12" s="23">
        <v>0</v>
      </c>
    </row>
    <row r="13" spans="1:16">
      <c r="C13" s="14"/>
      <c r="D13" s="14"/>
      <c r="E13" s="14"/>
      <c r="F13" s="14"/>
      <c r="G13" s="14"/>
      <c r="H13" s="14"/>
      <c r="I13" s="14"/>
      <c r="J13" s="14"/>
      <c r="M13" s="1">
        <v>1</v>
      </c>
    </row>
    <row r="14" spans="1:16">
      <c r="C14" s="5"/>
      <c r="D14" s="5"/>
      <c r="E14" s="5"/>
      <c r="F14" s="5"/>
      <c r="G14" s="5"/>
      <c r="H14" s="5"/>
      <c r="I14" s="5"/>
      <c r="J14" s="5"/>
      <c r="O14" s="1">
        <v>1</v>
      </c>
    </row>
    <row r="15" spans="1:16">
      <c r="A15" s="15" t="s">
        <v>19</v>
      </c>
      <c r="B15" s="1">
        <v>5</v>
      </c>
      <c r="C15" s="8"/>
      <c r="D15" s="8"/>
      <c r="E15" s="8"/>
      <c r="F15" s="8"/>
      <c r="G15" s="8"/>
      <c r="H15" s="8"/>
      <c r="I15" s="8"/>
      <c r="J15" s="8"/>
      <c r="P15" s="1">
        <v>1</v>
      </c>
    </row>
    <row r="16" spans="1:16">
      <c r="A16" s="15" t="s">
        <v>18</v>
      </c>
      <c r="B16" s="1">
        <v>15</v>
      </c>
      <c r="C16" s="8"/>
      <c r="D16" s="8"/>
      <c r="E16" s="8"/>
      <c r="F16" s="8"/>
      <c r="G16" s="8"/>
      <c r="H16" s="8"/>
      <c r="I16" s="8"/>
      <c r="J16" s="8"/>
      <c r="O16" s="15" t="s">
        <v>18</v>
      </c>
      <c r="P16" s="23">
        <v>1</v>
      </c>
    </row>
    <row r="17" spans="1:16">
      <c r="B17" s="1">
        <v>20</v>
      </c>
      <c r="C17" s="16"/>
      <c r="D17" s="16"/>
      <c r="E17" s="16"/>
      <c r="F17" s="16"/>
      <c r="G17" s="16"/>
      <c r="H17" s="16"/>
      <c r="I17" s="16"/>
      <c r="J17" s="16"/>
      <c r="P17" s="1">
        <v>10</v>
      </c>
    </row>
    <row r="18" spans="1:16">
      <c r="C18" s="14"/>
      <c r="D18" s="14"/>
      <c r="E18" s="14"/>
      <c r="F18" s="14"/>
      <c r="G18" s="14"/>
      <c r="H18" s="14"/>
      <c r="I18" s="14"/>
      <c r="J18" s="14"/>
    </row>
    <row r="19" spans="1:16">
      <c r="C19" s="5"/>
      <c r="D19" s="5"/>
      <c r="E19" s="5"/>
      <c r="F19" s="5"/>
      <c r="G19" s="5"/>
      <c r="H19" s="5"/>
      <c r="I19" s="5"/>
      <c r="J19" s="5"/>
    </row>
    <row r="20" spans="1:16">
      <c r="A20" s="15" t="s">
        <v>19</v>
      </c>
      <c r="B20" s="1">
        <v>2</v>
      </c>
      <c r="C20" s="8"/>
      <c r="D20" s="8"/>
      <c r="E20" s="8"/>
      <c r="F20" s="8"/>
      <c r="G20" s="8"/>
      <c r="H20" s="8"/>
      <c r="I20" s="8"/>
      <c r="J20" s="8"/>
    </row>
    <row r="21" spans="1:16">
      <c r="A21" s="15" t="s">
        <v>18</v>
      </c>
      <c r="B21" s="1">
        <v>18</v>
      </c>
      <c r="C21" s="8"/>
      <c r="D21" s="8"/>
      <c r="E21" s="8"/>
      <c r="F21" s="8"/>
      <c r="G21" s="8"/>
      <c r="H21" s="8"/>
      <c r="I21" s="8"/>
      <c r="J21" s="8"/>
    </row>
    <row r="22" spans="1:16">
      <c r="B22" s="1">
        <v>20</v>
      </c>
      <c r="C22" s="16"/>
      <c r="D22" s="16"/>
      <c r="E22" s="16"/>
      <c r="F22" s="16"/>
      <c r="G22" s="16"/>
      <c r="H22" s="16"/>
      <c r="I22" s="16"/>
      <c r="J22" s="16"/>
    </row>
    <row r="23" spans="1:16">
      <c r="C23" s="14"/>
      <c r="D23" s="14"/>
      <c r="E23" s="14"/>
      <c r="F23" s="14"/>
      <c r="G23" s="14"/>
      <c r="H23" s="14"/>
      <c r="I23" s="14"/>
      <c r="J23" s="14"/>
    </row>
    <row r="24" spans="1:16">
      <c r="C24" s="5"/>
      <c r="D24" s="5"/>
      <c r="E24" s="5"/>
      <c r="F24" s="5"/>
      <c r="G24" s="5"/>
      <c r="H24" s="5"/>
      <c r="I24" s="5"/>
      <c r="J24" s="5"/>
    </row>
    <row r="25" spans="1:16">
      <c r="A25" s="15" t="s">
        <v>19</v>
      </c>
      <c r="B25" s="1">
        <v>15</v>
      </c>
      <c r="C25" s="8"/>
      <c r="D25" s="8"/>
      <c r="E25" s="8"/>
      <c r="F25" s="8"/>
      <c r="G25" s="8"/>
      <c r="H25" s="8"/>
      <c r="I25" s="8"/>
      <c r="J25" s="8"/>
    </row>
    <row r="26" spans="1:16">
      <c r="A26" s="15" t="s">
        <v>18</v>
      </c>
      <c r="B26" s="1">
        <v>15</v>
      </c>
      <c r="C26" s="8"/>
      <c r="D26" s="8"/>
      <c r="E26" s="8"/>
      <c r="F26" s="8"/>
      <c r="G26" s="8"/>
      <c r="H26" s="8"/>
      <c r="I26" s="8"/>
      <c r="J26" s="8"/>
    </row>
    <row r="27" spans="1:16">
      <c r="B27" s="1">
        <v>30</v>
      </c>
      <c r="C27" s="16"/>
      <c r="D27" s="16"/>
      <c r="E27" s="16"/>
      <c r="F27" s="16"/>
      <c r="G27" s="16"/>
      <c r="H27" s="16"/>
      <c r="I27" s="16"/>
      <c r="J27" s="16"/>
    </row>
    <row r="29" spans="1:16">
      <c r="C29" s="5"/>
      <c r="D29" s="5"/>
      <c r="E29" s="5"/>
      <c r="F29" s="5"/>
      <c r="G29" s="5"/>
      <c r="H29" s="5"/>
      <c r="I29" s="5"/>
      <c r="J29" s="5"/>
    </row>
    <row r="30" spans="1:16">
      <c r="A30" s="15" t="s">
        <v>19</v>
      </c>
      <c r="B30" s="1">
        <v>20</v>
      </c>
      <c r="C30" s="8"/>
      <c r="D30" s="8"/>
      <c r="E30" s="8"/>
      <c r="F30" s="8"/>
      <c r="G30" s="8"/>
      <c r="H30" s="8"/>
      <c r="I30" s="8"/>
      <c r="J30" s="8"/>
    </row>
    <row r="31" spans="1:16">
      <c r="A31" s="15" t="s">
        <v>18</v>
      </c>
      <c r="B31" s="1">
        <v>16</v>
      </c>
      <c r="C31" s="8"/>
      <c r="D31" s="8"/>
      <c r="E31" s="8"/>
      <c r="F31" s="8"/>
      <c r="G31" s="8"/>
      <c r="H31" s="8"/>
      <c r="I31" s="8"/>
      <c r="J31" s="8"/>
    </row>
    <row r="32" spans="1:16">
      <c r="B32" s="1">
        <v>36</v>
      </c>
      <c r="C32" s="16"/>
      <c r="D32" s="16"/>
      <c r="E32" s="16"/>
      <c r="F32" s="16"/>
      <c r="G32" s="16"/>
      <c r="H32" s="16"/>
      <c r="I32" s="16"/>
      <c r="J32" s="16"/>
    </row>
  </sheetData>
  <mergeCells count="1">
    <mergeCell ref="C1:J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2"/>
  <sheetViews>
    <sheetView topLeftCell="A40" zoomScaleNormal="100" workbookViewId="0">
      <selection activeCell="B22" sqref="B22"/>
    </sheetView>
  </sheetViews>
  <sheetFormatPr baseColWidth="10" defaultColWidth="8.83203125" defaultRowHeight="19"/>
  <cols>
    <col min="2" max="9" width="6.6640625" style="1" customWidth="1"/>
  </cols>
  <sheetData>
    <row r="1" spans="1:9">
      <c r="B1" s="158" t="s">
        <v>1</v>
      </c>
      <c r="C1" s="159"/>
      <c r="D1" s="159"/>
      <c r="E1" s="159"/>
      <c r="F1" s="159"/>
      <c r="G1" s="159"/>
      <c r="H1" s="159"/>
      <c r="I1" s="160"/>
    </row>
    <row r="2" spans="1:9">
      <c r="B2" s="12">
        <v>128</v>
      </c>
      <c r="C2" s="12">
        <v>64</v>
      </c>
      <c r="D2" s="12">
        <v>32</v>
      </c>
      <c r="E2" s="12">
        <v>16</v>
      </c>
      <c r="F2" s="12">
        <v>8</v>
      </c>
      <c r="G2" s="12">
        <v>4</v>
      </c>
      <c r="H2" s="12">
        <v>2</v>
      </c>
      <c r="I2" s="12">
        <v>1</v>
      </c>
    </row>
    <row r="3" spans="1:9">
      <c r="B3" s="14"/>
      <c r="C3" s="14"/>
      <c r="D3" s="14"/>
      <c r="E3" s="14"/>
      <c r="F3" s="14"/>
      <c r="G3" s="14"/>
      <c r="H3" s="14"/>
      <c r="I3" s="14"/>
    </row>
    <row r="4" spans="1:9">
      <c r="B4" s="13"/>
      <c r="C4" s="13"/>
      <c r="D4" s="13"/>
      <c r="E4" s="13"/>
      <c r="F4" s="13"/>
      <c r="G4" s="13"/>
      <c r="H4" s="13"/>
      <c r="I4" s="13"/>
    </row>
    <row r="5" spans="1:9">
      <c r="A5">
        <f>16+4+2+1</f>
        <v>23</v>
      </c>
      <c r="B5" s="8">
        <v>0</v>
      </c>
      <c r="C5" s="8">
        <v>0</v>
      </c>
      <c r="D5" s="8">
        <v>0</v>
      </c>
      <c r="E5" s="8">
        <v>1</v>
      </c>
      <c r="F5" s="8">
        <v>0</v>
      </c>
      <c r="G5" s="8">
        <v>1</v>
      </c>
      <c r="H5" s="8">
        <v>1</v>
      </c>
      <c r="I5" s="8">
        <v>1</v>
      </c>
    </row>
    <row r="6" spans="1:9">
      <c r="A6">
        <v>6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1</v>
      </c>
      <c r="H6" s="8">
        <v>1</v>
      </c>
      <c r="I6" s="8">
        <v>0</v>
      </c>
    </row>
    <row r="7" spans="1:9">
      <c r="A7">
        <f>16+8+4+1</f>
        <v>29</v>
      </c>
      <c r="B7" s="8"/>
      <c r="C7" s="8"/>
      <c r="D7" s="8"/>
      <c r="E7" s="8"/>
      <c r="F7" s="8"/>
      <c r="G7" s="8"/>
      <c r="H7" s="8"/>
      <c r="I7" s="8"/>
    </row>
    <row r="8" spans="1:9">
      <c r="B8" s="14"/>
      <c r="C8" s="14"/>
      <c r="D8" s="14"/>
      <c r="E8" s="14"/>
      <c r="F8" s="14"/>
      <c r="G8" s="14"/>
      <c r="H8" s="14"/>
      <c r="I8" s="14"/>
    </row>
    <row r="9" spans="1:9">
      <c r="B9" s="5"/>
      <c r="C9" s="5"/>
      <c r="D9" s="5"/>
      <c r="E9" s="5"/>
      <c r="F9" s="5"/>
      <c r="G9" s="5"/>
      <c r="H9" s="5"/>
      <c r="I9" s="5"/>
    </row>
    <row r="10" spans="1:9"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1</v>
      </c>
      <c r="H10" s="8">
        <v>0</v>
      </c>
      <c r="I10" s="8">
        <v>1</v>
      </c>
    </row>
    <row r="11" spans="1:9"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1</v>
      </c>
      <c r="H11" s="8">
        <v>1</v>
      </c>
      <c r="I11" s="8">
        <v>1</v>
      </c>
    </row>
    <row r="12" spans="1:9">
      <c r="B12" s="16"/>
      <c r="C12" s="16"/>
      <c r="D12" s="16"/>
      <c r="E12" s="16"/>
      <c r="F12" s="16"/>
      <c r="G12" s="16"/>
      <c r="H12" s="16"/>
      <c r="I12" s="16"/>
    </row>
    <row r="13" spans="1:9">
      <c r="B13" s="14"/>
      <c r="C13" s="14"/>
      <c r="D13" s="14"/>
      <c r="E13" s="14"/>
      <c r="F13" s="14"/>
      <c r="G13" s="14"/>
      <c r="H13" s="14"/>
      <c r="I13" s="14"/>
    </row>
    <row r="14" spans="1:9">
      <c r="B14" s="5"/>
      <c r="C14" s="5"/>
      <c r="D14" s="5"/>
      <c r="E14" s="5"/>
      <c r="F14" s="5"/>
      <c r="G14" s="5"/>
      <c r="H14" s="5"/>
      <c r="I14" s="5"/>
    </row>
    <row r="15" spans="1:9"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1</v>
      </c>
      <c r="H15" s="8">
        <v>0</v>
      </c>
      <c r="I15" s="8">
        <v>0</v>
      </c>
    </row>
    <row r="16" spans="1:9"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</row>
    <row r="17" spans="2:9">
      <c r="B17" s="16"/>
      <c r="C17" s="16"/>
      <c r="D17" s="16"/>
      <c r="E17" s="16"/>
      <c r="F17" s="16"/>
      <c r="G17" s="16"/>
      <c r="H17" s="16"/>
      <c r="I17" s="16"/>
    </row>
    <row r="18" spans="2:9">
      <c r="B18" s="14"/>
      <c r="C18" s="14"/>
      <c r="D18" s="14"/>
      <c r="E18" s="14"/>
      <c r="F18" s="14"/>
      <c r="G18" s="14"/>
      <c r="H18" s="14"/>
      <c r="I18" s="14"/>
    </row>
    <row r="19" spans="2:9">
      <c r="B19" s="5"/>
      <c r="C19" s="5"/>
      <c r="D19" s="5"/>
      <c r="E19" s="5"/>
      <c r="F19" s="5"/>
      <c r="G19" s="5"/>
      <c r="H19" s="5"/>
      <c r="I19" s="5"/>
    </row>
    <row r="20" spans="2:9">
      <c r="B20" s="8">
        <v>0</v>
      </c>
      <c r="C20" s="8">
        <v>0</v>
      </c>
      <c r="D20" s="8">
        <v>0</v>
      </c>
      <c r="E20" s="8">
        <v>0</v>
      </c>
      <c r="F20" s="8">
        <v>1</v>
      </c>
      <c r="G20" s="8">
        <v>0</v>
      </c>
      <c r="H20" s="8">
        <v>1</v>
      </c>
      <c r="I20" s="8">
        <v>1</v>
      </c>
    </row>
    <row r="21" spans="2:9">
      <c r="B21" s="8">
        <v>0</v>
      </c>
      <c r="C21" s="8">
        <v>0</v>
      </c>
      <c r="D21" s="8">
        <v>0</v>
      </c>
      <c r="E21" s="8">
        <v>0</v>
      </c>
      <c r="F21" s="8">
        <v>1</v>
      </c>
      <c r="G21" s="8">
        <v>1</v>
      </c>
      <c r="H21" s="8">
        <v>0</v>
      </c>
      <c r="I21" s="8">
        <v>1</v>
      </c>
    </row>
    <row r="22" spans="2:9">
      <c r="B22" s="16"/>
      <c r="C22" s="16"/>
      <c r="D22" s="16"/>
      <c r="E22" s="16"/>
      <c r="F22" s="16"/>
      <c r="G22" s="16"/>
      <c r="H22" s="16"/>
      <c r="I22" s="16"/>
    </row>
    <row r="23" spans="2:9">
      <c r="B23" s="14"/>
      <c r="C23" s="14"/>
      <c r="D23" s="14"/>
      <c r="E23" s="14"/>
      <c r="F23" s="14"/>
      <c r="G23" s="14"/>
      <c r="H23" s="14"/>
      <c r="I23" s="14"/>
    </row>
    <row r="24" spans="2:9">
      <c r="B24" s="5"/>
      <c r="C24" s="5"/>
      <c r="D24" s="5"/>
      <c r="E24" s="5"/>
      <c r="F24" s="5"/>
      <c r="G24" s="5"/>
      <c r="H24" s="5"/>
      <c r="I24" s="5"/>
    </row>
    <row r="25" spans="2:9">
      <c r="B25" s="8">
        <v>0</v>
      </c>
      <c r="C25" s="8">
        <v>0</v>
      </c>
      <c r="D25" s="8">
        <v>1</v>
      </c>
      <c r="E25" s="8">
        <v>1</v>
      </c>
      <c r="F25" s="8">
        <v>0</v>
      </c>
      <c r="G25" s="8">
        <v>0</v>
      </c>
      <c r="H25" s="8">
        <v>1</v>
      </c>
      <c r="I25" s="8">
        <v>1</v>
      </c>
    </row>
    <row r="26" spans="2:9">
      <c r="B26" s="8">
        <v>0</v>
      </c>
      <c r="C26" s="8">
        <v>0</v>
      </c>
      <c r="D26" s="8">
        <v>0</v>
      </c>
      <c r="E26" s="8">
        <v>1</v>
      </c>
      <c r="F26" s="8">
        <v>1</v>
      </c>
      <c r="G26" s="8">
        <v>0</v>
      </c>
      <c r="H26" s="8">
        <v>1</v>
      </c>
      <c r="I26" s="8">
        <v>1</v>
      </c>
    </row>
    <row r="27" spans="2:9">
      <c r="B27" s="16"/>
      <c r="C27" s="16"/>
      <c r="D27" s="16"/>
      <c r="E27" s="16"/>
      <c r="F27" s="16"/>
      <c r="G27" s="16"/>
      <c r="H27" s="16"/>
      <c r="I27" s="16"/>
    </row>
    <row r="29" spans="2:9">
      <c r="B29" s="5"/>
      <c r="C29" s="5"/>
      <c r="D29" s="5"/>
      <c r="E29" s="5"/>
      <c r="F29" s="5"/>
      <c r="G29" s="5"/>
      <c r="H29" s="5"/>
      <c r="I29" s="5"/>
    </row>
    <row r="30" spans="2:9">
      <c r="B30" s="8">
        <v>0</v>
      </c>
      <c r="C30" s="8">
        <v>0</v>
      </c>
      <c r="D30" s="8">
        <v>0</v>
      </c>
      <c r="E30" s="8">
        <v>0</v>
      </c>
      <c r="F30" s="8">
        <v>1</v>
      </c>
      <c r="G30" s="8">
        <v>0</v>
      </c>
      <c r="H30" s="8">
        <v>1</v>
      </c>
      <c r="I30" s="8">
        <v>1</v>
      </c>
    </row>
    <row r="31" spans="2:9">
      <c r="B31" s="8">
        <v>0</v>
      </c>
      <c r="C31" s="8">
        <v>0</v>
      </c>
      <c r="D31" s="8">
        <v>1</v>
      </c>
      <c r="E31" s="8">
        <v>0</v>
      </c>
      <c r="F31" s="8">
        <v>1</v>
      </c>
      <c r="G31" s="8">
        <v>1</v>
      </c>
      <c r="H31" s="8">
        <v>1</v>
      </c>
      <c r="I31" s="8">
        <v>0</v>
      </c>
    </row>
    <row r="32" spans="2:9">
      <c r="B32" s="16"/>
      <c r="C32" s="16"/>
      <c r="D32" s="16"/>
      <c r="E32" s="16"/>
      <c r="F32" s="16"/>
      <c r="G32" s="16"/>
      <c r="H32" s="16"/>
      <c r="I32" s="16"/>
    </row>
  </sheetData>
  <mergeCells count="1">
    <mergeCell ref="B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04A5B-BDB4-4C29-AC42-59D72F68A300}">
  <dimension ref="A1:AA28"/>
  <sheetViews>
    <sheetView topLeftCell="H1" zoomScale="106" zoomScaleNormal="106" workbookViewId="0">
      <selection activeCell="AA12" sqref="AA12"/>
    </sheetView>
  </sheetViews>
  <sheetFormatPr baseColWidth="10" defaultColWidth="8.83203125" defaultRowHeight="15"/>
  <cols>
    <col min="1" max="1" width="11.83203125" bestFit="1" customWidth="1"/>
    <col min="3" max="3" width="15.6640625" bestFit="1" customWidth="1"/>
    <col min="4" max="4" width="3" style="47" customWidth="1"/>
    <col min="5" max="5" width="14" bestFit="1" customWidth="1"/>
    <col min="6" max="6" width="9.33203125" bestFit="1" customWidth="1"/>
    <col min="7" max="7" width="13.6640625" style="49" bestFit="1" customWidth="1"/>
    <col min="8" max="8" width="2" customWidth="1"/>
    <col min="9" max="9" width="12" style="46" bestFit="1" customWidth="1"/>
    <col min="10" max="10" width="9.33203125" bestFit="1" customWidth="1"/>
    <col min="11" max="11" width="11.5" style="46" bestFit="1" customWidth="1"/>
    <col min="12" max="12" width="1.5" customWidth="1"/>
    <col min="13" max="13" width="13.6640625" bestFit="1" customWidth="1"/>
    <col min="14" max="14" width="9.33203125" bestFit="1" customWidth="1"/>
    <col min="15" max="15" width="9.5" style="46" bestFit="1" customWidth="1"/>
    <col min="16" max="16" width="1.83203125" customWidth="1"/>
    <col min="17" max="17" width="13.6640625" bestFit="1" customWidth="1"/>
    <col min="18" max="18" width="9.33203125" bestFit="1" customWidth="1"/>
    <col min="19" max="19" width="9.5" style="46" bestFit="1" customWidth="1"/>
    <col min="20" max="20" width="1.5" customWidth="1"/>
    <col min="21" max="21" width="11.6640625" bestFit="1" customWidth="1"/>
    <col min="24" max="24" width="2.83203125" customWidth="1"/>
    <col min="25" max="25" width="11.6640625" bestFit="1" customWidth="1"/>
    <col min="27" max="27" width="11.5" bestFit="1" customWidth="1"/>
  </cols>
  <sheetData>
    <row r="1" spans="1:27" ht="31">
      <c r="A1" s="35" t="s">
        <v>70</v>
      </c>
      <c r="B1" s="35" t="s">
        <v>71</v>
      </c>
      <c r="C1" s="36" t="s">
        <v>72</v>
      </c>
      <c r="D1" s="37"/>
      <c r="E1" s="35" t="s">
        <v>70</v>
      </c>
      <c r="F1" s="35" t="s">
        <v>71</v>
      </c>
      <c r="G1" s="36" t="s">
        <v>73</v>
      </c>
      <c r="H1" s="38"/>
      <c r="I1" s="35" t="s">
        <v>70</v>
      </c>
      <c r="J1" s="35" t="s">
        <v>71</v>
      </c>
      <c r="K1" s="36" t="s">
        <v>74</v>
      </c>
      <c r="L1" s="38"/>
      <c r="M1" s="35" t="s">
        <v>70</v>
      </c>
      <c r="N1" s="35" t="s">
        <v>71</v>
      </c>
      <c r="O1" s="36" t="s">
        <v>75</v>
      </c>
      <c r="P1" s="38"/>
      <c r="Q1" s="35" t="s">
        <v>70</v>
      </c>
      <c r="R1" s="35" t="s">
        <v>71</v>
      </c>
      <c r="S1" s="36" t="s">
        <v>76</v>
      </c>
      <c r="U1" s="35" t="s">
        <v>70</v>
      </c>
      <c r="V1" s="35" t="s">
        <v>71</v>
      </c>
      <c r="W1" s="36" t="s">
        <v>77</v>
      </c>
      <c r="Y1" s="35" t="s">
        <v>70</v>
      </c>
      <c r="Z1" s="35" t="s">
        <v>71</v>
      </c>
      <c r="AA1" s="36" t="s">
        <v>78</v>
      </c>
    </row>
    <row r="2" spans="1:27" ht="22" customHeight="1">
      <c r="A2" s="39">
        <v>85</v>
      </c>
      <c r="B2" s="40">
        <v>2</v>
      </c>
      <c r="C2" s="41">
        <f t="shared" ref="C2:C8" si="0">MOD(A2,$B$2)</f>
        <v>1</v>
      </c>
      <c r="D2" s="42"/>
      <c r="E2" s="39">
        <f>A2</f>
        <v>85</v>
      </c>
      <c r="F2" s="40">
        <v>3</v>
      </c>
      <c r="G2" s="41">
        <f>MOD(E2,$F$2)</f>
        <v>1</v>
      </c>
      <c r="H2" s="43"/>
      <c r="I2" s="39">
        <f>E2</f>
        <v>85</v>
      </c>
      <c r="J2" s="40">
        <v>5</v>
      </c>
      <c r="K2" s="41">
        <f>MOD(I2,$J$2)</f>
        <v>0</v>
      </c>
      <c r="L2" s="43"/>
      <c r="M2" s="39">
        <f>A2</f>
        <v>85</v>
      </c>
      <c r="N2" s="40">
        <v>7</v>
      </c>
      <c r="O2" s="41">
        <f>MOD(M2,$N$2)</f>
        <v>1</v>
      </c>
      <c r="P2" s="43"/>
      <c r="Q2" s="39">
        <f>A2</f>
        <v>85</v>
      </c>
      <c r="R2" s="40">
        <v>9</v>
      </c>
      <c r="S2" s="41">
        <f>MOD(Q2,$R$2)</f>
        <v>4</v>
      </c>
      <c r="U2" s="39">
        <f>E2</f>
        <v>85</v>
      </c>
      <c r="V2" s="40">
        <v>8</v>
      </c>
      <c r="W2" s="41">
        <f>MOD(U2,$V$2)</f>
        <v>5</v>
      </c>
      <c r="Y2" s="39">
        <f>I2</f>
        <v>85</v>
      </c>
      <c r="Z2" s="40">
        <v>16</v>
      </c>
      <c r="AA2" s="41">
        <f>MOD(Y2,$Z$2)</f>
        <v>5</v>
      </c>
    </row>
    <row r="3" spans="1:27" ht="22" customHeight="1">
      <c r="A3" s="39">
        <f t="shared" ref="A3:A8" si="1">INT(A2/$B$2)</f>
        <v>42</v>
      </c>
      <c r="B3" s="44"/>
      <c r="C3" s="41">
        <f t="shared" si="0"/>
        <v>0</v>
      </c>
      <c r="D3" s="42"/>
      <c r="E3" s="45">
        <f>INT(E2/$F$2)</f>
        <v>28</v>
      </c>
      <c r="F3" s="44"/>
      <c r="G3" s="41">
        <f t="shared" ref="G3:G8" si="2">MOD(E3,$F$2)</f>
        <v>1</v>
      </c>
      <c r="H3" s="44"/>
      <c r="I3" s="39">
        <f>INT(I2/$J$2)</f>
        <v>17</v>
      </c>
      <c r="J3" s="44"/>
      <c r="K3" s="41">
        <f t="shared" ref="K3:K6" si="3">MOD(I3,$J$2)</f>
        <v>2</v>
      </c>
      <c r="L3" s="44"/>
      <c r="M3" s="39">
        <f>INT(M2/$N$2)</f>
        <v>12</v>
      </c>
      <c r="N3" s="44"/>
      <c r="O3" s="41">
        <f t="shared" ref="O3:O5" si="4">MOD(M3,$N$2)</f>
        <v>5</v>
      </c>
      <c r="P3" s="44"/>
      <c r="Q3" s="39">
        <f>INT(Q2/$R$2)</f>
        <v>9</v>
      </c>
      <c r="R3" s="44"/>
      <c r="S3" s="41">
        <f>MOD(Q3,$R$2)</f>
        <v>0</v>
      </c>
      <c r="U3" s="39">
        <f>INT(U2/$V$2)</f>
        <v>10</v>
      </c>
      <c r="V3" s="44"/>
      <c r="W3" s="41">
        <f t="shared" ref="W3:W7" si="5">MOD(U3,$V$2)</f>
        <v>2</v>
      </c>
      <c r="Y3" s="39">
        <f>INT(Y2/$Z$2)</f>
        <v>5</v>
      </c>
      <c r="Z3" s="44"/>
      <c r="AA3" s="41">
        <f t="shared" ref="AA3:AA7" si="6">MOD(Y3,$Z$2)</f>
        <v>5</v>
      </c>
    </row>
    <row r="4" spans="1:27" ht="22" customHeight="1">
      <c r="A4" s="39">
        <f t="shared" si="1"/>
        <v>21</v>
      </c>
      <c r="B4" s="44"/>
      <c r="C4" s="41">
        <f t="shared" si="0"/>
        <v>1</v>
      </c>
      <c r="D4" s="42"/>
      <c r="E4" s="45">
        <f t="shared" ref="E4:E8" si="7">INT(E3/$F$2)</f>
        <v>9</v>
      </c>
      <c r="F4" s="44"/>
      <c r="G4" s="41">
        <f t="shared" si="2"/>
        <v>0</v>
      </c>
      <c r="H4" s="44"/>
      <c r="I4" s="39">
        <f t="shared" ref="I4:I6" si="8">INT(I3/$J$2)</f>
        <v>3</v>
      </c>
      <c r="J4" s="44"/>
      <c r="K4" s="41">
        <f t="shared" si="3"/>
        <v>3</v>
      </c>
      <c r="L4" s="44"/>
      <c r="M4" s="39">
        <f t="shared" ref="M4:M5" si="9">INT(M3/$N$2)</f>
        <v>1</v>
      </c>
      <c r="N4" s="44"/>
      <c r="O4" s="41">
        <f t="shared" si="4"/>
        <v>1</v>
      </c>
      <c r="P4" s="44"/>
      <c r="Q4" s="39">
        <f t="shared" ref="Q4:Q5" si="10">INT(Q3/$R$2)</f>
        <v>1</v>
      </c>
      <c r="R4" s="44"/>
      <c r="S4" s="41">
        <f>MOD(Q4,$R$2)</f>
        <v>1</v>
      </c>
      <c r="U4" s="39">
        <f t="shared" ref="U4:U7" si="11">INT(U3/$V$2)</f>
        <v>1</v>
      </c>
      <c r="V4" s="44"/>
      <c r="W4" s="41">
        <f t="shared" si="5"/>
        <v>1</v>
      </c>
      <c r="Y4" s="39">
        <f t="shared" ref="Y4:Y7" si="12">INT(Y3/$Z$2)</f>
        <v>0</v>
      </c>
      <c r="Z4" s="44"/>
      <c r="AA4" s="41">
        <f t="shared" si="6"/>
        <v>0</v>
      </c>
    </row>
    <row r="5" spans="1:27" ht="22" customHeight="1">
      <c r="A5" s="39">
        <f t="shared" si="1"/>
        <v>10</v>
      </c>
      <c r="B5" s="44"/>
      <c r="C5" s="41">
        <f t="shared" si="0"/>
        <v>0</v>
      </c>
      <c r="D5" s="42"/>
      <c r="E5" s="45">
        <f t="shared" si="7"/>
        <v>3</v>
      </c>
      <c r="F5" s="44"/>
      <c r="G5" s="41">
        <f t="shared" si="2"/>
        <v>0</v>
      </c>
      <c r="H5" s="44"/>
      <c r="I5" s="39">
        <f t="shared" si="8"/>
        <v>0</v>
      </c>
      <c r="J5" s="44"/>
      <c r="K5" s="41">
        <f t="shared" si="3"/>
        <v>0</v>
      </c>
      <c r="L5" s="44"/>
      <c r="M5" s="39">
        <f t="shared" si="9"/>
        <v>0</v>
      </c>
      <c r="N5" s="44"/>
      <c r="O5" s="41">
        <f t="shared" si="4"/>
        <v>0</v>
      </c>
      <c r="P5" s="44"/>
      <c r="Q5" s="39">
        <f t="shared" si="10"/>
        <v>0</v>
      </c>
      <c r="R5" s="44"/>
      <c r="S5" s="41">
        <f>MOD(Q5,$R$2)</f>
        <v>0</v>
      </c>
      <c r="U5" s="39">
        <f t="shared" si="11"/>
        <v>0</v>
      </c>
      <c r="V5" s="44"/>
      <c r="W5" s="41">
        <f t="shared" si="5"/>
        <v>0</v>
      </c>
      <c r="Y5" s="39">
        <f t="shared" si="12"/>
        <v>0</v>
      </c>
      <c r="Z5" s="44"/>
      <c r="AA5" s="41">
        <f t="shared" si="6"/>
        <v>0</v>
      </c>
    </row>
    <row r="6" spans="1:27" ht="22" customHeight="1">
      <c r="A6" s="39">
        <f t="shared" si="1"/>
        <v>5</v>
      </c>
      <c r="B6" s="44"/>
      <c r="C6" s="41">
        <f t="shared" si="0"/>
        <v>1</v>
      </c>
      <c r="D6" s="42"/>
      <c r="E6" s="45">
        <f t="shared" si="7"/>
        <v>1</v>
      </c>
      <c r="F6" s="44"/>
      <c r="G6" s="41">
        <f t="shared" si="2"/>
        <v>1</v>
      </c>
      <c r="H6" s="44"/>
      <c r="I6" s="39">
        <f t="shared" si="8"/>
        <v>0</v>
      </c>
      <c r="J6" s="44"/>
      <c r="K6" s="41">
        <f t="shared" si="3"/>
        <v>0</v>
      </c>
      <c r="L6" s="44"/>
      <c r="M6" s="39"/>
      <c r="N6" s="44"/>
      <c r="O6" s="41"/>
      <c r="P6" s="44"/>
      <c r="Q6" s="39"/>
      <c r="R6" s="44"/>
      <c r="S6" s="41"/>
      <c r="U6" s="39">
        <f t="shared" si="11"/>
        <v>0</v>
      </c>
      <c r="V6" s="44"/>
      <c r="W6" s="41">
        <f t="shared" si="5"/>
        <v>0</v>
      </c>
      <c r="Y6" s="39">
        <f t="shared" si="12"/>
        <v>0</v>
      </c>
      <c r="Z6" s="44"/>
      <c r="AA6" s="41">
        <f t="shared" si="6"/>
        <v>0</v>
      </c>
    </row>
    <row r="7" spans="1:27" ht="22" customHeight="1">
      <c r="A7" s="39">
        <f t="shared" si="1"/>
        <v>2</v>
      </c>
      <c r="B7" s="44"/>
      <c r="C7" s="41">
        <f t="shared" si="0"/>
        <v>0</v>
      </c>
      <c r="D7" s="42"/>
      <c r="E7" s="45">
        <f t="shared" si="7"/>
        <v>0</v>
      </c>
      <c r="F7" s="44"/>
      <c r="G7" s="41">
        <f t="shared" si="2"/>
        <v>0</v>
      </c>
      <c r="H7" s="44"/>
      <c r="I7" s="39"/>
      <c r="J7" s="44"/>
      <c r="K7" s="41"/>
      <c r="L7" s="44"/>
      <c r="M7" s="39"/>
      <c r="N7" s="44"/>
      <c r="O7" s="41"/>
      <c r="P7" s="44"/>
      <c r="Q7" s="39"/>
      <c r="R7" s="44"/>
      <c r="S7" s="41"/>
      <c r="U7" s="39">
        <f t="shared" si="11"/>
        <v>0</v>
      </c>
      <c r="V7" s="44"/>
      <c r="W7" s="41">
        <f t="shared" si="5"/>
        <v>0</v>
      </c>
      <c r="Y7" s="39">
        <f t="shared" si="12"/>
        <v>0</v>
      </c>
      <c r="Z7" s="44"/>
      <c r="AA7" s="41">
        <f t="shared" si="6"/>
        <v>0</v>
      </c>
    </row>
    <row r="8" spans="1:27" ht="22" customHeight="1">
      <c r="A8" s="39">
        <f t="shared" si="1"/>
        <v>1</v>
      </c>
      <c r="C8" s="41">
        <f t="shared" si="0"/>
        <v>1</v>
      </c>
      <c r="D8" s="42"/>
      <c r="E8" s="45">
        <f t="shared" si="7"/>
        <v>0</v>
      </c>
      <c r="G8" s="41">
        <f t="shared" si="2"/>
        <v>0</v>
      </c>
    </row>
    <row r="9" spans="1:27" ht="7.5" customHeight="1">
      <c r="E9" s="48"/>
    </row>
    <row r="10" spans="1:27" ht="26">
      <c r="A10" s="50">
        <f>A2</f>
        <v>85</v>
      </c>
      <c r="B10" s="40">
        <v>2</v>
      </c>
      <c r="C10" s="51">
        <f>C8*1000000+C7*100000+C6*10000+C5*1000+C4*100+C3*10+C2*1</f>
        <v>1010101</v>
      </c>
      <c r="E10" s="50">
        <f>E2</f>
        <v>85</v>
      </c>
      <c r="F10" s="40">
        <v>3</v>
      </c>
      <c r="G10" s="51">
        <f>G7*100000+G6*10000+G5*1000+G4*100+G3*10+G2*1</f>
        <v>10011</v>
      </c>
      <c r="H10" s="52"/>
      <c r="I10" s="50">
        <f>I2</f>
        <v>85</v>
      </c>
      <c r="J10" s="40">
        <v>5</v>
      </c>
      <c r="K10" s="51">
        <f>K7*100000+K6*10000+K5*1000+K4*100+K3*10+K2*1</f>
        <v>320</v>
      </c>
      <c r="L10" s="52"/>
      <c r="M10" s="50">
        <f>M2</f>
        <v>85</v>
      </c>
      <c r="N10" s="40">
        <f>N2</f>
        <v>7</v>
      </c>
      <c r="O10" s="51">
        <f>O7*100000+O6*10000+O5*1000+O4*100+O3*10+O2*1</f>
        <v>151</v>
      </c>
      <c r="P10" s="52"/>
      <c r="Q10" s="50">
        <f>Q2</f>
        <v>85</v>
      </c>
      <c r="R10" s="40">
        <v>9</v>
      </c>
      <c r="S10" s="51">
        <f>S7*100000+S6*10000+S5*1000+S4*100+S3*10+S2*1</f>
        <v>104</v>
      </c>
      <c r="U10" s="50">
        <f>U2</f>
        <v>85</v>
      </c>
      <c r="V10" s="40">
        <f>V2</f>
        <v>8</v>
      </c>
      <c r="W10" s="51">
        <f>W7*100000+W6*10000+W5*1000+W4*100+W3*10+W2*1</f>
        <v>125</v>
      </c>
      <c r="Y10" s="50">
        <f>Y2</f>
        <v>85</v>
      </c>
      <c r="Z10" s="40">
        <f>Z2</f>
        <v>16</v>
      </c>
      <c r="AA10" s="51">
        <f>AA7*100000+AA6*10000+AA5*1000+AA4*100+AA3*10+AA2*1</f>
        <v>55</v>
      </c>
    </row>
    <row r="11" spans="1:27" ht="8.25" customHeight="1">
      <c r="E11" s="48"/>
      <c r="K11" s="49" t="s">
        <v>19</v>
      </c>
    </row>
    <row r="12" spans="1:27" ht="23.25" customHeight="1">
      <c r="A12" s="53">
        <v>1</v>
      </c>
      <c r="C12" s="54">
        <f>C2*A12</f>
        <v>1</v>
      </c>
      <c r="E12" s="55">
        <f>POWER($F$2,0)</f>
        <v>1</v>
      </c>
      <c r="F12" s="40">
        <v>3</v>
      </c>
      <c r="G12" s="54">
        <f>G2*E12</f>
        <v>1</v>
      </c>
      <c r="I12" s="55">
        <f>POWER($J$2,0)</f>
        <v>1</v>
      </c>
      <c r="J12" s="40">
        <v>5</v>
      </c>
      <c r="K12" s="54">
        <f>K2*I12</f>
        <v>0</v>
      </c>
      <c r="M12" s="55">
        <f>POWER($N$2,0)</f>
        <v>1</v>
      </c>
      <c r="N12" s="40">
        <v>7</v>
      </c>
      <c r="O12" s="54">
        <f>O2*M12</f>
        <v>1</v>
      </c>
      <c r="Q12" s="55">
        <f>POWER($R$2,0)</f>
        <v>1</v>
      </c>
      <c r="S12" s="54">
        <f>S2*Q12</f>
        <v>4</v>
      </c>
      <c r="U12">
        <f>POWER($V$2,0)</f>
        <v>1</v>
      </c>
      <c r="W12" s="54">
        <f>W2*U12</f>
        <v>5</v>
      </c>
      <c r="Y12">
        <f>POWER($Z$2,0)</f>
        <v>1</v>
      </c>
      <c r="AA12" s="54">
        <f>AA2*Y12</f>
        <v>5</v>
      </c>
    </row>
    <row r="13" spans="1:27" ht="16.5" customHeight="1">
      <c r="A13" s="53">
        <v>2</v>
      </c>
      <c r="C13" s="54">
        <f t="shared" ref="C13:C19" si="13">C3*A13</f>
        <v>0</v>
      </c>
      <c r="E13" s="55">
        <f>POWER($F$2,1)</f>
        <v>3</v>
      </c>
      <c r="G13" s="54">
        <f>G3*E13</f>
        <v>3</v>
      </c>
      <c r="I13" s="55">
        <f>POWER($J$2,1)</f>
        <v>5</v>
      </c>
      <c r="K13" s="54">
        <f>K3*I13</f>
        <v>10</v>
      </c>
      <c r="M13" s="55">
        <f>POWER($N$2,1)</f>
        <v>7</v>
      </c>
      <c r="O13" s="54">
        <f>O3*M13</f>
        <v>35</v>
      </c>
      <c r="Q13" s="55">
        <f>POWER($R$2,1)</f>
        <v>9</v>
      </c>
      <c r="S13" s="54">
        <f>S3*Q13</f>
        <v>0</v>
      </c>
      <c r="U13">
        <f>POWER($V$2,1)</f>
        <v>8</v>
      </c>
      <c r="W13" s="54">
        <f t="shared" ref="W13:W17" si="14">W3*U13</f>
        <v>16</v>
      </c>
      <c r="Y13">
        <f>POWER($Z$2,1)</f>
        <v>16</v>
      </c>
      <c r="AA13" s="54">
        <f t="shared" ref="AA13:AA17" si="15">AA3*Y13</f>
        <v>80</v>
      </c>
    </row>
    <row r="14" spans="1:27" ht="22" customHeight="1">
      <c r="A14" s="53">
        <v>4</v>
      </c>
      <c r="C14" s="54">
        <f t="shared" si="13"/>
        <v>4</v>
      </c>
      <c r="E14" s="55">
        <f>POWER($F$2,2)</f>
        <v>9</v>
      </c>
      <c r="G14" s="54">
        <f>G4*E14</f>
        <v>0</v>
      </c>
      <c r="I14" s="55">
        <f>POWER($J$2,2)</f>
        <v>25</v>
      </c>
      <c r="K14" s="54">
        <f>K4*I14</f>
        <v>75</v>
      </c>
      <c r="M14" s="55">
        <f>POWER($N$2,2)</f>
        <v>49</v>
      </c>
      <c r="O14" s="54">
        <f>O4*M14</f>
        <v>49</v>
      </c>
      <c r="Q14" s="55">
        <f>POWER($R$2,2)</f>
        <v>81</v>
      </c>
      <c r="S14" s="54">
        <f>S4*Q14</f>
        <v>81</v>
      </c>
      <c r="U14">
        <f>POWER($V$2,2)</f>
        <v>64</v>
      </c>
      <c r="W14" s="54">
        <f t="shared" si="14"/>
        <v>64</v>
      </c>
      <c r="Y14">
        <f>POWER($Z$2,2)</f>
        <v>256</v>
      </c>
      <c r="AA14" s="54">
        <f t="shared" si="15"/>
        <v>0</v>
      </c>
    </row>
    <row r="15" spans="1:27" ht="22" customHeight="1">
      <c r="A15" s="53">
        <v>8</v>
      </c>
      <c r="C15" s="54">
        <f t="shared" si="13"/>
        <v>0</v>
      </c>
      <c r="E15" s="55">
        <f>POWER($F$2,3)</f>
        <v>27</v>
      </c>
      <c r="G15" s="54">
        <f t="shared" ref="G15:G17" si="16">G5*E15</f>
        <v>0</v>
      </c>
      <c r="I15" s="55">
        <f>POWER($J$2,3)</f>
        <v>125</v>
      </c>
      <c r="K15" s="54">
        <f t="shared" ref="K15:K17" si="17">K5*I15</f>
        <v>0</v>
      </c>
      <c r="M15" s="55">
        <f>POWER($N$2,3)</f>
        <v>343</v>
      </c>
      <c r="O15" s="54">
        <f t="shared" ref="O15:O17" si="18">O5*M15</f>
        <v>0</v>
      </c>
      <c r="Q15" s="55">
        <f>POWER($R$2,3)</f>
        <v>729</v>
      </c>
      <c r="S15" s="54">
        <f t="shared" ref="S15:S17" si="19">S5*Q15</f>
        <v>0</v>
      </c>
      <c r="U15">
        <f>POWER($V$2,3)</f>
        <v>512</v>
      </c>
      <c r="W15" s="54">
        <f t="shared" si="14"/>
        <v>0</v>
      </c>
      <c r="Y15">
        <f>POWER($Z$2,3)</f>
        <v>4096</v>
      </c>
      <c r="AA15" s="54">
        <f t="shared" si="15"/>
        <v>0</v>
      </c>
    </row>
    <row r="16" spans="1:27" ht="22" customHeight="1">
      <c r="A16" s="53">
        <v>16</v>
      </c>
      <c r="C16" s="54">
        <f t="shared" si="13"/>
        <v>16</v>
      </c>
      <c r="E16" s="55">
        <f>POWER($F$2,4)</f>
        <v>81</v>
      </c>
      <c r="G16" s="54">
        <f t="shared" si="16"/>
        <v>81</v>
      </c>
      <c r="I16" s="55">
        <f>POWER($J$2,4)</f>
        <v>625</v>
      </c>
      <c r="K16" s="54">
        <f t="shared" si="17"/>
        <v>0</v>
      </c>
      <c r="M16" s="55">
        <f>POWER($N$2,4)</f>
        <v>2401</v>
      </c>
      <c r="O16" s="54">
        <f t="shared" si="18"/>
        <v>0</v>
      </c>
      <c r="Q16" s="55">
        <f>POWER($R$2,4)</f>
        <v>6561</v>
      </c>
      <c r="S16" s="54">
        <f t="shared" si="19"/>
        <v>0</v>
      </c>
      <c r="U16">
        <f>POWER($V$2,4)</f>
        <v>4096</v>
      </c>
      <c r="W16" s="54">
        <f t="shared" si="14"/>
        <v>0</v>
      </c>
      <c r="Y16">
        <f>POWER($Z$2,4)</f>
        <v>65536</v>
      </c>
      <c r="AA16" s="54">
        <f t="shared" si="15"/>
        <v>0</v>
      </c>
    </row>
    <row r="17" spans="1:27" ht="22" customHeight="1">
      <c r="A17" s="53">
        <v>32</v>
      </c>
      <c r="C17" s="54">
        <f t="shared" si="13"/>
        <v>0</v>
      </c>
      <c r="E17" s="55">
        <f>POWER($F$2,5)</f>
        <v>243</v>
      </c>
      <c r="G17" s="54">
        <f t="shared" si="16"/>
        <v>0</v>
      </c>
      <c r="I17" s="55">
        <f>POWER($J$2,5)</f>
        <v>3125</v>
      </c>
      <c r="K17" s="54">
        <f t="shared" si="17"/>
        <v>0</v>
      </c>
      <c r="M17" s="55">
        <f>POWER($N$2,5)</f>
        <v>16807</v>
      </c>
      <c r="O17" s="54">
        <f t="shared" si="18"/>
        <v>0</v>
      </c>
      <c r="Q17" s="55">
        <f>POWER($R$2,5)</f>
        <v>59049</v>
      </c>
      <c r="S17" s="54">
        <f t="shared" si="19"/>
        <v>0</v>
      </c>
      <c r="U17">
        <f>POWER($V$2,5)</f>
        <v>32768</v>
      </c>
      <c r="W17" s="54">
        <f t="shared" si="14"/>
        <v>0</v>
      </c>
      <c r="Y17">
        <f>POWER($V$2,5)</f>
        <v>32768</v>
      </c>
      <c r="AA17" s="54">
        <f t="shared" si="15"/>
        <v>0</v>
      </c>
    </row>
    <row r="18" spans="1:27" ht="22" customHeight="1">
      <c r="A18" s="53">
        <v>64</v>
      </c>
      <c r="C18" s="54">
        <f t="shared" si="13"/>
        <v>64</v>
      </c>
      <c r="E18" s="55">
        <v>729</v>
      </c>
      <c r="I18" t="s">
        <v>19</v>
      </c>
      <c r="K18" s="49"/>
      <c r="O18" s="49"/>
      <c r="S18" s="49"/>
    </row>
    <row r="19" spans="1:27" ht="22" customHeight="1">
      <c r="A19" s="53">
        <v>128</v>
      </c>
      <c r="C19" s="54">
        <f t="shared" si="13"/>
        <v>0</v>
      </c>
      <c r="E19" s="55"/>
      <c r="I19"/>
      <c r="K19" s="49"/>
      <c r="O19" s="49"/>
      <c r="S19" s="49"/>
    </row>
    <row r="20" spans="1:27" s="47" customFormat="1" ht="9.75" customHeight="1" thickBot="1">
      <c r="C20" s="56"/>
      <c r="E20" s="56"/>
      <c r="G20" s="57"/>
      <c r="K20" s="57"/>
      <c r="O20" s="57"/>
      <c r="S20" s="57"/>
    </row>
    <row r="21" spans="1:27" ht="22" customHeight="1" thickBot="1">
      <c r="A21" s="170">
        <f>SUM(C12:C19)</f>
        <v>85</v>
      </c>
      <c r="B21" s="170"/>
      <c r="C21" s="170"/>
      <c r="E21" s="171">
        <f>SUM(G12:G18)</f>
        <v>85</v>
      </c>
      <c r="F21" s="172"/>
      <c r="G21" s="173"/>
      <c r="I21" s="171">
        <f>SUM(K12:K18)</f>
        <v>85</v>
      </c>
      <c r="J21" s="172"/>
      <c r="K21" s="173"/>
      <c r="M21" s="171">
        <f>SUM(O12:O18)</f>
        <v>85</v>
      </c>
      <c r="N21" s="172"/>
      <c r="O21" s="173"/>
      <c r="Q21" s="171">
        <f>SUM(S12:S18)</f>
        <v>85</v>
      </c>
      <c r="R21" s="172"/>
      <c r="S21" s="173"/>
    </row>
    <row r="22" spans="1:27" ht="22" customHeight="1"/>
    <row r="23" spans="1:27">
      <c r="G23"/>
    </row>
    <row r="24" spans="1:27">
      <c r="G24"/>
      <c r="I24"/>
      <c r="K24"/>
    </row>
    <row r="25" spans="1:27">
      <c r="G25"/>
    </row>
    <row r="26" spans="1:27">
      <c r="G26"/>
      <c r="I26"/>
    </row>
    <row r="27" spans="1:27">
      <c r="G27"/>
    </row>
    <row r="28" spans="1:27">
      <c r="I28"/>
    </row>
  </sheetData>
  <mergeCells count="5">
    <mergeCell ref="A21:C21"/>
    <mergeCell ref="E21:G21"/>
    <mergeCell ref="I21:K21"/>
    <mergeCell ref="M21:O21"/>
    <mergeCell ref="Q21:S21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640F1-D4AE-4C4D-960F-67245FF19BF0}">
  <dimension ref="A1:S26"/>
  <sheetViews>
    <sheetView showGridLines="0" workbookViewId="0">
      <selection activeCell="AA12" sqref="AA12"/>
    </sheetView>
  </sheetViews>
  <sheetFormatPr baseColWidth="10" defaultColWidth="8.83203125" defaultRowHeight="15"/>
  <cols>
    <col min="1" max="1" width="14" style="46" bestFit="1" customWidth="1"/>
    <col min="2" max="2" width="10.33203125" customWidth="1"/>
    <col min="3" max="3" width="13.6640625" style="49" bestFit="1" customWidth="1"/>
    <col min="4" max="4" width="2.83203125" style="57" customWidth="1"/>
    <col min="5" max="5" width="14" style="46" bestFit="1" customWidth="1"/>
    <col min="6" max="6" width="10.33203125" customWidth="1"/>
    <col min="7" max="7" width="13.6640625" style="49" bestFit="1" customWidth="1"/>
    <col min="8" max="8" width="2" customWidth="1"/>
    <col min="9" max="9" width="12" style="46" bestFit="1" customWidth="1"/>
    <col min="10" max="10" width="10.1640625" customWidth="1"/>
    <col min="11" max="11" width="11.5" style="46" bestFit="1" customWidth="1"/>
    <col min="12" max="12" width="1.5" customWidth="1"/>
    <col min="13" max="13" width="13.6640625" bestFit="1" customWidth="1"/>
    <col min="14" max="14" width="10" customWidth="1"/>
    <col min="15" max="15" width="9.5" style="46" bestFit="1" customWidth="1"/>
    <col min="16" max="16" width="1.83203125" customWidth="1"/>
    <col min="17" max="17" width="13.6640625" bestFit="1" customWidth="1"/>
    <col min="18" max="18" width="10.1640625" customWidth="1"/>
    <col min="19" max="19" width="9.5" style="46" bestFit="1" customWidth="1"/>
  </cols>
  <sheetData>
    <row r="1" spans="1:19" ht="21">
      <c r="A1" s="58" t="s">
        <v>79</v>
      </c>
      <c r="B1" s="35" t="s">
        <v>80</v>
      </c>
      <c r="C1" s="58" t="s">
        <v>81</v>
      </c>
      <c r="D1" s="59"/>
      <c r="E1" s="58" t="s">
        <v>82</v>
      </c>
      <c r="F1" s="35" t="s">
        <v>80</v>
      </c>
      <c r="G1" s="58" t="s">
        <v>81</v>
      </c>
      <c r="H1" s="38"/>
      <c r="I1" s="58" t="s">
        <v>83</v>
      </c>
      <c r="J1" s="35" t="s">
        <v>80</v>
      </c>
      <c r="K1" s="58" t="s">
        <v>81</v>
      </c>
      <c r="L1" s="38"/>
      <c r="M1" s="58" t="s">
        <v>84</v>
      </c>
      <c r="N1" s="35" t="s">
        <v>80</v>
      </c>
      <c r="O1" s="58" t="s">
        <v>81</v>
      </c>
      <c r="P1" s="38"/>
      <c r="Q1" s="58" t="s">
        <v>85</v>
      </c>
      <c r="R1" s="35" t="s">
        <v>80</v>
      </c>
      <c r="S1" s="58" t="s">
        <v>81</v>
      </c>
    </row>
    <row r="2" spans="1:19" ht="22" customHeight="1">
      <c r="A2" s="60">
        <v>1</v>
      </c>
      <c r="B2" s="40">
        <v>2</v>
      </c>
      <c r="C2" s="60"/>
      <c r="D2" s="42"/>
      <c r="E2" s="60">
        <v>2</v>
      </c>
      <c r="F2" s="40">
        <v>3</v>
      </c>
      <c r="G2" s="60"/>
      <c r="H2" s="43"/>
      <c r="I2" s="61">
        <v>3</v>
      </c>
      <c r="J2" s="40">
        <v>5</v>
      </c>
      <c r="K2" s="41"/>
      <c r="L2" s="43"/>
      <c r="M2" s="61">
        <v>6</v>
      </c>
      <c r="N2" s="40">
        <v>7</v>
      </c>
      <c r="O2" s="41"/>
      <c r="P2" s="43"/>
      <c r="Q2" s="39">
        <v>8</v>
      </c>
      <c r="R2" s="40">
        <v>9</v>
      </c>
      <c r="S2" s="41"/>
    </row>
    <row r="3" spans="1:19" ht="22" customHeight="1">
      <c r="A3" s="60">
        <v>1</v>
      </c>
      <c r="B3" s="44"/>
      <c r="C3" s="60"/>
      <c r="D3" s="42"/>
      <c r="E3" s="60">
        <v>1</v>
      </c>
      <c r="F3" s="44"/>
      <c r="G3" s="60"/>
      <c r="H3" s="44"/>
      <c r="I3" s="61">
        <v>0</v>
      </c>
      <c r="J3" s="44"/>
      <c r="K3" s="41"/>
      <c r="L3" s="44"/>
      <c r="M3" s="61">
        <v>3</v>
      </c>
      <c r="N3" s="44"/>
      <c r="O3" s="41"/>
      <c r="P3" s="44"/>
      <c r="Q3" s="39">
        <v>7</v>
      </c>
      <c r="R3" s="44"/>
      <c r="S3" s="41"/>
    </row>
    <row r="4" spans="1:19" ht="22" customHeight="1">
      <c r="A4" s="60">
        <v>1</v>
      </c>
      <c r="B4" s="44"/>
      <c r="C4" s="60"/>
      <c r="D4" s="42"/>
      <c r="E4" s="60">
        <v>0</v>
      </c>
      <c r="F4" s="44"/>
      <c r="G4" s="60"/>
      <c r="H4" s="44"/>
      <c r="I4" s="61">
        <v>1</v>
      </c>
      <c r="J4" s="44"/>
      <c r="K4" s="41"/>
      <c r="L4" s="44"/>
      <c r="M4" s="61">
        <v>2</v>
      </c>
      <c r="N4" s="44"/>
      <c r="O4" s="41"/>
      <c r="P4" s="44"/>
      <c r="Q4" s="39">
        <v>3</v>
      </c>
      <c r="R4" s="44"/>
      <c r="S4" s="41"/>
    </row>
    <row r="5" spans="1:19" ht="22" customHeight="1">
      <c r="A5" s="60">
        <v>0</v>
      </c>
      <c r="B5" s="44"/>
      <c r="C5" s="60"/>
      <c r="D5" s="42"/>
      <c r="E5" s="60">
        <v>0</v>
      </c>
      <c r="F5" s="44"/>
      <c r="G5" s="60"/>
      <c r="H5" s="44"/>
      <c r="I5" s="61">
        <v>4</v>
      </c>
      <c r="J5" s="44"/>
      <c r="K5" s="41"/>
      <c r="L5" s="44"/>
      <c r="M5" s="61">
        <v>3</v>
      </c>
      <c r="N5" s="44"/>
      <c r="O5" s="41"/>
      <c r="P5" s="44"/>
      <c r="Q5" s="39">
        <v>1</v>
      </c>
      <c r="R5" s="44"/>
      <c r="S5" s="41"/>
    </row>
    <row r="6" spans="1:19" ht="22" customHeight="1">
      <c r="A6" s="60">
        <v>0</v>
      </c>
      <c r="B6" s="44"/>
      <c r="C6" s="60"/>
      <c r="D6" s="42"/>
      <c r="E6" s="60">
        <v>2</v>
      </c>
      <c r="F6" s="44"/>
      <c r="G6" s="60"/>
      <c r="H6" s="44"/>
      <c r="I6" s="62"/>
      <c r="J6" s="44"/>
      <c r="K6" s="41"/>
      <c r="L6" s="44"/>
      <c r="M6" s="62"/>
      <c r="N6" s="44"/>
      <c r="O6" s="41"/>
      <c r="P6" s="44"/>
      <c r="Q6" s="39"/>
      <c r="R6" s="44"/>
      <c r="S6" s="41"/>
    </row>
    <row r="7" spans="1:19" ht="22" customHeight="1">
      <c r="A7" s="50">
        <v>1</v>
      </c>
      <c r="B7" s="44"/>
      <c r="C7" s="41"/>
      <c r="D7" s="42"/>
      <c r="E7" s="50"/>
      <c r="F7" s="44"/>
      <c r="G7" s="41"/>
      <c r="H7" s="44"/>
      <c r="I7" s="39"/>
      <c r="J7" s="44"/>
      <c r="K7" s="41"/>
      <c r="L7" s="44"/>
      <c r="M7" s="39"/>
      <c r="N7" s="44"/>
      <c r="O7" s="41"/>
      <c r="P7" s="44"/>
      <c r="Q7" s="39"/>
      <c r="R7" s="44"/>
      <c r="S7" s="41"/>
    </row>
    <row r="8" spans="1:19" ht="7.5" customHeight="1">
      <c r="A8" s="63"/>
      <c r="E8" s="63"/>
    </row>
    <row r="9" spans="1:19" ht="8.25" customHeight="1">
      <c r="A9" s="63"/>
      <c r="E9" s="63"/>
      <c r="K9" s="49" t="s">
        <v>19</v>
      </c>
    </row>
    <row r="10" spans="1:19" ht="23.25" customHeight="1">
      <c r="A10" s="64">
        <f>POWER($B$2,0)</f>
        <v>1</v>
      </c>
      <c r="B10" s="40">
        <v>2</v>
      </c>
      <c r="C10" s="65">
        <f>A10*A2</f>
        <v>1</v>
      </c>
      <c r="D10" s="66"/>
      <c r="E10" s="64">
        <f>POWER($F$2,0)</f>
        <v>1</v>
      </c>
      <c r="F10" s="40">
        <v>3</v>
      </c>
      <c r="G10" s="65">
        <f>E10*E2</f>
        <v>2</v>
      </c>
      <c r="I10" s="55">
        <f>POWER($J$2,0)</f>
        <v>1</v>
      </c>
      <c r="J10" s="40">
        <v>5</v>
      </c>
      <c r="K10" s="65">
        <f>I10*I2</f>
        <v>3</v>
      </c>
      <c r="M10" s="55">
        <f>POWER($N$2,0)</f>
        <v>1</v>
      </c>
      <c r="N10" s="40">
        <v>7</v>
      </c>
      <c r="O10" s="65">
        <f>M10*M2</f>
        <v>6</v>
      </c>
      <c r="Q10" s="55">
        <f>POWER($R$2,0)</f>
        <v>1</v>
      </c>
      <c r="S10" s="65">
        <f>Q10*Q2</f>
        <v>8</v>
      </c>
    </row>
    <row r="11" spans="1:19" ht="16.5" customHeight="1">
      <c r="A11" s="64">
        <f>POWER($B$2,1)</f>
        <v>2</v>
      </c>
      <c r="C11" s="65">
        <f>A3*A11</f>
        <v>2</v>
      </c>
      <c r="D11" s="66"/>
      <c r="E11" s="64">
        <f>POWER($F$2,1)</f>
        <v>3</v>
      </c>
      <c r="G11" s="65">
        <f>E3*E11</f>
        <v>3</v>
      </c>
      <c r="I11" s="55">
        <f>POWER($J$2,1)</f>
        <v>5</v>
      </c>
      <c r="K11" s="65">
        <f>I3*I11</f>
        <v>0</v>
      </c>
      <c r="M11" s="55">
        <f>POWER($N$2,1)</f>
        <v>7</v>
      </c>
      <c r="O11" s="65">
        <f>M3*M11</f>
        <v>21</v>
      </c>
      <c r="Q11" s="55">
        <f>POWER($R$2,1)</f>
        <v>9</v>
      </c>
      <c r="S11" s="65">
        <f>Q3*Q11</f>
        <v>63</v>
      </c>
    </row>
    <row r="12" spans="1:19" ht="22" customHeight="1">
      <c r="A12" s="64">
        <f>POWER($B$2,2)</f>
        <v>4</v>
      </c>
      <c r="C12" s="65">
        <f>A12*A4</f>
        <v>4</v>
      </c>
      <c r="D12" s="66"/>
      <c r="E12" s="64">
        <f>POWER($F$2,2)</f>
        <v>9</v>
      </c>
      <c r="G12" s="65">
        <f>E12*E4</f>
        <v>0</v>
      </c>
      <c r="I12" s="55">
        <f>POWER($J$2,2)</f>
        <v>25</v>
      </c>
      <c r="K12" s="65">
        <f>I12*I4</f>
        <v>25</v>
      </c>
      <c r="M12" s="55">
        <f>POWER($N$2,2)</f>
        <v>49</v>
      </c>
      <c r="O12" s="65">
        <f>M12*M4</f>
        <v>98</v>
      </c>
      <c r="Q12" s="55">
        <f>POWER($R$2,2)</f>
        <v>81</v>
      </c>
      <c r="S12" s="65">
        <f>Q12*Q4</f>
        <v>243</v>
      </c>
    </row>
    <row r="13" spans="1:19" ht="22" customHeight="1">
      <c r="A13" s="64">
        <f>POWER($B$2,3)</f>
        <v>8</v>
      </c>
      <c r="C13" s="65">
        <f>A5*A13</f>
        <v>0</v>
      </c>
      <c r="D13" s="66"/>
      <c r="E13" s="64">
        <f>POWER($F$2,3)</f>
        <v>27</v>
      </c>
      <c r="G13" s="65">
        <f>E5*E13</f>
        <v>0</v>
      </c>
      <c r="I13" s="55">
        <f>POWER($J$2,3)</f>
        <v>125</v>
      </c>
      <c r="K13" s="65">
        <f>I5*I13</f>
        <v>500</v>
      </c>
      <c r="M13" s="55">
        <f>POWER($N$2,3)</f>
        <v>343</v>
      </c>
      <c r="O13" s="65">
        <f>M5*M13</f>
        <v>1029</v>
      </c>
      <c r="Q13" s="55">
        <f>POWER($R$2,3)</f>
        <v>729</v>
      </c>
      <c r="S13" s="65">
        <f>Q5*Q13</f>
        <v>729</v>
      </c>
    </row>
    <row r="14" spans="1:19" ht="22" customHeight="1">
      <c r="A14" s="64">
        <f>POWER($B$2,4)</f>
        <v>16</v>
      </c>
      <c r="C14" s="65">
        <f>A14*A6</f>
        <v>0</v>
      </c>
      <c r="D14" s="66"/>
      <c r="E14" s="64">
        <f>POWER($F$2,4)</f>
        <v>81</v>
      </c>
      <c r="G14" s="65">
        <f>E14*E6</f>
        <v>162</v>
      </c>
      <c r="I14" s="55">
        <f>POWER($J$2,4)</f>
        <v>625</v>
      </c>
      <c r="K14" s="65">
        <f>I14*I6</f>
        <v>0</v>
      </c>
      <c r="M14" s="55">
        <f>POWER($N$2,4)</f>
        <v>2401</v>
      </c>
      <c r="O14" s="65">
        <f>M14*M6</f>
        <v>0</v>
      </c>
      <c r="Q14" s="55">
        <f>POWER($R$2,4)</f>
        <v>6561</v>
      </c>
      <c r="S14" s="65">
        <f>Q14*Q6</f>
        <v>0</v>
      </c>
    </row>
    <row r="15" spans="1:19" ht="22" customHeight="1">
      <c r="A15" s="64">
        <f>POWER($B$2,5)</f>
        <v>32</v>
      </c>
      <c r="C15" s="65">
        <f>A7*A15</f>
        <v>32</v>
      </c>
      <c r="D15" s="66"/>
      <c r="E15" s="64">
        <f>POWER($F$2,5)</f>
        <v>243</v>
      </c>
      <c r="G15" s="65">
        <f>E7*E15</f>
        <v>0</v>
      </c>
      <c r="I15" s="55">
        <f>POWER($J$2,5)</f>
        <v>3125</v>
      </c>
      <c r="K15" s="65">
        <f>I7*I15</f>
        <v>0</v>
      </c>
      <c r="M15" s="55">
        <f>POWER($N$2,5)</f>
        <v>16807</v>
      </c>
      <c r="O15" s="65">
        <f>M7*M15</f>
        <v>0</v>
      </c>
      <c r="Q15" s="55">
        <f>POWER($R$2,5)</f>
        <v>59049</v>
      </c>
      <c r="S15" s="65">
        <f>Q7*Q15</f>
        <v>0</v>
      </c>
    </row>
    <row r="16" spans="1:19" ht="22" customHeight="1">
      <c r="A16" s="64">
        <f>POWER($B$2,6)</f>
        <v>64</v>
      </c>
      <c r="C16" s="65">
        <f t="shared" ref="C16:C17" si="0">A8*A16</f>
        <v>0</v>
      </c>
      <c r="E16" s="64">
        <v>729</v>
      </c>
      <c r="I16" t="s">
        <v>19</v>
      </c>
      <c r="K16" s="49"/>
      <c r="O16" s="49"/>
      <c r="S16" s="49"/>
    </row>
    <row r="17" spans="1:19" ht="22" customHeight="1">
      <c r="A17" s="64">
        <f>POWER($B$2,7)</f>
        <v>128</v>
      </c>
      <c r="C17" s="65">
        <f t="shared" si="0"/>
        <v>0</v>
      </c>
      <c r="E17" s="64"/>
      <c r="I17"/>
      <c r="K17" s="49"/>
      <c r="O17" s="49"/>
      <c r="S17" s="49"/>
    </row>
    <row r="18" spans="1:19" s="47" customFormat="1" ht="12.75" customHeight="1" thickBot="1">
      <c r="A18" s="67"/>
      <c r="C18" s="57"/>
      <c r="D18" s="57"/>
      <c r="E18" s="67"/>
      <c r="G18" s="57"/>
      <c r="K18" s="57"/>
      <c r="O18" s="57"/>
      <c r="S18" s="57"/>
    </row>
    <row r="19" spans="1:19" ht="22" customHeight="1" thickBot="1">
      <c r="A19" s="171">
        <f>SUM(C10:C17)</f>
        <v>39</v>
      </c>
      <c r="B19" s="172"/>
      <c r="C19" s="173"/>
      <c r="D19" s="68"/>
      <c r="E19" s="171">
        <f>SUM(G10:G16)</f>
        <v>167</v>
      </c>
      <c r="F19" s="172"/>
      <c r="G19" s="173"/>
      <c r="I19" s="171">
        <f>SUM(K10:K16)</f>
        <v>528</v>
      </c>
      <c r="J19" s="172"/>
      <c r="K19" s="173"/>
      <c r="M19" s="171">
        <f>SUM(O10:O16)</f>
        <v>1154</v>
      </c>
      <c r="N19" s="172"/>
      <c r="O19" s="173"/>
      <c r="Q19" s="171">
        <f>SUM(S10:S16)</f>
        <v>1043</v>
      </c>
      <c r="R19" s="172"/>
      <c r="S19" s="173"/>
    </row>
    <row r="20" spans="1:19" ht="22" customHeight="1"/>
    <row r="21" spans="1:19">
      <c r="C21" s="46"/>
      <c r="D21" s="69"/>
      <c r="G21" s="46"/>
    </row>
    <row r="22" spans="1:19">
      <c r="C22" s="46"/>
      <c r="D22" s="69"/>
      <c r="G22" s="46"/>
      <c r="I22"/>
      <c r="K22"/>
    </row>
    <row r="23" spans="1:19">
      <c r="C23" s="46"/>
      <c r="D23" s="69"/>
      <c r="G23" s="46"/>
    </row>
    <row r="24" spans="1:19">
      <c r="C24" s="46"/>
      <c r="D24" s="69"/>
      <c r="G24" s="46"/>
      <c r="I24"/>
    </row>
    <row r="25" spans="1:19">
      <c r="C25" s="46"/>
      <c r="D25" s="69"/>
      <c r="G25" s="46"/>
    </row>
    <row r="26" spans="1:19">
      <c r="I26"/>
    </row>
  </sheetData>
  <mergeCells count="5">
    <mergeCell ref="A19:C19"/>
    <mergeCell ref="E19:G19"/>
    <mergeCell ref="I19:K19"/>
    <mergeCell ref="M19:O19"/>
    <mergeCell ref="Q19:S19"/>
  </mergeCell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6FF24-CF5B-4F39-AB2B-01BF18139027}">
  <dimension ref="A1:S9"/>
  <sheetViews>
    <sheetView topLeftCell="B1" zoomScaleNormal="100" workbookViewId="0">
      <selection activeCell="AA12" sqref="AA12"/>
    </sheetView>
  </sheetViews>
  <sheetFormatPr baseColWidth="10" defaultColWidth="8.83203125" defaultRowHeight="15"/>
  <cols>
    <col min="1" max="1" width="11.83203125" style="81" bestFit="1" customWidth="1"/>
    <col min="2" max="2" width="12.5" style="81" bestFit="1" customWidth="1"/>
    <col min="3" max="3" width="9.33203125" style="81" customWidth="1"/>
    <col min="4" max="4" width="10.6640625" style="81" bestFit="1" customWidth="1"/>
    <col min="5" max="5" width="2.5" customWidth="1"/>
    <col min="6" max="6" width="11.83203125" bestFit="1" customWidth="1"/>
    <col min="7" max="7" width="12.5" bestFit="1" customWidth="1"/>
    <col min="8" max="8" width="9.5" customWidth="1"/>
    <col min="9" max="9" width="10.6640625" bestFit="1" customWidth="1"/>
    <col min="10" max="10" width="2.33203125" customWidth="1"/>
    <col min="11" max="11" width="11.83203125" bestFit="1" customWidth="1"/>
    <col min="12" max="12" width="12.5" bestFit="1" customWidth="1"/>
    <col min="13" max="13" width="8.33203125" customWidth="1"/>
    <col min="14" max="14" width="10.6640625" bestFit="1" customWidth="1"/>
    <col min="15" max="15" width="2.5" customWidth="1"/>
    <col min="16" max="16" width="23.1640625" customWidth="1"/>
    <col min="17" max="17" width="12.5" bestFit="1" customWidth="1"/>
    <col min="18" max="18" width="7.6640625" customWidth="1"/>
    <col min="19" max="19" width="10.6640625" bestFit="1" customWidth="1"/>
  </cols>
  <sheetData>
    <row r="1" spans="1:19" s="46" customFormat="1" ht="34">
      <c r="A1" s="70" t="s">
        <v>86</v>
      </c>
      <c r="B1" s="70" t="s">
        <v>87</v>
      </c>
      <c r="C1" s="71" t="s">
        <v>88</v>
      </c>
      <c r="D1" s="71" t="s">
        <v>89</v>
      </c>
      <c r="F1" s="70" t="s">
        <v>86</v>
      </c>
      <c r="G1" s="71" t="s">
        <v>87</v>
      </c>
      <c r="H1" s="71" t="s">
        <v>88</v>
      </c>
      <c r="I1" s="71" t="s">
        <v>89</v>
      </c>
      <c r="K1" s="70" t="s">
        <v>86</v>
      </c>
      <c r="L1" s="70" t="s">
        <v>87</v>
      </c>
      <c r="M1" s="71" t="s">
        <v>88</v>
      </c>
      <c r="N1" s="71" t="s">
        <v>89</v>
      </c>
      <c r="P1" s="70" t="s">
        <v>86</v>
      </c>
      <c r="Q1" s="70" t="s">
        <v>87</v>
      </c>
      <c r="R1" s="71" t="s">
        <v>88</v>
      </c>
      <c r="S1" s="71" t="s">
        <v>89</v>
      </c>
    </row>
    <row r="2" spans="1:19" ht="24">
      <c r="A2" s="72">
        <v>0.78125</v>
      </c>
      <c r="B2" s="73">
        <f>A2*2</f>
        <v>1.5625</v>
      </c>
      <c r="C2" s="74">
        <f>IF(B2&gt;=1,1,0)</f>
        <v>1</v>
      </c>
      <c r="D2" s="75">
        <f>IF(B2&lt;1,B2,B2-1)</f>
        <v>0.5625</v>
      </c>
      <c r="F2" s="72">
        <v>3.125E-2</v>
      </c>
      <c r="G2" s="73">
        <f>F2*2</f>
        <v>6.25E-2</v>
      </c>
      <c r="H2" s="74">
        <f>IF(G2&gt;=1,1,0)</f>
        <v>0</v>
      </c>
      <c r="I2" s="75">
        <f>IF(G2&lt;1,G2,G2-1)</f>
        <v>6.25E-2</v>
      </c>
      <c r="K2" s="72">
        <v>0.796875</v>
      </c>
      <c r="L2" s="73">
        <f>K2*2</f>
        <v>1.59375</v>
      </c>
      <c r="M2" s="74">
        <f>IF(L2&gt;=1,1,0)</f>
        <v>1</v>
      </c>
      <c r="N2" s="75">
        <f>IF(L2&lt;1,L2,L2-1)</f>
        <v>0.59375</v>
      </c>
      <c r="P2" s="76">
        <v>0.1240234375</v>
      </c>
      <c r="Q2" s="73">
        <f>P2*2</f>
        <v>0.248046875</v>
      </c>
      <c r="R2" s="74">
        <f>IF(Q2&gt;=1,1,0)</f>
        <v>0</v>
      </c>
      <c r="S2" s="75">
        <f>IF(Q2&lt;1,Q2,Q2-1)</f>
        <v>0.248046875</v>
      </c>
    </row>
    <row r="3" spans="1:19" ht="24">
      <c r="A3" s="77">
        <f>D2</f>
        <v>0.5625</v>
      </c>
      <c r="B3" s="73">
        <f t="shared" ref="B3:B7" si="0">A3*2</f>
        <v>1.125</v>
      </c>
      <c r="C3" s="74">
        <f t="shared" ref="C3:C7" si="1">IF(B3&gt;=1,1,0)</f>
        <v>1</v>
      </c>
      <c r="D3" s="75">
        <f t="shared" ref="D3:D7" si="2">IF(B3&lt;1,B3,B3-1)</f>
        <v>0.125</v>
      </c>
      <c r="F3" s="77">
        <f>I2</f>
        <v>6.25E-2</v>
      </c>
      <c r="G3" s="73">
        <f t="shared" ref="G3:G7" si="3">F3*2</f>
        <v>0.125</v>
      </c>
      <c r="H3" s="74">
        <f t="shared" ref="H3:H7" si="4">IF(G3&gt;=1,1,0)</f>
        <v>0</v>
      </c>
      <c r="I3" s="75">
        <f t="shared" ref="I3:I7" si="5">IF(G3&lt;1,G3,G3-1)</f>
        <v>0.125</v>
      </c>
      <c r="K3" s="77">
        <f>N2</f>
        <v>0.59375</v>
      </c>
      <c r="L3" s="73">
        <f t="shared" ref="L3:L7" si="6">K3*2</f>
        <v>1.1875</v>
      </c>
      <c r="M3" s="74">
        <f t="shared" ref="M3:M7" si="7">IF(L3&gt;=1,1,0)</f>
        <v>1</v>
      </c>
      <c r="N3" s="75">
        <f t="shared" ref="N3:N7" si="8">IF(L3&lt;1,L3,L3-1)</f>
        <v>0.1875</v>
      </c>
      <c r="P3" s="77">
        <f>S2</f>
        <v>0.248046875</v>
      </c>
      <c r="Q3" s="73">
        <f t="shared" ref="Q3:Q7" si="9">P3*2</f>
        <v>0.49609375</v>
      </c>
      <c r="R3" s="74">
        <f t="shared" ref="R3:R7" si="10">IF(Q3&gt;=1,1,0)</f>
        <v>0</v>
      </c>
      <c r="S3" s="75">
        <f t="shared" ref="S3:S7" si="11">IF(Q3&lt;1,Q3,Q3-1)</f>
        <v>0.49609375</v>
      </c>
    </row>
    <row r="4" spans="1:19" ht="24">
      <c r="A4" s="77">
        <f t="shared" ref="A4:A7" si="12">D3</f>
        <v>0.125</v>
      </c>
      <c r="B4" s="73">
        <f t="shared" si="0"/>
        <v>0.25</v>
      </c>
      <c r="C4" s="74">
        <f t="shared" si="1"/>
        <v>0</v>
      </c>
      <c r="D4" s="75">
        <f t="shared" si="2"/>
        <v>0.25</v>
      </c>
      <c r="F4" s="77">
        <f t="shared" ref="F4:F7" si="13">I3</f>
        <v>0.125</v>
      </c>
      <c r="G4" s="73">
        <f t="shared" si="3"/>
        <v>0.25</v>
      </c>
      <c r="H4" s="74">
        <f t="shared" si="4"/>
        <v>0</v>
      </c>
      <c r="I4" s="75">
        <f t="shared" si="5"/>
        <v>0.25</v>
      </c>
      <c r="K4" s="77">
        <f t="shared" ref="K4:K7" si="14">N3</f>
        <v>0.1875</v>
      </c>
      <c r="L4" s="73">
        <f t="shared" si="6"/>
        <v>0.375</v>
      </c>
      <c r="M4" s="74">
        <f t="shared" si="7"/>
        <v>0</v>
      </c>
      <c r="N4" s="75">
        <f t="shared" si="8"/>
        <v>0.375</v>
      </c>
      <c r="P4" s="77">
        <f t="shared" ref="P4:P7" si="15">S3</f>
        <v>0.49609375</v>
      </c>
      <c r="Q4" s="73">
        <f t="shared" si="9"/>
        <v>0.9921875</v>
      </c>
      <c r="R4" s="74">
        <f t="shared" si="10"/>
        <v>0</v>
      </c>
      <c r="S4" s="75">
        <f t="shared" si="11"/>
        <v>0.9921875</v>
      </c>
    </row>
    <row r="5" spans="1:19" ht="24">
      <c r="A5" s="77">
        <f t="shared" si="12"/>
        <v>0.25</v>
      </c>
      <c r="B5" s="73">
        <f t="shared" si="0"/>
        <v>0.5</v>
      </c>
      <c r="C5" s="74">
        <f t="shared" si="1"/>
        <v>0</v>
      </c>
      <c r="D5" s="75">
        <f t="shared" si="2"/>
        <v>0.5</v>
      </c>
      <c r="F5" s="77">
        <f t="shared" si="13"/>
        <v>0.25</v>
      </c>
      <c r="G5" s="73">
        <f t="shared" si="3"/>
        <v>0.5</v>
      </c>
      <c r="H5" s="74">
        <f t="shared" si="4"/>
        <v>0</v>
      </c>
      <c r="I5" s="75">
        <f t="shared" si="5"/>
        <v>0.5</v>
      </c>
      <c r="K5" s="77">
        <f t="shared" si="14"/>
        <v>0.375</v>
      </c>
      <c r="L5" s="73">
        <f t="shared" si="6"/>
        <v>0.75</v>
      </c>
      <c r="M5" s="74">
        <f t="shared" si="7"/>
        <v>0</v>
      </c>
      <c r="N5" s="75">
        <f t="shared" si="8"/>
        <v>0.75</v>
      </c>
      <c r="P5" s="77">
        <f t="shared" si="15"/>
        <v>0.9921875</v>
      </c>
      <c r="Q5" s="73">
        <f t="shared" si="9"/>
        <v>1.984375</v>
      </c>
      <c r="R5" s="74">
        <f t="shared" si="10"/>
        <v>1</v>
      </c>
      <c r="S5" s="75">
        <f t="shared" si="11"/>
        <v>0.984375</v>
      </c>
    </row>
    <row r="6" spans="1:19" ht="24">
      <c r="A6" s="77">
        <f t="shared" si="12"/>
        <v>0.5</v>
      </c>
      <c r="B6" s="73">
        <f t="shared" si="0"/>
        <v>1</v>
      </c>
      <c r="C6" s="74">
        <f t="shared" si="1"/>
        <v>1</v>
      </c>
      <c r="D6" s="75">
        <f t="shared" si="2"/>
        <v>0</v>
      </c>
      <c r="F6" s="77">
        <f t="shared" si="13"/>
        <v>0.5</v>
      </c>
      <c r="G6" s="73">
        <f t="shared" si="3"/>
        <v>1</v>
      </c>
      <c r="H6" s="74">
        <f t="shared" si="4"/>
        <v>1</v>
      </c>
      <c r="I6" s="75">
        <f t="shared" si="5"/>
        <v>0</v>
      </c>
      <c r="K6" s="77">
        <f t="shared" si="14"/>
        <v>0.75</v>
      </c>
      <c r="L6" s="73">
        <f t="shared" si="6"/>
        <v>1.5</v>
      </c>
      <c r="M6" s="74">
        <f t="shared" si="7"/>
        <v>1</v>
      </c>
      <c r="N6" s="75">
        <f t="shared" si="8"/>
        <v>0.5</v>
      </c>
      <c r="P6" s="77">
        <f t="shared" si="15"/>
        <v>0.984375</v>
      </c>
      <c r="Q6" s="73">
        <f t="shared" si="9"/>
        <v>1.96875</v>
      </c>
      <c r="R6" s="74">
        <f t="shared" si="10"/>
        <v>1</v>
      </c>
      <c r="S6" s="75">
        <f t="shared" si="11"/>
        <v>0.96875</v>
      </c>
    </row>
    <row r="7" spans="1:19" ht="24">
      <c r="A7" s="77">
        <f t="shared" si="12"/>
        <v>0</v>
      </c>
      <c r="B7" s="73">
        <f t="shared" si="0"/>
        <v>0</v>
      </c>
      <c r="C7" s="74">
        <f t="shared" si="1"/>
        <v>0</v>
      </c>
      <c r="D7" s="75">
        <f t="shared" si="2"/>
        <v>0</v>
      </c>
      <c r="F7" s="77">
        <f t="shared" si="13"/>
        <v>0</v>
      </c>
      <c r="G7" s="73">
        <f t="shared" si="3"/>
        <v>0</v>
      </c>
      <c r="H7" s="74">
        <f t="shared" si="4"/>
        <v>0</v>
      </c>
      <c r="I7" s="75">
        <f t="shared" si="5"/>
        <v>0</v>
      </c>
      <c r="K7" s="77">
        <f t="shared" si="14"/>
        <v>0.5</v>
      </c>
      <c r="L7" s="73">
        <f t="shared" si="6"/>
        <v>1</v>
      </c>
      <c r="M7" s="74">
        <f t="shared" si="7"/>
        <v>1</v>
      </c>
      <c r="N7" s="75">
        <f t="shared" si="8"/>
        <v>0</v>
      </c>
      <c r="P7" s="77">
        <f t="shared" si="15"/>
        <v>0.96875</v>
      </c>
      <c r="Q7" s="73">
        <f t="shared" si="9"/>
        <v>1.9375</v>
      </c>
      <c r="R7" s="74">
        <f t="shared" si="10"/>
        <v>1</v>
      </c>
      <c r="S7" s="75">
        <f t="shared" si="11"/>
        <v>0.9375</v>
      </c>
    </row>
    <row r="8" spans="1:19" ht="16.5" customHeight="1">
      <c r="A8" s="78"/>
      <c r="B8" s="78"/>
      <c r="C8" s="79"/>
      <c r="D8" s="78"/>
      <c r="F8" s="78"/>
      <c r="G8" s="78"/>
      <c r="H8" s="79"/>
      <c r="I8" s="78"/>
      <c r="P8" s="78"/>
      <c r="Q8" s="78"/>
      <c r="R8" s="79"/>
      <c r="S8" s="78"/>
    </row>
    <row r="9" spans="1:19" ht="24">
      <c r="A9" s="80">
        <v>11001</v>
      </c>
      <c r="F9" s="82" t="s">
        <v>90</v>
      </c>
      <c r="K9" s="82" t="s">
        <v>91</v>
      </c>
      <c r="M9" s="79"/>
      <c r="P9" s="82" t="s">
        <v>92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5392C-FC59-4EFC-9B95-F2E623211824}">
  <dimension ref="A1:S9"/>
  <sheetViews>
    <sheetView zoomScaleNormal="100" workbookViewId="0">
      <selection activeCell="AA12" sqref="AA12"/>
    </sheetView>
  </sheetViews>
  <sheetFormatPr baseColWidth="10" defaultColWidth="8.83203125" defaultRowHeight="15"/>
  <cols>
    <col min="1" max="1" width="21.5" style="81" bestFit="1" customWidth="1"/>
    <col min="2" max="2" width="16.83203125" style="81" customWidth="1"/>
    <col min="3" max="3" width="9.33203125" style="81" customWidth="1"/>
    <col min="4" max="4" width="10.6640625" style="81" bestFit="1" customWidth="1"/>
    <col min="5" max="5" width="2.5" customWidth="1"/>
    <col min="6" max="6" width="11.83203125" bestFit="1" customWidth="1"/>
    <col min="7" max="7" width="12.5" bestFit="1" customWidth="1"/>
    <col min="8" max="8" width="9.5" customWidth="1"/>
    <col min="9" max="9" width="10.6640625" bestFit="1" customWidth="1"/>
    <col min="10" max="10" width="2.33203125" customWidth="1"/>
    <col min="11" max="11" width="13.83203125" bestFit="1" customWidth="1"/>
    <col min="12" max="12" width="12.5" bestFit="1" customWidth="1"/>
    <col min="13" max="13" width="8.33203125" customWidth="1"/>
    <col min="14" max="14" width="10.6640625" bestFit="1" customWidth="1"/>
    <col min="15" max="15" width="2.5" customWidth="1"/>
    <col min="16" max="16" width="23.1640625" customWidth="1"/>
    <col min="17" max="17" width="12.5" bestFit="1" customWidth="1"/>
    <col min="18" max="18" width="7.6640625" customWidth="1"/>
    <col min="19" max="19" width="10.6640625" bestFit="1" customWidth="1"/>
  </cols>
  <sheetData>
    <row r="1" spans="1:19" s="46" customFormat="1" ht="34">
      <c r="A1" s="70" t="s">
        <v>86</v>
      </c>
      <c r="B1" s="70" t="s">
        <v>87</v>
      </c>
      <c r="C1" s="71" t="s">
        <v>88</v>
      </c>
      <c r="D1" s="71" t="s">
        <v>89</v>
      </c>
      <c r="F1" s="70" t="s">
        <v>86</v>
      </c>
      <c r="G1" s="71" t="s">
        <v>87</v>
      </c>
      <c r="H1" s="71" t="s">
        <v>88</v>
      </c>
      <c r="I1" s="71" t="s">
        <v>89</v>
      </c>
      <c r="K1" s="70" t="s">
        <v>86</v>
      </c>
      <c r="L1" s="70" t="s">
        <v>87</v>
      </c>
      <c r="M1" s="71" t="s">
        <v>88</v>
      </c>
      <c r="N1" s="71" t="s">
        <v>89</v>
      </c>
      <c r="P1" s="70" t="s">
        <v>86</v>
      </c>
      <c r="Q1" s="70" t="s">
        <v>87</v>
      </c>
      <c r="R1" s="71" t="s">
        <v>88</v>
      </c>
      <c r="S1" s="71" t="s">
        <v>89</v>
      </c>
    </row>
    <row r="2" spans="1:19" ht="30">
      <c r="A2" s="83">
        <v>0.703125</v>
      </c>
      <c r="B2" s="84">
        <f>A2*2</f>
        <v>1.40625</v>
      </c>
      <c r="C2" s="74">
        <f>IF(B2&gt;=1,1,0)</f>
        <v>1</v>
      </c>
      <c r="D2" s="75">
        <f>IF(C2&lt;&gt;1,B2,B2-1)</f>
        <v>0.40625</v>
      </c>
      <c r="F2" s="72">
        <v>0.55000000000000004</v>
      </c>
      <c r="G2" s="73">
        <f>F2*2</f>
        <v>1.1000000000000001</v>
      </c>
      <c r="H2" s="74">
        <f>IF(G2&gt;=1,1,0)</f>
        <v>1</v>
      </c>
      <c r="I2" s="75">
        <f>IF(H2&lt;&gt;1,G2,G2-1)</f>
        <v>0.10000000000000009</v>
      </c>
      <c r="K2" s="85">
        <v>0.90625</v>
      </c>
      <c r="L2" s="73">
        <f>K2*2</f>
        <v>1.8125</v>
      </c>
      <c r="M2" s="74">
        <f>IF(L2&gt;=1,1,0)</f>
        <v>1</v>
      </c>
      <c r="N2" s="75">
        <f>IF(M2&lt;&gt;1,L2,L2-1)</f>
        <v>0.8125</v>
      </c>
      <c r="P2" s="86">
        <v>0.87402299999999999</v>
      </c>
      <c r="Q2" s="73">
        <f>P2*2</f>
        <v>1.748046</v>
      </c>
      <c r="R2" s="74">
        <f>IF(Q2&gt;=1,1,0)</f>
        <v>1</v>
      </c>
      <c r="S2" s="75">
        <f>IF(R2&lt;&gt;1,Q2,Q2-1)</f>
        <v>0.74804599999999999</v>
      </c>
    </row>
    <row r="3" spans="1:19" ht="24">
      <c r="A3" s="87">
        <f>D2</f>
        <v>0.40625</v>
      </c>
      <c r="B3" s="84">
        <f t="shared" ref="B3:B7" si="0">A3*2</f>
        <v>0.8125</v>
      </c>
      <c r="C3" s="74">
        <f t="shared" ref="C3:C7" si="1">IF(B3&gt;=1,1,0)</f>
        <v>0</v>
      </c>
      <c r="D3" s="75">
        <f t="shared" ref="D3:D7" si="2">IF(C3&lt;&gt;1,B3,B3-1)</f>
        <v>0.8125</v>
      </c>
      <c r="F3" s="77">
        <f>I2</f>
        <v>0.10000000000000009</v>
      </c>
      <c r="G3" s="73">
        <f t="shared" ref="G3:G7" si="3">F3*2</f>
        <v>0.20000000000000018</v>
      </c>
      <c r="H3" s="74">
        <f t="shared" ref="H3:H7" si="4">IF(G3&gt;=1,1,0)</f>
        <v>0</v>
      </c>
      <c r="I3" s="75">
        <f t="shared" ref="I3:I7" si="5">IF(H3&lt;&gt;1,G3,G3-1)</f>
        <v>0.20000000000000018</v>
      </c>
      <c r="K3" s="77">
        <f>N2</f>
        <v>0.8125</v>
      </c>
      <c r="L3" s="73">
        <f t="shared" ref="L3:L7" si="6">K3*2</f>
        <v>1.625</v>
      </c>
      <c r="M3" s="74">
        <f t="shared" ref="M3:M7" si="7">IF(L3&gt;=1,1,0)</f>
        <v>1</v>
      </c>
      <c r="N3" s="75">
        <f t="shared" ref="N3:N7" si="8">IF(M3&lt;&gt;1,L3,L3-1)</f>
        <v>0.625</v>
      </c>
      <c r="P3" s="77">
        <f>S2</f>
        <v>0.74804599999999999</v>
      </c>
      <c r="Q3" s="73">
        <f t="shared" ref="Q3:Q7" si="9">P3*2</f>
        <v>1.496092</v>
      </c>
      <c r="R3" s="74">
        <f t="shared" ref="R3:R7" si="10">IF(Q3&gt;=1,1,0)</f>
        <v>1</v>
      </c>
      <c r="S3" s="75">
        <f t="shared" ref="S3:S7" si="11">IF(R3&lt;&gt;1,Q3,Q3-1)</f>
        <v>0.49609199999999998</v>
      </c>
    </row>
    <row r="4" spans="1:19" ht="24">
      <c r="A4" s="87">
        <f t="shared" ref="A4:A7" si="12">D3</f>
        <v>0.8125</v>
      </c>
      <c r="B4" s="84">
        <f t="shared" si="0"/>
        <v>1.625</v>
      </c>
      <c r="C4" s="74">
        <f t="shared" si="1"/>
        <v>1</v>
      </c>
      <c r="D4" s="75">
        <f t="shared" si="2"/>
        <v>0.625</v>
      </c>
      <c r="F4" s="77">
        <f t="shared" ref="F4:F7" si="13">I3</f>
        <v>0.20000000000000018</v>
      </c>
      <c r="G4" s="73">
        <f t="shared" si="3"/>
        <v>0.40000000000000036</v>
      </c>
      <c r="H4" s="74">
        <f t="shared" si="4"/>
        <v>0</v>
      </c>
      <c r="I4" s="75">
        <f t="shared" si="5"/>
        <v>0.40000000000000036</v>
      </c>
      <c r="K4" s="77">
        <f t="shared" ref="K4:K7" si="14">N3</f>
        <v>0.625</v>
      </c>
      <c r="L4" s="73">
        <f t="shared" si="6"/>
        <v>1.25</v>
      </c>
      <c r="M4" s="74">
        <f t="shared" si="7"/>
        <v>1</v>
      </c>
      <c r="N4" s="75">
        <f t="shared" si="8"/>
        <v>0.25</v>
      </c>
      <c r="P4" s="77">
        <f t="shared" ref="P4:P7" si="15">S3</f>
        <v>0.49609199999999998</v>
      </c>
      <c r="Q4" s="73">
        <f t="shared" si="9"/>
        <v>0.99218399999999995</v>
      </c>
      <c r="R4" s="74">
        <f t="shared" si="10"/>
        <v>0</v>
      </c>
      <c r="S4" s="75">
        <f t="shared" si="11"/>
        <v>0.99218399999999995</v>
      </c>
    </row>
    <row r="5" spans="1:19" ht="24">
      <c r="A5" s="87">
        <f t="shared" si="12"/>
        <v>0.625</v>
      </c>
      <c r="B5" s="84">
        <f t="shared" si="0"/>
        <v>1.25</v>
      </c>
      <c r="C5" s="74">
        <f t="shared" si="1"/>
        <v>1</v>
      </c>
      <c r="D5" s="75">
        <f t="shared" si="2"/>
        <v>0.25</v>
      </c>
      <c r="F5" s="77">
        <f t="shared" si="13"/>
        <v>0.40000000000000036</v>
      </c>
      <c r="G5" s="73">
        <f t="shared" si="3"/>
        <v>0.80000000000000071</v>
      </c>
      <c r="H5" s="74">
        <f t="shared" si="4"/>
        <v>0</v>
      </c>
      <c r="I5" s="75">
        <f t="shared" si="5"/>
        <v>0.80000000000000071</v>
      </c>
      <c r="K5" s="77">
        <f t="shared" si="14"/>
        <v>0.25</v>
      </c>
      <c r="L5" s="73">
        <f t="shared" si="6"/>
        <v>0.5</v>
      </c>
      <c r="M5" s="74">
        <f t="shared" si="7"/>
        <v>0</v>
      </c>
      <c r="N5" s="75">
        <f t="shared" si="8"/>
        <v>0.5</v>
      </c>
      <c r="P5" s="77">
        <f t="shared" si="15"/>
        <v>0.99218399999999995</v>
      </c>
      <c r="Q5" s="73">
        <f t="shared" si="9"/>
        <v>1.9843679999999999</v>
      </c>
      <c r="R5" s="74">
        <f t="shared" si="10"/>
        <v>1</v>
      </c>
      <c r="S5" s="75">
        <f t="shared" si="11"/>
        <v>0.98436799999999991</v>
      </c>
    </row>
    <row r="6" spans="1:19" ht="24">
      <c r="A6" s="87">
        <f t="shared" si="12"/>
        <v>0.25</v>
      </c>
      <c r="B6" s="84">
        <f t="shared" si="0"/>
        <v>0.5</v>
      </c>
      <c r="C6" s="74">
        <f t="shared" si="1"/>
        <v>0</v>
      </c>
      <c r="D6" s="75">
        <f t="shared" si="2"/>
        <v>0.5</v>
      </c>
      <c r="F6" s="77">
        <f t="shared" si="13"/>
        <v>0.80000000000000071</v>
      </c>
      <c r="G6" s="73">
        <f t="shared" si="3"/>
        <v>1.6000000000000014</v>
      </c>
      <c r="H6" s="74">
        <f t="shared" si="4"/>
        <v>1</v>
      </c>
      <c r="I6" s="75">
        <f t="shared" si="5"/>
        <v>0.60000000000000142</v>
      </c>
      <c r="K6" s="77">
        <f t="shared" si="14"/>
        <v>0.5</v>
      </c>
      <c r="L6" s="73">
        <f t="shared" si="6"/>
        <v>1</v>
      </c>
      <c r="M6" s="74">
        <f t="shared" si="7"/>
        <v>1</v>
      </c>
      <c r="N6" s="75">
        <f t="shared" si="8"/>
        <v>0</v>
      </c>
      <c r="P6" s="77">
        <f t="shared" si="15"/>
        <v>0.98436799999999991</v>
      </c>
      <c r="Q6" s="73">
        <f t="shared" si="9"/>
        <v>1.9687359999999998</v>
      </c>
      <c r="R6" s="74">
        <f t="shared" si="10"/>
        <v>1</v>
      </c>
      <c r="S6" s="75">
        <f t="shared" si="11"/>
        <v>0.96873599999999982</v>
      </c>
    </row>
    <row r="7" spans="1:19" ht="24">
      <c r="A7" s="87">
        <f t="shared" si="12"/>
        <v>0.5</v>
      </c>
      <c r="B7" s="84">
        <f t="shared" si="0"/>
        <v>1</v>
      </c>
      <c r="C7" s="74">
        <f t="shared" si="1"/>
        <v>1</v>
      </c>
      <c r="D7" s="75">
        <f t="shared" si="2"/>
        <v>0</v>
      </c>
      <c r="F7" s="77">
        <f t="shared" si="13"/>
        <v>0.60000000000000142</v>
      </c>
      <c r="G7" s="73">
        <f t="shared" si="3"/>
        <v>1.2000000000000028</v>
      </c>
      <c r="H7" s="74">
        <f t="shared" si="4"/>
        <v>1</v>
      </c>
      <c r="I7" s="75">
        <f t="shared" si="5"/>
        <v>0.20000000000000284</v>
      </c>
      <c r="K7" s="77">
        <f t="shared" si="14"/>
        <v>0</v>
      </c>
      <c r="L7" s="73">
        <f t="shared" si="6"/>
        <v>0</v>
      </c>
      <c r="M7" s="74">
        <f t="shared" si="7"/>
        <v>0</v>
      </c>
      <c r="N7" s="75">
        <f t="shared" si="8"/>
        <v>0</v>
      </c>
      <c r="P7" s="77">
        <f t="shared" si="15"/>
        <v>0.96873599999999982</v>
      </c>
      <c r="Q7" s="73">
        <f t="shared" si="9"/>
        <v>1.9374719999999996</v>
      </c>
      <c r="R7" s="74">
        <f t="shared" si="10"/>
        <v>1</v>
      </c>
      <c r="S7" s="75">
        <f t="shared" si="11"/>
        <v>0.93747199999999964</v>
      </c>
    </row>
    <row r="8" spans="1:19" ht="16.5" customHeight="1">
      <c r="A8" s="78"/>
      <c r="B8" s="78"/>
      <c r="C8" s="79"/>
      <c r="D8" s="78"/>
      <c r="F8" s="78"/>
      <c r="G8" s="78"/>
      <c r="H8" s="79"/>
      <c r="I8" s="78"/>
      <c r="P8" s="78"/>
      <c r="Q8" s="78"/>
      <c r="R8" s="79"/>
      <c r="S8" s="78"/>
    </row>
    <row r="9" spans="1:19" ht="24">
      <c r="A9" s="80">
        <v>101101</v>
      </c>
      <c r="F9" s="82" t="s">
        <v>93</v>
      </c>
      <c r="K9" s="82" t="s">
        <v>94</v>
      </c>
      <c r="M9" s="79"/>
      <c r="P9" s="82" t="s">
        <v>95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C7FFC-7567-48AC-9E81-217469854F32}">
  <dimension ref="B1:T33"/>
  <sheetViews>
    <sheetView showGridLines="0" workbookViewId="0">
      <pane ySplit="11" topLeftCell="A12" activePane="bottomLeft" state="frozen"/>
      <selection activeCell="AA12" sqref="AA12"/>
      <selection pane="bottomLeft" activeCell="AA12" sqref="AA12"/>
    </sheetView>
  </sheetViews>
  <sheetFormatPr baseColWidth="10" defaultColWidth="8.83203125" defaultRowHeight="15"/>
  <cols>
    <col min="1" max="1" width="2.33203125" customWidth="1"/>
    <col min="2" max="2" width="10.5" bestFit="1" customWidth="1"/>
    <col min="6" max="6" width="10.5" bestFit="1" customWidth="1"/>
    <col min="10" max="10" width="10.5" bestFit="1" customWidth="1"/>
    <col min="14" max="14" width="10.5" bestFit="1" customWidth="1"/>
    <col min="18" max="18" width="10.5" bestFit="1" customWidth="1"/>
  </cols>
  <sheetData>
    <row r="1" spans="2:16" ht="9" customHeight="1" thickBot="1"/>
    <row r="2" spans="2:16">
      <c r="B2" s="176" t="s">
        <v>96</v>
      </c>
      <c r="C2" s="177"/>
      <c r="D2" s="177"/>
      <c r="E2" s="177"/>
      <c r="F2" s="177"/>
      <c r="G2" s="177"/>
      <c r="H2" s="177"/>
      <c r="I2" s="177"/>
      <c r="J2" s="177"/>
      <c r="K2" s="178"/>
    </row>
    <row r="3" spans="2:16" ht="16" thickBot="1">
      <c r="B3" s="179"/>
      <c r="C3" s="180"/>
      <c r="D3" s="180"/>
      <c r="E3" s="180"/>
      <c r="F3" s="180"/>
      <c r="G3" s="180"/>
      <c r="H3" s="180"/>
      <c r="I3" s="180"/>
      <c r="J3" s="180"/>
      <c r="K3" s="181"/>
    </row>
    <row r="4" spans="2:16">
      <c r="C4" s="88"/>
      <c r="D4" s="88"/>
      <c r="E4" s="88"/>
      <c r="F4" s="88"/>
      <c r="G4" s="88"/>
      <c r="H4" s="88"/>
    </row>
    <row r="5" spans="2:16">
      <c r="C5" s="88"/>
      <c r="D5" s="88"/>
      <c r="E5" s="88"/>
      <c r="F5" s="88"/>
      <c r="G5" s="88"/>
      <c r="H5" s="88"/>
    </row>
    <row r="6" spans="2:16">
      <c r="C6" s="88"/>
      <c r="D6" s="88"/>
      <c r="E6" s="88"/>
      <c r="F6" s="88"/>
      <c r="G6" s="88"/>
      <c r="H6" s="88"/>
    </row>
    <row r="7" spans="2:16" s="47" customFormat="1" ht="8.25" customHeight="1"/>
    <row r="8" spans="2:16" ht="32.25" customHeight="1">
      <c r="C8" s="89"/>
      <c r="D8" s="89"/>
      <c r="E8" s="89"/>
      <c r="F8" s="89"/>
      <c r="G8" s="89"/>
      <c r="H8" s="89"/>
    </row>
    <row r="9" spans="2:16" ht="21" customHeight="1">
      <c r="C9" s="90"/>
      <c r="D9" s="90"/>
      <c r="E9" s="90"/>
      <c r="F9" s="90"/>
      <c r="G9" s="90"/>
      <c r="H9" s="90"/>
    </row>
    <row r="10" spans="2:16" ht="12" customHeight="1"/>
    <row r="11" spans="2:16" ht="31.5" customHeight="1">
      <c r="B11" s="91" t="s">
        <v>19</v>
      </c>
      <c r="C11" s="92">
        <f>1/2</f>
        <v>0.5</v>
      </c>
      <c r="D11" s="92">
        <f>1/4</f>
        <v>0.25</v>
      </c>
      <c r="E11" s="92">
        <f>1/8</f>
        <v>0.125</v>
      </c>
      <c r="F11" s="92">
        <f>1/16</f>
        <v>6.25E-2</v>
      </c>
      <c r="G11" s="92">
        <f>1/32</f>
        <v>3.125E-2</v>
      </c>
      <c r="H11" s="92">
        <f>1/64</f>
        <v>1.5625E-2</v>
      </c>
    </row>
    <row r="12" spans="2:16" ht="12" customHeight="1" thickBot="1"/>
    <row r="13" spans="2:16" ht="23.25" customHeight="1" thickBot="1">
      <c r="B13" s="93">
        <v>0.1011</v>
      </c>
      <c r="C13" s="182" t="s">
        <v>97</v>
      </c>
      <c r="D13" s="183"/>
      <c r="F13" s="2">
        <v>0.111</v>
      </c>
      <c r="G13" s="182" t="s">
        <v>97</v>
      </c>
      <c r="H13" s="183"/>
      <c r="I13" s="94"/>
      <c r="J13" s="2">
        <v>1E-3</v>
      </c>
      <c r="K13" s="182" t="s">
        <v>97</v>
      </c>
      <c r="L13" s="183"/>
      <c r="N13" s="2">
        <v>1.0999999999999999E-2</v>
      </c>
      <c r="O13" s="182" t="s">
        <v>97</v>
      </c>
      <c r="P13" s="183"/>
    </row>
    <row r="14" spans="2:16" ht="20" customHeight="1">
      <c r="B14" s="2">
        <v>1</v>
      </c>
      <c r="C14" s="10">
        <v>0.5</v>
      </c>
      <c r="D14" s="95">
        <f>B14*C14</f>
        <v>0.5</v>
      </c>
      <c r="F14" s="2">
        <v>1</v>
      </c>
      <c r="G14" s="2">
        <v>0.5</v>
      </c>
      <c r="H14" s="96">
        <f>F14*G14</f>
        <v>0.5</v>
      </c>
      <c r="I14" s="94"/>
      <c r="J14" s="2">
        <v>0</v>
      </c>
      <c r="K14" s="2">
        <v>0.5</v>
      </c>
      <c r="L14" s="97">
        <f>J14*K14</f>
        <v>0</v>
      </c>
      <c r="N14" s="2">
        <v>0</v>
      </c>
      <c r="O14" s="2">
        <v>0.5</v>
      </c>
      <c r="P14" s="97">
        <f>N14*O14</f>
        <v>0</v>
      </c>
    </row>
    <row r="15" spans="2:16" ht="20" customHeight="1">
      <c r="B15" s="2">
        <v>0</v>
      </c>
      <c r="C15" s="2">
        <v>0.25</v>
      </c>
      <c r="D15" s="98">
        <f t="shared" ref="D15:D16" si="0">B15*C15</f>
        <v>0</v>
      </c>
      <c r="F15" s="2">
        <v>1</v>
      </c>
      <c r="G15" s="2">
        <v>0.25</v>
      </c>
      <c r="H15" s="96">
        <f t="shared" ref="H15:H16" si="1">F15*G15</f>
        <v>0.25</v>
      </c>
      <c r="I15" s="94"/>
      <c r="J15" s="2">
        <v>0</v>
      </c>
      <c r="K15" s="2">
        <v>0.25</v>
      </c>
      <c r="L15" s="98">
        <f t="shared" ref="L15:L16" si="2">J15*K15</f>
        <v>0</v>
      </c>
      <c r="N15" s="2">
        <v>1</v>
      </c>
      <c r="O15" s="2">
        <v>0.25</v>
      </c>
      <c r="P15" s="98">
        <f t="shared" ref="P15:P16" si="3">N15*O15</f>
        <v>0.25</v>
      </c>
    </row>
    <row r="16" spans="2:16" ht="20" customHeight="1" thickBot="1">
      <c r="B16" s="99">
        <v>1</v>
      </c>
      <c r="C16" s="99">
        <v>0.125</v>
      </c>
      <c r="D16" s="100">
        <f t="shared" si="0"/>
        <v>0.125</v>
      </c>
      <c r="F16" s="2">
        <v>1</v>
      </c>
      <c r="G16" s="2">
        <v>0.125</v>
      </c>
      <c r="H16" s="96">
        <f t="shared" si="1"/>
        <v>0.125</v>
      </c>
      <c r="I16" s="94"/>
      <c r="J16" s="2">
        <v>1</v>
      </c>
      <c r="K16" s="2">
        <v>0.125</v>
      </c>
      <c r="L16" s="98">
        <f t="shared" si="2"/>
        <v>0.125</v>
      </c>
      <c r="N16" s="2">
        <v>1</v>
      </c>
      <c r="O16" s="2">
        <v>0.125</v>
      </c>
      <c r="P16" s="98">
        <f t="shared" si="3"/>
        <v>0.125</v>
      </c>
    </row>
    <row r="17" spans="2:20" ht="20" thickBot="1">
      <c r="B17" s="174" t="s">
        <v>98</v>
      </c>
      <c r="C17" s="175"/>
      <c r="D17" s="101">
        <f>SUM(D14:D16)</f>
        <v>0.625</v>
      </c>
      <c r="F17" s="174" t="s">
        <v>98</v>
      </c>
      <c r="G17" s="175"/>
      <c r="H17" s="101">
        <f>SUM(H14:H16)</f>
        <v>0.875</v>
      </c>
      <c r="I17" s="94"/>
      <c r="J17" s="174" t="s">
        <v>98</v>
      </c>
      <c r="K17" s="175"/>
      <c r="L17" s="101">
        <f>SUM(L14:L16)</f>
        <v>0.125</v>
      </c>
      <c r="N17" s="174" t="s">
        <v>98</v>
      </c>
      <c r="O17" s="175"/>
      <c r="P17" s="101">
        <f>SUM(P14:P16)</f>
        <v>0.375</v>
      </c>
    </row>
    <row r="18" spans="2:20" s="47" customFormat="1" ht="20" thickBot="1">
      <c r="B18" s="102"/>
      <c r="C18" s="102"/>
      <c r="D18" s="67"/>
      <c r="F18" s="102"/>
      <c r="G18" s="102"/>
      <c r="H18" s="67"/>
      <c r="I18" s="66"/>
      <c r="J18" s="102"/>
      <c r="K18" s="102"/>
      <c r="L18" s="67"/>
      <c r="N18" s="102"/>
      <c r="O18" s="102"/>
      <c r="P18" s="67"/>
    </row>
    <row r="19" spans="2:20" ht="20" thickBot="1">
      <c r="B19" s="103">
        <v>1.1000000000000001E-3</v>
      </c>
      <c r="C19" s="182" t="s">
        <v>97</v>
      </c>
      <c r="D19" s="183"/>
      <c r="F19" s="103">
        <v>1E-4</v>
      </c>
      <c r="G19" s="182" t="s">
        <v>97</v>
      </c>
      <c r="H19" s="183"/>
      <c r="J19" s="103">
        <v>1.11E-2</v>
      </c>
      <c r="K19" s="182" t="s">
        <v>97</v>
      </c>
      <c r="L19" s="183"/>
      <c r="N19" s="103">
        <v>0.1111</v>
      </c>
      <c r="O19" s="182" t="s">
        <v>97</v>
      </c>
      <c r="P19" s="183"/>
      <c r="R19" s="103">
        <v>1.1000000000000001E-3</v>
      </c>
      <c r="S19" s="182" t="s">
        <v>97</v>
      </c>
      <c r="T19" s="183"/>
    </row>
    <row r="20" spans="2:20" ht="19">
      <c r="B20" s="2">
        <v>0</v>
      </c>
      <c r="C20" s="2">
        <v>0.5</v>
      </c>
      <c r="D20" s="98">
        <f>B20*C20</f>
        <v>0</v>
      </c>
      <c r="F20" s="2">
        <v>0</v>
      </c>
      <c r="G20" s="2">
        <v>0.5</v>
      </c>
      <c r="H20" s="98">
        <f>F20*G20</f>
        <v>0</v>
      </c>
      <c r="J20" s="2">
        <v>0</v>
      </c>
      <c r="K20" s="2">
        <v>0.5</v>
      </c>
      <c r="L20" s="98">
        <f>J20*K20</f>
        <v>0</v>
      </c>
      <c r="N20" s="2">
        <v>1</v>
      </c>
      <c r="O20" s="2">
        <v>0.5</v>
      </c>
      <c r="P20" s="98">
        <f>N20*O20</f>
        <v>0.5</v>
      </c>
      <c r="R20" s="2">
        <v>0</v>
      </c>
      <c r="S20" s="2">
        <v>0.5</v>
      </c>
      <c r="T20" s="98">
        <f>R20*S20</f>
        <v>0</v>
      </c>
    </row>
    <row r="21" spans="2:20" ht="19">
      <c r="B21" s="2">
        <v>0</v>
      </c>
      <c r="C21" s="2">
        <v>0.25</v>
      </c>
      <c r="D21" s="98">
        <f t="shared" ref="D21:D23" si="4">B21*C21</f>
        <v>0</v>
      </c>
      <c r="F21" s="2">
        <v>0</v>
      </c>
      <c r="G21" s="2">
        <v>0.25</v>
      </c>
      <c r="H21" s="98">
        <f t="shared" ref="H21:H23" si="5">F21*G21</f>
        <v>0</v>
      </c>
      <c r="J21" s="2">
        <v>1</v>
      </c>
      <c r="K21" s="2">
        <v>0.25</v>
      </c>
      <c r="L21" s="98">
        <f t="shared" ref="L21:L23" si="6">J21*K21</f>
        <v>0.25</v>
      </c>
      <c r="N21" s="2">
        <v>1</v>
      </c>
      <c r="O21" s="2">
        <v>0.25</v>
      </c>
      <c r="P21" s="98">
        <f t="shared" ref="P21:P23" si="7">N21*O21</f>
        <v>0.25</v>
      </c>
      <c r="R21" s="2">
        <v>0</v>
      </c>
      <c r="S21" s="2">
        <v>0.25</v>
      </c>
      <c r="T21" s="98">
        <f t="shared" ref="T21:T23" si="8">R21*S21</f>
        <v>0</v>
      </c>
    </row>
    <row r="22" spans="2:20" ht="19">
      <c r="B22" s="2">
        <v>1</v>
      </c>
      <c r="C22" s="2">
        <v>0.125</v>
      </c>
      <c r="D22" s="98">
        <f t="shared" si="4"/>
        <v>0.125</v>
      </c>
      <c r="F22" s="2">
        <v>0</v>
      </c>
      <c r="G22" s="2">
        <v>0.125</v>
      </c>
      <c r="H22" s="98">
        <f t="shared" si="5"/>
        <v>0</v>
      </c>
      <c r="J22" s="2">
        <v>1</v>
      </c>
      <c r="K22" s="2">
        <v>0.125</v>
      </c>
      <c r="L22" s="98">
        <f t="shared" si="6"/>
        <v>0.125</v>
      </c>
      <c r="N22" s="2">
        <v>1</v>
      </c>
      <c r="O22" s="2">
        <v>0.125</v>
      </c>
      <c r="P22" s="98">
        <f t="shared" si="7"/>
        <v>0.125</v>
      </c>
      <c r="R22" s="2">
        <v>1</v>
      </c>
      <c r="S22" s="2">
        <v>0.125</v>
      </c>
      <c r="T22" s="98">
        <f t="shared" si="8"/>
        <v>0.125</v>
      </c>
    </row>
    <row r="23" spans="2:20" ht="20" thickBot="1">
      <c r="B23" s="2">
        <v>1</v>
      </c>
      <c r="C23" s="2">
        <f>$F$11</f>
        <v>6.25E-2</v>
      </c>
      <c r="D23" s="98">
        <f t="shared" si="4"/>
        <v>6.25E-2</v>
      </c>
      <c r="F23" s="2">
        <v>1</v>
      </c>
      <c r="G23" s="2">
        <f>$F$11</f>
        <v>6.25E-2</v>
      </c>
      <c r="H23" s="98">
        <f t="shared" si="5"/>
        <v>6.25E-2</v>
      </c>
      <c r="J23" s="2">
        <v>1</v>
      </c>
      <c r="K23" s="2">
        <f>$F$11</f>
        <v>6.25E-2</v>
      </c>
      <c r="L23" s="98">
        <f t="shared" si="6"/>
        <v>6.25E-2</v>
      </c>
      <c r="N23" s="2">
        <v>1</v>
      </c>
      <c r="O23" s="2">
        <f>$F$11</f>
        <v>6.25E-2</v>
      </c>
      <c r="P23" s="98">
        <f t="shared" si="7"/>
        <v>6.25E-2</v>
      </c>
      <c r="R23" s="2">
        <v>1</v>
      </c>
      <c r="S23" s="2">
        <f>$F$11</f>
        <v>6.25E-2</v>
      </c>
      <c r="T23" s="98">
        <f t="shared" si="8"/>
        <v>6.25E-2</v>
      </c>
    </row>
    <row r="24" spans="2:20" ht="20" thickBot="1">
      <c r="B24" s="174" t="s">
        <v>98</v>
      </c>
      <c r="C24" s="175"/>
      <c r="D24" s="101">
        <f>SUM(D21:D23)</f>
        <v>0.1875</v>
      </c>
      <c r="F24" s="174" t="s">
        <v>98</v>
      </c>
      <c r="G24" s="175"/>
      <c r="H24" s="101">
        <f>SUM(H21:H23)</f>
        <v>6.25E-2</v>
      </c>
      <c r="J24" s="174" t="s">
        <v>98</v>
      </c>
      <c r="K24" s="175"/>
      <c r="L24" s="101">
        <f>SUM(L21:L23)</f>
        <v>0.4375</v>
      </c>
      <c r="N24" s="174" t="s">
        <v>98</v>
      </c>
      <c r="O24" s="175"/>
      <c r="P24" s="101">
        <f>SUM(P21:P23)</f>
        <v>0.4375</v>
      </c>
      <c r="R24" s="174" t="s">
        <v>98</v>
      </c>
      <c r="S24" s="175"/>
      <c r="T24" s="101">
        <f>SUM(T21:T23)</f>
        <v>0.1875</v>
      </c>
    </row>
    <row r="25" spans="2:20" s="47" customFormat="1" ht="19">
      <c r="B25" s="102"/>
      <c r="C25" s="102"/>
      <c r="D25" s="67"/>
      <c r="F25" s="102"/>
      <c r="G25" s="102"/>
      <c r="H25" s="67"/>
      <c r="J25" s="102"/>
      <c r="K25" s="102"/>
      <c r="L25" s="67"/>
      <c r="N25" s="102"/>
      <c r="O25" s="102"/>
      <c r="P25" s="67"/>
      <c r="R25" s="102"/>
      <c r="S25" s="102"/>
      <c r="T25" s="67"/>
    </row>
    <row r="26" spans="2:20" ht="16" thickBot="1"/>
    <row r="27" spans="2:20" ht="20" thickBot="1">
      <c r="B27" s="104">
        <v>1.0000000000000001E-5</v>
      </c>
      <c r="C27" s="182" t="s">
        <v>97</v>
      </c>
      <c r="D27" s="183"/>
      <c r="F27" s="104">
        <v>1.1E-4</v>
      </c>
      <c r="G27" s="182" t="s">
        <v>97</v>
      </c>
      <c r="H27" s="183"/>
      <c r="J27" s="104">
        <v>1.1100000000000001E-3</v>
      </c>
      <c r="K27" s="182" t="s">
        <v>97</v>
      </c>
      <c r="L27" s="183"/>
      <c r="N27" s="104">
        <v>0.10111000000000001</v>
      </c>
      <c r="O27" s="182" t="s">
        <v>97</v>
      </c>
      <c r="P27" s="183"/>
      <c r="R27" s="104">
        <v>1.111E-2</v>
      </c>
      <c r="S27" s="182" t="s">
        <v>97</v>
      </c>
      <c r="T27" s="183"/>
    </row>
    <row r="28" spans="2:20" ht="19">
      <c r="B28" s="10">
        <v>0</v>
      </c>
      <c r="C28" s="2">
        <v>0.5</v>
      </c>
      <c r="D28" s="98">
        <f>B28*C28</f>
        <v>0</v>
      </c>
      <c r="F28" s="10">
        <v>0</v>
      </c>
      <c r="G28" s="2">
        <v>0.5</v>
      </c>
      <c r="H28" s="98">
        <f>F28*G28</f>
        <v>0</v>
      </c>
      <c r="J28" s="10">
        <v>0</v>
      </c>
      <c r="K28" s="2">
        <v>0.5</v>
      </c>
      <c r="L28" s="98">
        <f>J28*K28</f>
        <v>0</v>
      </c>
      <c r="N28" s="10">
        <v>1</v>
      </c>
      <c r="O28" s="2">
        <v>0.5</v>
      </c>
      <c r="P28" s="98">
        <f>N28*O28</f>
        <v>0.5</v>
      </c>
      <c r="R28" s="10">
        <v>0</v>
      </c>
      <c r="S28" s="2">
        <v>0.5</v>
      </c>
      <c r="T28" s="98">
        <f>R28*S28</f>
        <v>0</v>
      </c>
    </row>
    <row r="29" spans="2:20" ht="19">
      <c r="B29" s="2">
        <v>0</v>
      </c>
      <c r="C29" s="2">
        <v>0.25</v>
      </c>
      <c r="D29" s="98">
        <f t="shared" ref="D29:D32" si="9">B29*C29</f>
        <v>0</v>
      </c>
      <c r="F29" s="2">
        <v>0</v>
      </c>
      <c r="G29" s="2">
        <v>0.25</v>
      </c>
      <c r="H29" s="98">
        <f t="shared" ref="H29:H32" si="10">F29*G29</f>
        <v>0</v>
      </c>
      <c r="J29" s="2">
        <v>0</v>
      </c>
      <c r="K29" s="2">
        <v>0.25</v>
      </c>
      <c r="L29" s="98">
        <f t="shared" ref="L29:L32" si="11">J29*K29</f>
        <v>0</v>
      </c>
      <c r="N29" s="2">
        <v>0</v>
      </c>
      <c r="O29" s="2">
        <v>0.25</v>
      </c>
      <c r="P29" s="98">
        <f t="shared" ref="P29:P32" si="12">N29*O29</f>
        <v>0</v>
      </c>
      <c r="R29" s="2">
        <v>1</v>
      </c>
      <c r="S29" s="2">
        <v>0.25</v>
      </c>
      <c r="T29" s="98">
        <f t="shared" ref="T29:T32" si="13">R29*S29</f>
        <v>0.25</v>
      </c>
    </row>
    <row r="30" spans="2:20" ht="19">
      <c r="B30" s="2">
        <v>0</v>
      </c>
      <c r="C30" s="2">
        <v>0.125</v>
      </c>
      <c r="D30" s="98">
        <f t="shared" si="9"/>
        <v>0</v>
      </c>
      <c r="F30" s="2">
        <v>0</v>
      </c>
      <c r="G30" s="2">
        <v>0.125</v>
      </c>
      <c r="H30" s="98">
        <f t="shared" si="10"/>
        <v>0</v>
      </c>
      <c r="J30" s="2">
        <v>1</v>
      </c>
      <c r="K30" s="2">
        <v>0.125</v>
      </c>
      <c r="L30" s="98">
        <f t="shared" si="11"/>
        <v>0.125</v>
      </c>
      <c r="N30" s="2">
        <v>1</v>
      </c>
      <c r="O30" s="2">
        <v>0.125</v>
      </c>
      <c r="P30" s="98">
        <f t="shared" si="12"/>
        <v>0.125</v>
      </c>
      <c r="R30" s="2">
        <v>1</v>
      </c>
      <c r="S30" s="2">
        <v>0.125</v>
      </c>
      <c r="T30" s="98">
        <f t="shared" si="13"/>
        <v>0.125</v>
      </c>
    </row>
    <row r="31" spans="2:20" ht="19">
      <c r="B31" s="2">
        <v>0</v>
      </c>
      <c r="C31" s="2">
        <f>$F$11</f>
        <v>6.25E-2</v>
      </c>
      <c r="D31" s="98">
        <f t="shared" si="9"/>
        <v>0</v>
      </c>
      <c r="F31" s="2">
        <v>1</v>
      </c>
      <c r="G31" s="2">
        <f>$F$11</f>
        <v>6.25E-2</v>
      </c>
      <c r="H31" s="98">
        <f t="shared" si="10"/>
        <v>6.25E-2</v>
      </c>
      <c r="J31" s="2">
        <v>1</v>
      </c>
      <c r="K31" s="2">
        <f>$F$11</f>
        <v>6.25E-2</v>
      </c>
      <c r="L31" s="98">
        <f t="shared" si="11"/>
        <v>6.25E-2</v>
      </c>
      <c r="N31" s="2">
        <v>1</v>
      </c>
      <c r="O31" s="2">
        <f>$F$11</f>
        <v>6.25E-2</v>
      </c>
      <c r="P31" s="98">
        <f t="shared" si="12"/>
        <v>6.25E-2</v>
      </c>
      <c r="R31" s="2">
        <v>1</v>
      </c>
      <c r="S31" s="2">
        <f>$F$11</f>
        <v>6.25E-2</v>
      </c>
      <c r="T31" s="98">
        <f t="shared" si="13"/>
        <v>6.25E-2</v>
      </c>
    </row>
    <row r="32" spans="2:20" ht="20" thickBot="1">
      <c r="B32" s="2">
        <v>1</v>
      </c>
      <c r="C32" s="2">
        <f>$G$11</f>
        <v>3.125E-2</v>
      </c>
      <c r="D32" s="100">
        <f t="shared" si="9"/>
        <v>3.125E-2</v>
      </c>
      <c r="F32" s="2">
        <v>1</v>
      </c>
      <c r="G32" s="2">
        <f>$G$11</f>
        <v>3.125E-2</v>
      </c>
      <c r="H32" s="100">
        <f t="shared" si="10"/>
        <v>3.125E-2</v>
      </c>
      <c r="J32" s="2">
        <v>1</v>
      </c>
      <c r="K32" s="2">
        <f>$G$11</f>
        <v>3.125E-2</v>
      </c>
      <c r="L32" s="100">
        <f t="shared" si="11"/>
        <v>3.125E-2</v>
      </c>
      <c r="N32" s="2">
        <v>1</v>
      </c>
      <c r="O32" s="2">
        <f>$G$11</f>
        <v>3.125E-2</v>
      </c>
      <c r="P32" s="100">
        <f t="shared" si="12"/>
        <v>3.125E-2</v>
      </c>
      <c r="R32" s="2">
        <v>1</v>
      </c>
      <c r="S32" s="2">
        <f>$G$11</f>
        <v>3.125E-2</v>
      </c>
      <c r="T32" s="100">
        <f t="shared" si="13"/>
        <v>3.125E-2</v>
      </c>
    </row>
    <row r="33" spans="2:20" ht="20" thickBot="1">
      <c r="B33" s="174" t="s">
        <v>98</v>
      </c>
      <c r="C33" s="184"/>
      <c r="D33" s="105">
        <f>SUM(D28:D32)</f>
        <v>3.125E-2</v>
      </c>
      <c r="F33" s="174" t="s">
        <v>98</v>
      </c>
      <c r="G33" s="184"/>
      <c r="H33" s="105">
        <f>SUM(H28:H32)</f>
        <v>9.375E-2</v>
      </c>
      <c r="J33" s="174" t="s">
        <v>98</v>
      </c>
      <c r="K33" s="175"/>
      <c r="L33" s="105">
        <f>SUM(L28:L32)</f>
        <v>0.21875</v>
      </c>
      <c r="N33" s="174" t="s">
        <v>98</v>
      </c>
      <c r="O33" s="175"/>
      <c r="P33" s="105">
        <f>SUM(P28:P32)</f>
        <v>0.71875</v>
      </c>
      <c r="R33" s="174" t="s">
        <v>98</v>
      </c>
      <c r="S33" s="175"/>
      <c r="T33" s="105">
        <f>SUM(T28:T32)</f>
        <v>0.46875</v>
      </c>
    </row>
  </sheetData>
  <mergeCells count="29">
    <mergeCell ref="C27:D27"/>
    <mergeCell ref="G27:H27"/>
    <mergeCell ref="K27:L27"/>
    <mergeCell ref="O27:P27"/>
    <mergeCell ref="S27:T27"/>
    <mergeCell ref="B33:C33"/>
    <mergeCell ref="F33:G33"/>
    <mergeCell ref="J33:K33"/>
    <mergeCell ref="N33:O33"/>
    <mergeCell ref="R33:S33"/>
    <mergeCell ref="C19:D19"/>
    <mergeCell ref="G19:H19"/>
    <mergeCell ref="K19:L19"/>
    <mergeCell ref="O19:P19"/>
    <mergeCell ref="S19:T19"/>
    <mergeCell ref="B24:C24"/>
    <mergeCell ref="F24:G24"/>
    <mergeCell ref="J24:K24"/>
    <mergeCell ref="N24:O24"/>
    <mergeCell ref="R24:S24"/>
    <mergeCell ref="B17:C17"/>
    <mergeCell ref="F17:G17"/>
    <mergeCell ref="J17:K17"/>
    <mergeCell ref="N17:O17"/>
    <mergeCell ref="B2:K3"/>
    <mergeCell ref="C13:D13"/>
    <mergeCell ref="G13:H13"/>
    <mergeCell ref="K13:L13"/>
    <mergeCell ref="O13:P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zoomScale="170" zoomScaleNormal="170" workbookViewId="0">
      <pane ySplit="2" topLeftCell="A3" activePane="bottomLeft" state="frozen"/>
      <selection pane="bottomLeft" activeCell="L9" sqref="L9"/>
    </sheetView>
  </sheetViews>
  <sheetFormatPr baseColWidth="10" defaultColWidth="9.1640625" defaultRowHeight="19"/>
  <cols>
    <col min="1" max="1" width="11.6640625" style="1" bestFit="1" customWidth="1"/>
    <col min="2" max="9" width="6.6640625" style="1" customWidth="1"/>
    <col min="10" max="10" width="5.6640625" style="1" bestFit="1" customWidth="1"/>
    <col min="11" max="16384" width="9.1640625" style="1"/>
  </cols>
  <sheetData>
    <row r="1" spans="1:14" ht="20" thickBot="1">
      <c r="B1" s="158" t="s">
        <v>1</v>
      </c>
      <c r="C1" s="159"/>
      <c r="D1" s="159"/>
      <c r="E1" s="159"/>
      <c r="F1" s="159"/>
      <c r="G1" s="159"/>
      <c r="H1" s="159"/>
      <c r="I1" s="160"/>
    </row>
    <row r="2" spans="1:14" ht="20" thickBot="1">
      <c r="A2" s="4" t="s">
        <v>0</v>
      </c>
      <c r="B2" s="5">
        <v>128</v>
      </c>
      <c r="C2" s="5">
        <v>64</v>
      </c>
      <c r="D2" s="5">
        <v>32</v>
      </c>
      <c r="E2" s="5">
        <v>16</v>
      </c>
      <c r="F2" s="5">
        <v>8</v>
      </c>
      <c r="G2" s="5">
        <v>4</v>
      </c>
      <c r="H2" s="5">
        <v>2</v>
      </c>
      <c r="I2" s="9">
        <v>1</v>
      </c>
      <c r="J2" s="3" t="s">
        <v>119</v>
      </c>
    </row>
    <row r="3" spans="1:14" ht="20" thickBot="1">
      <c r="A3" s="2">
        <v>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10">
        <f>I3*1+H3*2+G3*4+F3*8+E3*16+D3*32+C3*64+B3*128</f>
        <v>0</v>
      </c>
      <c r="N3" s="3"/>
    </row>
    <row r="4" spans="1:14">
      <c r="A4" s="2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f t="shared" ref="J4:J28" si="0">I4*1+H4*2+G4*4+F4*8+E4*16+D4*32+C4*64+B4*128</f>
        <v>0</v>
      </c>
    </row>
    <row r="5" spans="1:14">
      <c r="A5" s="2">
        <v>12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f t="shared" si="0"/>
        <v>0</v>
      </c>
    </row>
    <row r="6" spans="1:14">
      <c r="A6" s="2">
        <v>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f t="shared" si="0"/>
        <v>0</v>
      </c>
    </row>
    <row r="7" spans="1:14">
      <c r="A7" s="2">
        <v>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f t="shared" si="0"/>
        <v>0</v>
      </c>
    </row>
    <row r="8" spans="1:14">
      <c r="A8" s="2">
        <v>20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f t="shared" si="0"/>
        <v>0</v>
      </c>
    </row>
    <row r="9" spans="1:14">
      <c r="A9" s="2">
        <v>35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f t="shared" si="0"/>
        <v>0</v>
      </c>
    </row>
    <row r="10" spans="1:14">
      <c r="A10" s="2">
        <v>62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f t="shared" si="0"/>
        <v>0</v>
      </c>
    </row>
    <row r="11" spans="1:14">
      <c r="A11" s="2">
        <v>74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f t="shared" si="0"/>
        <v>0</v>
      </c>
    </row>
    <row r="12" spans="1:14">
      <c r="A12" s="2">
        <v>89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f t="shared" si="0"/>
        <v>0</v>
      </c>
    </row>
    <row r="13" spans="1:14">
      <c r="A13" s="2">
        <v>95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f t="shared" si="0"/>
        <v>0</v>
      </c>
    </row>
    <row r="14" spans="1:14">
      <c r="A14" s="2">
        <v>100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f t="shared" si="0"/>
        <v>0</v>
      </c>
    </row>
    <row r="15" spans="1:14">
      <c r="A15" s="2">
        <v>128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f t="shared" si="0"/>
        <v>0</v>
      </c>
    </row>
    <row r="16" spans="1:14">
      <c r="A16" s="2">
        <v>255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f t="shared" si="0"/>
        <v>0</v>
      </c>
    </row>
    <row r="17" spans="1:10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f t="shared" si="0"/>
        <v>0</v>
      </c>
    </row>
    <row r="18" spans="1:10">
      <c r="A18" s="2">
        <v>2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f t="shared" si="0"/>
        <v>0</v>
      </c>
    </row>
    <row r="19" spans="1:10">
      <c r="A19" s="2">
        <v>3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f t="shared" si="0"/>
        <v>0</v>
      </c>
    </row>
    <row r="20" spans="1:10">
      <c r="A20" s="2">
        <v>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f t="shared" si="0"/>
        <v>0</v>
      </c>
    </row>
    <row r="21" spans="1:10">
      <c r="A21" s="2">
        <v>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f t="shared" si="0"/>
        <v>0</v>
      </c>
    </row>
    <row r="22" spans="1:10">
      <c r="A22" s="2">
        <v>255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f t="shared" si="0"/>
        <v>0</v>
      </c>
    </row>
    <row r="23" spans="1:10">
      <c r="A23" s="1" t="s">
        <v>20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f t="shared" si="0"/>
        <v>0</v>
      </c>
    </row>
    <row r="24" spans="1:10">
      <c r="A24" s="1" t="s">
        <v>21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f t="shared" si="0"/>
        <v>0</v>
      </c>
    </row>
    <row r="25" spans="1:10">
      <c r="A25" s="1" t="s">
        <v>22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f t="shared" si="0"/>
        <v>0</v>
      </c>
    </row>
    <row r="26" spans="1:10">
      <c r="A26" s="1" t="s">
        <v>23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f t="shared" si="0"/>
        <v>0</v>
      </c>
    </row>
    <row r="27" spans="1:10">
      <c r="A27" s="1" t="s">
        <v>24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f t="shared" si="0"/>
        <v>0</v>
      </c>
    </row>
    <row r="28" spans="1:10">
      <c r="A28" s="1" t="s">
        <v>25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f t="shared" si="0"/>
        <v>0</v>
      </c>
    </row>
    <row r="29" spans="1:10">
      <c r="A29" s="1" t="s">
        <v>112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f t="shared" ref="J29" si="1">I29*1+H29*2+G29*4+F29*8+E29*16+D29*32+C29*64+B29*128</f>
        <v>0</v>
      </c>
    </row>
    <row r="30" spans="1:10">
      <c r="A30" s="1" t="s">
        <v>113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f t="shared" ref="J30" si="2">I30*1+H30*2+G30*4+F30*8+E30*16+D30*32+C30*64+B30*128</f>
        <v>0</v>
      </c>
    </row>
    <row r="31" spans="1:10">
      <c r="A31" s="1" t="s">
        <v>114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f t="shared" ref="J31:J32" si="3">I31*1+H31*2+G31*4+F31*8+E31*16+D31*32+C31*64+B31*128</f>
        <v>0</v>
      </c>
    </row>
    <row r="32" spans="1:10">
      <c r="A32" s="1" t="s">
        <v>115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f t="shared" si="3"/>
        <v>0</v>
      </c>
    </row>
  </sheetData>
  <mergeCells count="1">
    <mergeCell ref="B1:I1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14157-B468-4183-BEBD-C6F560ED7CF4}">
  <dimension ref="B1:Z31"/>
  <sheetViews>
    <sheetView showGridLines="0" workbookViewId="0">
      <pane ySplit="13" topLeftCell="A14" activePane="bottomLeft" state="frozen"/>
      <selection activeCell="AA12" sqref="AA12"/>
      <selection pane="bottomLeft" activeCell="AA12" sqref="AA12"/>
    </sheetView>
  </sheetViews>
  <sheetFormatPr baseColWidth="10" defaultColWidth="8.83203125" defaultRowHeight="15"/>
  <cols>
    <col min="1" max="1" width="2.33203125" customWidth="1"/>
    <col min="2" max="2" width="13.5" bestFit="1" customWidth="1"/>
    <col min="5" max="5" width="1.83203125" customWidth="1"/>
    <col min="6" max="6" width="0.6640625" customWidth="1"/>
    <col min="7" max="7" width="10.5" bestFit="1" customWidth="1"/>
    <col min="8" max="8" width="7.6640625" customWidth="1"/>
    <col min="9" max="9" width="6.1640625" customWidth="1"/>
    <col min="10" max="10" width="2" customWidth="1"/>
    <col min="11" max="11" width="0.33203125" customWidth="1"/>
    <col min="12" max="12" width="10.5" bestFit="1" customWidth="1"/>
    <col min="15" max="15" width="1.6640625" customWidth="1"/>
    <col min="16" max="16" width="13" bestFit="1" customWidth="1"/>
    <col min="17" max="17" width="11.83203125" bestFit="1" customWidth="1"/>
    <col min="18" max="18" width="6.33203125" customWidth="1"/>
    <col min="19" max="19" width="2.83203125" customWidth="1"/>
    <col min="20" max="20" width="16.5" bestFit="1" customWidth="1"/>
    <col min="21" max="21" width="10.5" bestFit="1" customWidth="1"/>
    <col min="23" max="23" width="2.6640625" customWidth="1"/>
    <col min="24" max="24" width="7.33203125" customWidth="1"/>
    <col min="25" max="25" width="8.33203125" customWidth="1"/>
  </cols>
  <sheetData>
    <row r="1" spans="2:26" ht="9" customHeight="1" thickBot="1"/>
    <row r="2" spans="2:26">
      <c r="B2" s="176" t="s">
        <v>96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8"/>
    </row>
    <row r="3" spans="2:26" ht="16" thickBot="1">
      <c r="B3" s="179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1"/>
    </row>
    <row r="4" spans="2:26"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</row>
    <row r="5" spans="2:26" ht="10.5" customHeight="1"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</row>
    <row r="6" spans="2:26">
      <c r="C6" s="88"/>
      <c r="D6" s="88"/>
      <c r="E6" s="88"/>
      <c r="F6" s="88"/>
      <c r="G6" s="88"/>
      <c r="H6" s="88"/>
      <c r="I6" s="88"/>
      <c r="J6" s="88"/>
    </row>
    <row r="7" spans="2:26"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</row>
    <row r="8" spans="2:26" ht="15.75" customHeight="1"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P8" s="107" t="s">
        <v>99</v>
      </c>
      <c r="Q8" s="108" t="s">
        <v>100</v>
      </c>
      <c r="R8" s="185" t="s">
        <v>101</v>
      </c>
      <c r="S8" s="186"/>
      <c r="T8" s="109">
        <f>D19+I19</f>
        <v>1.25</v>
      </c>
    </row>
    <row r="9" spans="2:26" s="47" customFormat="1" ht="8.25" customHeight="1">
      <c r="P9" s="110"/>
      <c r="Q9" s="111"/>
      <c r="R9" s="112"/>
      <c r="S9" s="110"/>
      <c r="T9" s="111"/>
    </row>
    <row r="10" spans="2:26" ht="24.75" customHeight="1">
      <c r="C10" s="89"/>
      <c r="D10" s="89"/>
      <c r="E10" s="89"/>
      <c r="F10" s="89"/>
      <c r="G10" s="89"/>
      <c r="H10" s="89"/>
      <c r="I10" s="89"/>
      <c r="J10" s="47"/>
      <c r="P10" s="113">
        <v>110</v>
      </c>
      <c r="Q10" s="108" t="s">
        <v>102</v>
      </c>
      <c r="R10" s="185" t="s">
        <v>101</v>
      </c>
      <c r="S10" s="187"/>
      <c r="T10" s="114">
        <f>N20+R20</f>
        <v>6.375</v>
      </c>
      <c r="U10" s="69"/>
    </row>
    <row r="11" spans="2:26" ht="24" customHeight="1">
      <c r="C11" s="90"/>
      <c r="D11" s="90"/>
      <c r="E11" s="90"/>
      <c r="F11" s="90"/>
      <c r="G11" s="90"/>
      <c r="H11" s="90"/>
      <c r="I11" s="90"/>
      <c r="J11" s="47"/>
      <c r="P11" s="115">
        <v>1110</v>
      </c>
      <c r="Q11" s="108" t="s">
        <v>103</v>
      </c>
      <c r="R11" s="185" t="s">
        <v>101</v>
      </c>
      <c r="S11" s="188"/>
      <c r="T11" s="114">
        <f>V21+Z21</f>
        <v>14.4375</v>
      </c>
      <c r="U11" s="116"/>
    </row>
    <row r="12" spans="2:26" ht="12" customHeight="1">
      <c r="J12" s="47"/>
      <c r="N12" t="s">
        <v>19</v>
      </c>
      <c r="P12" s="189">
        <v>11010</v>
      </c>
      <c r="Q12" s="190" t="s">
        <v>103</v>
      </c>
      <c r="R12" s="191" t="s">
        <v>101</v>
      </c>
      <c r="S12" s="191"/>
      <c r="T12" s="194"/>
    </row>
    <row r="13" spans="2:26" ht="17.25" customHeight="1" thickBot="1">
      <c r="B13" s="91" t="s">
        <v>19</v>
      </c>
      <c r="C13" s="117">
        <f>1/2</f>
        <v>0.5</v>
      </c>
      <c r="D13" s="117">
        <f>1/4</f>
        <v>0.25</v>
      </c>
      <c r="E13" s="117">
        <f>1/8</f>
        <v>0.125</v>
      </c>
      <c r="F13" s="117"/>
      <c r="G13" s="117">
        <f>1/16</f>
        <v>6.25E-2</v>
      </c>
      <c r="H13" s="117">
        <f>1/32</f>
        <v>3.125E-2</v>
      </c>
      <c r="I13" s="117">
        <f>1/64</f>
        <v>1.5625E-2</v>
      </c>
      <c r="J13" s="118"/>
      <c r="N13" t="s">
        <v>19</v>
      </c>
      <c r="P13" s="189"/>
      <c r="Q13" s="190"/>
      <c r="R13" s="191"/>
      <c r="S13" s="191"/>
      <c r="T13" s="194"/>
    </row>
    <row r="14" spans="2:26" ht="12" customHeight="1" thickBot="1">
      <c r="B14" s="195"/>
      <c r="C14" s="196"/>
      <c r="D14" s="196"/>
      <c r="E14" s="196"/>
      <c r="F14" s="196"/>
      <c r="G14" s="196"/>
      <c r="H14" s="196"/>
      <c r="I14" s="197"/>
      <c r="J14" s="119"/>
      <c r="K14" s="119"/>
      <c r="L14" s="195"/>
      <c r="M14" s="196"/>
      <c r="N14" s="196"/>
      <c r="O14" s="196"/>
      <c r="P14" s="201"/>
      <c r="Q14" s="201"/>
      <c r="R14" s="202"/>
      <c r="S14" s="119"/>
      <c r="T14" s="203"/>
      <c r="U14" s="196"/>
      <c r="V14" s="196"/>
      <c r="W14" s="196"/>
      <c r="X14" s="196"/>
      <c r="Y14" s="196"/>
      <c r="Z14" s="197"/>
    </row>
    <row r="15" spans="2:26" ht="0.75" customHeight="1" thickBot="1">
      <c r="B15" s="198"/>
      <c r="C15" s="199"/>
      <c r="D15" s="199"/>
      <c r="E15" s="199"/>
      <c r="F15" s="199"/>
      <c r="G15" s="199"/>
      <c r="H15" s="199"/>
      <c r="I15" s="200"/>
      <c r="J15" s="119"/>
      <c r="K15" s="119"/>
      <c r="L15" s="198"/>
      <c r="M15" s="199"/>
      <c r="N15" s="199"/>
      <c r="O15" s="199"/>
      <c r="P15" s="199"/>
      <c r="Q15" s="199"/>
      <c r="R15" s="200"/>
      <c r="S15" s="119"/>
      <c r="T15" s="198"/>
      <c r="U15" s="199"/>
      <c r="V15" s="199"/>
      <c r="W15" s="199"/>
      <c r="X15" s="199"/>
      <c r="Y15" s="199"/>
      <c r="Z15" s="200"/>
    </row>
    <row r="16" spans="2:26" ht="23.25" customHeight="1" thickBot="1">
      <c r="B16" s="120" t="str">
        <f>Q8</f>
        <v>.01</v>
      </c>
      <c r="C16" s="204" t="s">
        <v>104</v>
      </c>
      <c r="D16" s="205"/>
      <c r="G16" s="121" t="str">
        <f>P8</f>
        <v>01</v>
      </c>
      <c r="H16" s="206" t="s">
        <v>105</v>
      </c>
      <c r="I16" s="207"/>
      <c r="J16" s="122"/>
      <c r="K16" s="1"/>
      <c r="L16" s="123" t="str">
        <f>Q10</f>
        <v>.011</v>
      </c>
      <c r="M16" s="204" t="s">
        <v>97</v>
      </c>
      <c r="N16" s="205"/>
      <c r="P16" s="124">
        <f>P10</f>
        <v>110</v>
      </c>
      <c r="Q16" s="204" t="s">
        <v>105</v>
      </c>
      <c r="R16" s="205"/>
      <c r="T16" s="103" t="str">
        <f>Q11</f>
        <v>.0111</v>
      </c>
      <c r="U16" s="182" t="s">
        <v>97</v>
      </c>
      <c r="V16" s="183"/>
      <c r="X16" s="125">
        <f>P11</f>
        <v>1110</v>
      </c>
      <c r="Y16" s="208" t="s">
        <v>105</v>
      </c>
      <c r="Z16" s="209"/>
    </row>
    <row r="17" spans="2:26" ht="20" customHeight="1">
      <c r="B17" s="2">
        <v>0</v>
      </c>
      <c r="C17" s="10">
        <v>0.5</v>
      </c>
      <c r="D17" s="126">
        <f>B17*C17</f>
        <v>0</v>
      </c>
      <c r="G17" s="10">
        <v>1</v>
      </c>
      <c r="H17" s="2">
        <v>1</v>
      </c>
      <c r="I17" s="96">
        <f>G17*H17</f>
        <v>1</v>
      </c>
      <c r="J17" s="127"/>
      <c r="K17" s="1"/>
      <c r="L17" s="2">
        <v>0</v>
      </c>
      <c r="M17" s="2">
        <v>0.5</v>
      </c>
      <c r="N17" s="128">
        <f>L17*M17</f>
        <v>0</v>
      </c>
      <c r="P17" s="2">
        <v>0</v>
      </c>
      <c r="Q17" s="2">
        <v>1</v>
      </c>
      <c r="R17" s="98">
        <f>P17*Q17</f>
        <v>0</v>
      </c>
      <c r="T17" s="2">
        <v>0</v>
      </c>
      <c r="U17" s="2">
        <v>0.5</v>
      </c>
      <c r="V17" s="128">
        <f>T17*U17</f>
        <v>0</v>
      </c>
      <c r="X17" s="2">
        <v>0</v>
      </c>
      <c r="Y17" s="2">
        <v>1</v>
      </c>
      <c r="Z17" s="98">
        <f>X17*Y17</f>
        <v>0</v>
      </c>
    </row>
    <row r="18" spans="2:26" ht="20" customHeight="1" thickBot="1">
      <c r="B18" s="2">
        <v>1</v>
      </c>
      <c r="C18" s="2">
        <v>0.25</v>
      </c>
      <c r="D18" s="98">
        <f t="shared" ref="D18" si="0">B18*C18</f>
        <v>0.25</v>
      </c>
      <c r="G18" s="2">
        <v>0</v>
      </c>
      <c r="H18" s="2">
        <v>2</v>
      </c>
      <c r="I18" s="129">
        <f t="shared" ref="I18" si="1">G18*H18</f>
        <v>0</v>
      </c>
      <c r="J18" s="127"/>
      <c r="K18" s="1"/>
      <c r="L18" s="2">
        <v>1</v>
      </c>
      <c r="M18" s="2">
        <v>0.25</v>
      </c>
      <c r="N18" s="128">
        <f t="shared" ref="N18:N19" si="2">L18*M18</f>
        <v>0.25</v>
      </c>
      <c r="P18" s="2">
        <v>1</v>
      </c>
      <c r="Q18" s="2">
        <v>2</v>
      </c>
      <c r="R18" s="98">
        <f t="shared" ref="R18:R19" si="3">P18*Q18</f>
        <v>2</v>
      </c>
      <c r="T18" s="2">
        <v>1</v>
      </c>
      <c r="U18" s="2">
        <v>0.25</v>
      </c>
      <c r="V18" s="128">
        <f t="shared" ref="V18:V20" si="4">T18*U18</f>
        <v>0.25</v>
      </c>
      <c r="X18" s="2">
        <v>1</v>
      </c>
      <c r="Y18" s="2">
        <v>2</v>
      </c>
      <c r="Z18" s="98">
        <f t="shared" ref="Z18:Z20" si="5">X18*Y18</f>
        <v>2</v>
      </c>
    </row>
    <row r="19" spans="2:26" ht="20" customHeight="1" thickBot="1">
      <c r="B19" s="174" t="s">
        <v>98</v>
      </c>
      <c r="C19" s="175"/>
      <c r="D19" s="101">
        <f>SUM(D17:D18)</f>
        <v>0.25</v>
      </c>
      <c r="G19" s="192" t="s">
        <v>106</v>
      </c>
      <c r="H19" s="193"/>
      <c r="I19" s="105">
        <f>SUM(I17:I18)</f>
        <v>1</v>
      </c>
      <c r="J19" s="130"/>
      <c r="K19" s="1"/>
      <c r="L19" s="2">
        <v>1</v>
      </c>
      <c r="M19" s="2">
        <v>0.125</v>
      </c>
      <c r="N19" s="98">
        <f t="shared" si="2"/>
        <v>0.125</v>
      </c>
      <c r="P19" s="2">
        <v>1</v>
      </c>
      <c r="Q19" s="2">
        <v>4</v>
      </c>
      <c r="R19" s="98">
        <f t="shared" si="3"/>
        <v>4</v>
      </c>
      <c r="T19" s="2">
        <v>1</v>
      </c>
      <c r="U19" s="2">
        <v>0.125</v>
      </c>
      <c r="V19" s="98">
        <f t="shared" si="4"/>
        <v>0.125</v>
      </c>
      <c r="X19" s="2">
        <v>1</v>
      </c>
      <c r="Y19" s="2">
        <v>4</v>
      </c>
      <c r="Z19" s="98">
        <f t="shared" si="5"/>
        <v>4</v>
      </c>
    </row>
    <row r="20" spans="2:26" ht="20" thickBot="1">
      <c r="B20" s="102"/>
      <c r="C20" s="102"/>
      <c r="D20" s="67"/>
      <c r="G20" s="102"/>
      <c r="H20" s="102"/>
      <c r="I20" s="67"/>
      <c r="J20" s="67"/>
      <c r="K20" s="1"/>
      <c r="L20" s="174" t="s">
        <v>98</v>
      </c>
      <c r="M20" s="175"/>
      <c r="N20" s="101">
        <f>SUM(N18:N19)</f>
        <v>0.375</v>
      </c>
      <c r="P20" s="192" t="s">
        <v>106</v>
      </c>
      <c r="Q20" s="193"/>
      <c r="R20" s="101">
        <f>SUM(R17:R19)</f>
        <v>6</v>
      </c>
      <c r="T20" s="2">
        <v>1</v>
      </c>
      <c r="U20" s="2">
        <f>$G$13</f>
        <v>6.25E-2</v>
      </c>
      <c r="V20" s="98">
        <f t="shared" si="4"/>
        <v>6.25E-2</v>
      </c>
      <c r="X20" s="2">
        <v>1</v>
      </c>
      <c r="Y20" s="2">
        <v>8</v>
      </c>
      <c r="Z20" s="98">
        <f t="shared" si="5"/>
        <v>8</v>
      </c>
    </row>
    <row r="21" spans="2:26" s="47" customFormat="1" ht="20" thickBot="1">
      <c r="B21"/>
      <c r="C21"/>
      <c r="D21"/>
      <c r="G21"/>
      <c r="H21"/>
      <c r="I21"/>
      <c r="J21" s="67"/>
      <c r="K21" s="66"/>
      <c r="L21"/>
      <c r="M21"/>
      <c r="N21"/>
      <c r="P21" s="102"/>
      <c r="Q21" s="102"/>
      <c r="R21" s="67"/>
      <c r="T21" s="174" t="s">
        <v>98</v>
      </c>
      <c r="U21" s="175"/>
      <c r="V21" s="101">
        <f>SUM(V17:V20)</f>
        <v>0.4375</v>
      </c>
      <c r="X21" s="192" t="s">
        <v>106</v>
      </c>
      <c r="Y21" s="193"/>
      <c r="Z21" s="131">
        <f>SUM(Z17:Z20)</f>
        <v>14</v>
      </c>
    </row>
    <row r="23" spans="2:26" ht="15" customHeight="1">
      <c r="B23" s="201"/>
      <c r="C23" s="17"/>
      <c r="D23" s="17"/>
      <c r="E23" s="17"/>
      <c r="F23" s="17"/>
      <c r="G23" s="17"/>
      <c r="H23" s="17"/>
      <c r="I23" s="17"/>
    </row>
    <row r="24" spans="2:26" ht="15.75" customHeight="1" thickBot="1">
      <c r="B24" s="201"/>
      <c r="C24" s="17"/>
      <c r="D24" s="17"/>
      <c r="E24" s="17"/>
      <c r="F24" s="17"/>
      <c r="G24" s="17"/>
      <c r="H24" s="17"/>
      <c r="I24" s="17"/>
    </row>
    <row r="25" spans="2:26" ht="20" thickBot="1">
      <c r="B25" s="104">
        <f>T12</f>
        <v>0</v>
      </c>
      <c r="C25" s="182" t="s">
        <v>104</v>
      </c>
      <c r="D25" s="183"/>
      <c r="G25" s="3">
        <f>P12</f>
        <v>11010</v>
      </c>
      <c r="H25" s="210" t="s">
        <v>105</v>
      </c>
      <c r="I25" s="211"/>
    </row>
    <row r="26" spans="2:26" ht="19">
      <c r="B26" s="10">
        <v>0</v>
      </c>
      <c r="C26" s="95">
        <v>0.5</v>
      </c>
      <c r="D26" s="132">
        <f>B26*C26</f>
        <v>0</v>
      </c>
      <c r="G26" s="10">
        <v>0</v>
      </c>
      <c r="H26" s="10">
        <v>1</v>
      </c>
      <c r="I26" s="95">
        <f>G26*H26</f>
        <v>0</v>
      </c>
    </row>
    <row r="27" spans="2:26" ht="19">
      <c r="B27" s="2">
        <v>1</v>
      </c>
      <c r="C27" s="98">
        <v>0.25</v>
      </c>
      <c r="D27" s="133">
        <f t="shared" ref="D27:D30" si="6">B27*C27</f>
        <v>0.25</v>
      </c>
      <c r="G27" s="2">
        <v>1</v>
      </c>
      <c r="H27" s="2">
        <v>2</v>
      </c>
      <c r="I27" s="98">
        <f t="shared" ref="I27:I30" si="7">G27*H27</f>
        <v>2</v>
      </c>
    </row>
    <row r="28" spans="2:26" ht="19">
      <c r="B28" s="2">
        <v>1</v>
      </c>
      <c r="C28" s="98">
        <v>0.125</v>
      </c>
      <c r="D28" s="133">
        <f t="shared" si="6"/>
        <v>0.125</v>
      </c>
      <c r="G28" s="10">
        <v>0</v>
      </c>
      <c r="H28" s="2">
        <v>4</v>
      </c>
      <c r="I28" s="98">
        <f t="shared" si="7"/>
        <v>0</v>
      </c>
    </row>
    <row r="29" spans="2:26" ht="19">
      <c r="B29" s="2">
        <v>0</v>
      </c>
      <c r="C29" s="133">
        <f>$G$13</f>
        <v>6.25E-2</v>
      </c>
      <c r="D29" s="133">
        <f t="shared" si="6"/>
        <v>0</v>
      </c>
      <c r="G29" s="2">
        <v>1</v>
      </c>
      <c r="H29" s="2">
        <v>8</v>
      </c>
      <c r="I29" s="98">
        <f t="shared" si="7"/>
        <v>8</v>
      </c>
    </row>
    <row r="30" spans="2:26" ht="20" thickBot="1">
      <c r="B30" s="2">
        <v>1</v>
      </c>
      <c r="C30" s="133">
        <f>1/32</f>
        <v>3.125E-2</v>
      </c>
      <c r="D30" s="133">
        <f t="shared" si="6"/>
        <v>3.125E-2</v>
      </c>
      <c r="G30" s="10">
        <v>1</v>
      </c>
      <c r="H30" s="2">
        <v>16</v>
      </c>
      <c r="I30" s="98">
        <f t="shared" si="7"/>
        <v>16</v>
      </c>
    </row>
    <row r="31" spans="2:26" ht="20" thickBot="1">
      <c r="B31" s="174" t="s">
        <v>98</v>
      </c>
      <c r="C31" s="175"/>
      <c r="D31" s="134">
        <f>SUM(D26:D30)</f>
        <v>0.40625</v>
      </c>
      <c r="G31" s="192" t="s">
        <v>106</v>
      </c>
      <c r="H31" s="193"/>
      <c r="I31" s="135">
        <f>SUM(I26:I30)</f>
        <v>26</v>
      </c>
    </row>
  </sheetData>
  <mergeCells count="28">
    <mergeCell ref="B23:B24"/>
    <mergeCell ref="C25:D25"/>
    <mergeCell ref="H25:I25"/>
    <mergeCell ref="B31:C31"/>
    <mergeCell ref="G31:H31"/>
    <mergeCell ref="X21:Y21"/>
    <mergeCell ref="T12:T13"/>
    <mergeCell ref="B14:I15"/>
    <mergeCell ref="L14:R15"/>
    <mergeCell ref="T14:Z15"/>
    <mergeCell ref="C16:D16"/>
    <mergeCell ref="H16:I16"/>
    <mergeCell ref="M16:N16"/>
    <mergeCell ref="Q16:R16"/>
    <mergeCell ref="U16:V16"/>
    <mergeCell ref="Y16:Z16"/>
    <mergeCell ref="B19:C19"/>
    <mergeCell ref="G19:H19"/>
    <mergeCell ref="L20:M20"/>
    <mergeCell ref="P20:Q20"/>
    <mergeCell ref="T21:U21"/>
    <mergeCell ref="B2:M3"/>
    <mergeCell ref="R8:S8"/>
    <mergeCell ref="R10:S10"/>
    <mergeCell ref="R11:S11"/>
    <mergeCell ref="P12:P13"/>
    <mergeCell ref="Q12:Q13"/>
    <mergeCell ref="R12:S13"/>
  </mergeCells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7F1D5-8C67-454B-9E91-59A6B425795B}">
  <dimension ref="A1:AL19"/>
  <sheetViews>
    <sheetView showGridLines="0" workbookViewId="0">
      <selection activeCell="B34" sqref="B34"/>
    </sheetView>
  </sheetViews>
  <sheetFormatPr baseColWidth="10" defaultColWidth="8.83203125" defaultRowHeight="15"/>
  <cols>
    <col min="3" max="35" width="3.6640625" style="46" customWidth="1"/>
  </cols>
  <sheetData>
    <row r="1" spans="1:38" ht="16">
      <c r="C1" s="136">
        <v>31</v>
      </c>
      <c r="D1" s="136">
        <v>30</v>
      </c>
      <c r="E1" s="136">
        <v>29</v>
      </c>
      <c r="F1" s="136">
        <v>28</v>
      </c>
      <c r="G1" s="136">
        <v>27</v>
      </c>
      <c r="H1" s="136">
        <v>26</v>
      </c>
      <c r="I1" s="136">
        <v>25</v>
      </c>
      <c r="J1" s="136">
        <v>24</v>
      </c>
      <c r="K1" s="136">
        <v>23</v>
      </c>
      <c r="L1" s="136">
        <v>22</v>
      </c>
      <c r="M1" s="136">
        <v>21</v>
      </c>
      <c r="N1" s="136">
        <v>20</v>
      </c>
      <c r="O1" s="136">
        <v>19</v>
      </c>
      <c r="P1" s="136">
        <v>18</v>
      </c>
      <c r="Q1" s="136">
        <v>17</v>
      </c>
      <c r="R1" s="136">
        <v>16</v>
      </c>
      <c r="S1" s="136">
        <v>15</v>
      </c>
      <c r="T1" s="136">
        <v>14</v>
      </c>
      <c r="U1" s="136">
        <v>13</v>
      </c>
      <c r="V1" s="136">
        <v>12</v>
      </c>
      <c r="W1" s="136">
        <v>11</v>
      </c>
      <c r="X1" s="136">
        <v>10</v>
      </c>
      <c r="Y1" s="136">
        <v>9</v>
      </c>
      <c r="Z1" s="136">
        <v>8</v>
      </c>
      <c r="AA1" s="136">
        <v>7</v>
      </c>
      <c r="AB1" s="136">
        <v>6</v>
      </c>
      <c r="AC1" s="136">
        <v>5</v>
      </c>
      <c r="AD1" s="136">
        <v>4</v>
      </c>
      <c r="AE1" s="136">
        <v>3</v>
      </c>
      <c r="AF1" s="136">
        <v>2</v>
      </c>
      <c r="AG1" s="136">
        <v>1</v>
      </c>
      <c r="AH1" s="136">
        <v>0</v>
      </c>
    </row>
    <row r="2" spans="1:38" ht="16"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</row>
    <row r="3" spans="1:38" ht="16">
      <c r="C3" s="136">
        <v>31</v>
      </c>
      <c r="D3" s="136">
        <v>30</v>
      </c>
      <c r="E3" s="136"/>
      <c r="F3" s="136"/>
      <c r="G3" s="136"/>
      <c r="H3" s="136"/>
      <c r="I3" s="136"/>
      <c r="J3" s="136"/>
      <c r="K3" s="136">
        <v>23</v>
      </c>
      <c r="L3" s="136">
        <v>22</v>
      </c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>
        <v>0</v>
      </c>
    </row>
    <row r="4" spans="1:38" ht="26">
      <c r="C4" s="137" t="s">
        <v>107</v>
      </c>
      <c r="D4" s="212" t="s">
        <v>108</v>
      </c>
      <c r="E4" s="213"/>
      <c r="F4" s="213"/>
      <c r="G4" s="213"/>
      <c r="H4" s="213"/>
      <c r="I4" s="213"/>
      <c r="J4" s="213"/>
      <c r="K4" s="214"/>
      <c r="L4" s="215" t="s">
        <v>109</v>
      </c>
      <c r="M4" s="216"/>
      <c r="N4" s="216"/>
      <c r="O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  <c r="AA4" s="216"/>
      <c r="AB4" s="216"/>
      <c r="AC4" s="216"/>
      <c r="AD4" s="216"/>
      <c r="AE4" s="216"/>
      <c r="AF4" s="216"/>
      <c r="AG4" s="216"/>
      <c r="AH4" s="217"/>
    </row>
    <row r="5" spans="1:38" ht="26">
      <c r="C5" s="137">
        <v>1</v>
      </c>
      <c r="D5" s="212" t="s">
        <v>110</v>
      </c>
      <c r="E5" s="213"/>
      <c r="F5" s="213"/>
      <c r="G5" s="213"/>
      <c r="H5" s="213"/>
      <c r="I5" s="213"/>
      <c r="J5" s="213"/>
      <c r="K5" s="214"/>
      <c r="L5" s="215" t="s">
        <v>111</v>
      </c>
      <c r="M5" s="216"/>
      <c r="N5" s="216"/>
      <c r="O5" s="216"/>
      <c r="P5" s="216"/>
      <c r="Q5" s="216"/>
      <c r="R5" s="216"/>
      <c r="S5" s="216"/>
      <c r="T5" s="216"/>
      <c r="U5" s="216"/>
      <c r="V5" s="216"/>
      <c r="W5" s="216"/>
      <c r="X5" s="216"/>
      <c r="Y5" s="216"/>
      <c r="Z5" s="216"/>
      <c r="AA5" s="216"/>
      <c r="AB5" s="216"/>
      <c r="AC5" s="216"/>
      <c r="AD5" s="216"/>
      <c r="AE5" s="216"/>
      <c r="AF5" s="216"/>
      <c r="AG5" s="216"/>
      <c r="AH5" s="217"/>
    </row>
    <row r="6" spans="1:38" ht="19">
      <c r="AJ6" s="2">
        <v>0.125</v>
      </c>
      <c r="AK6" s="138">
        <f>AJ6*2</f>
        <v>0.25</v>
      </c>
      <c r="AL6" s="2">
        <v>0</v>
      </c>
    </row>
    <row r="7" spans="1:38" ht="19">
      <c r="AJ7" s="2">
        <f>AK6</f>
        <v>0.25</v>
      </c>
      <c r="AK7" s="138">
        <f>AJ7*2</f>
        <v>0.5</v>
      </c>
      <c r="AL7" s="2">
        <v>0</v>
      </c>
    </row>
    <row r="8" spans="1:38" ht="19">
      <c r="AJ8" s="2">
        <f>AK7</f>
        <v>0.5</v>
      </c>
      <c r="AK8" s="138">
        <v>0</v>
      </c>
      <c r="AL8" s="2">
        <v>1</v>
      </c>
    </row>
    <row r="11" spans="1:38" ht="19">
      <c r="A11" s="1"/>
      <c r="B11" s="1"/>
      <c r="C11" s="1"/>
      <c r="D11" s="46" t="s">
        <v>19</v>
      </c>
    </row>
    <row r="12" spans="1:38" ht="19">
      <c r="A12" s="1"/>
      <c r="B12" s="1"/>
      <c r="C12" s="1"/>
      <c r="D12" s="46" t="s">
        <v>19</v>
      </c>
    </row>
    <row r="13" spans="1:38" ht="19">
      <c r="A13" s="1"/>
      <c r="B13" s="1"/>
      <c r="C13" s="1"/>
      <c r="AJ13" s="1"/>
      <c r="AK13" s="1"/>
      <c r="AL13" s="1"/>
    </row>
    <row r="14" spans="1:38" ht="19">
      <c r="A14" s="1"/>
      <c r="B14" s="1"/>
      <c r="C14" s="139">
        <v>0</v>
      </c>
      <c r="D14" s="140">
        <v>1</v>
      </c>
      <c r="E14" s="140">
        <v>0</v>
      </c>
      <c r="F14" s="140">
        <v>0</v>
      </c>
      <c r="G14" s="140">
        <v>0</v>
      </c>
      <c r="H14" s="140">
        <v>0</v>
      </c>
      <c r="I14" s="140">
        <v>0</v>
      </c>
      <c r="J14" s="140">
        <v>1</v>
      </c>
      <c r="K14" s="140">
        <v>1</v>
      </c>
      <c r="L14" s="141">
        <v>1</v>
      </c>
      <c r="M14" s="141">
        <v>1</v>
      </c>
      <c r="N14" s="141">
        <v>0</v>
      </c>
      <c r="O14" s="141">
        <v>0</v>
      </c>
      <c r="P14" s="141">
        <v>0</v>
      </c>
      <c r="Q14" s="141">
        <v>0</v>
      </c>
      <c r="R14" s="141">
        <v>1</v>
      </c>
      <c r="S14" s="141">
        <v>0</v>
      </c>
      <c r="T14" s="141">
        <v>0</v>
      </c>
      <c r="U14" s="141">
        <v>0</v>
      </c>
      <c r="V14" s="141">
        <v>0</v>
      </c>
      <c r="W14" s="141">
        <v>0</v>
      </c>
      <c r="X14" s="141">
        <v>0</v>
      </c>
      <c r="Y14" s="141">
        <v>0</v>
      </c>
      <c r="Z14" s="141">
        <v>0</v>
      </c>
      <c r="AA14" s="141">
        <v>0</v>
      </c>
      <c r="AB14" s="141">
        <v>0</v>
      </c>
      <c r="AC14" s="141">
        <v>0</v>
      </c>
      <c r="AD14" s="141">
        <v>0</v>
      </c>
      <c r="AE14" s="141">
        <v>0</v>
      </c>
      <c r="AF14" s="141">
        <v>0</v>
      </c>
      <c r="AG14" s="141">
        <v>0</v>
      </c>
      <c r="AH14" s="142">
        <v>0</v>
      </c>
      <c r="AJ14" s="1"/>
      <c r="AK14" s="1"/>
      <c r="AL14" s="1"/>
    </row>
    <row r="15" spans="1:38" ht="19">
      <c r="A15" s="1"/>
      <c r="B15" s="1"/>
      <c r="C15" s="1"/>
      <c r="AJ15" s="1"/>
      <c r="AK15" s="1"/>
      <c r="AL15" s="1"/>
    </row>
    <row r="16" spans="1:38" ht="19">
      <c r="A16" s="1"/>
      <c r="B16" s="1"/>
      <c r="C16" s="1"/>
    </row>
    <row r="17" spans="1:35" ht="19">
      <c r="A17" s="1"/>
      <c r="B17" s="1"/>
      <c r="C17" s="1"/>
    </row>
    <row r="19" spans="1:35" ht="16"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 t="s">
        <v>19</v>
      </c>
    </row>
  </sheetData>
  <mergeCells count="4">
    <mergeCell ref="D4:K4"/>
    <mergeCell ref="L4:AH4"/>
    <mergeCell ref="D5:K5"/>
    <mergeCell ref="L5:AH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zoomScale="170" zoomScaleNormal="170" workbookViewId="0">
      <pane ySplit="3" topLeftCell="A4" activePane="bottomLeft" state="frozen"/>
      <selection pane="bottomLeft" activeCell="S13" sqref="S13"/>
    </sheetView>
  </sheetViews>
  <sheetFormatPr baseColWidth="10" defaultColWidth="9.1640625" defaultRowHeight="19"/>
  <cols>
    <col min="1" max="1" width="8.5" style="1" bestFit="1" customWidth="1"/>
    <col min="2" max="3" width="5.33203125" style="1" bestFit="1" customWidth="1"/>
    <col min="4" max="7" width="4.5" style="1" bestFit="1" customWidth="1"/>
    <col min="8" max="10" width="3.5" style="1" bestFit="1" customWidth="1"/>
    <col min="11" max="17" width="2.6640625" style="1" bestFit="1" customWidth="1"/>
    <col min="18" max="18" width="7" style="1" bestFit="1" customWidth="1"/>
    <col min="19" max="16384" width="9.1640625" style="1"/>
  </cols>
  <sheetData>
    <row r="1" spans="1:18" ht="20" thickBot="1">
      <c r="B1" s="158" t="s">
        <v>1</v>
      </c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60"/>
    </row>
    <row r="2" spans="1:18" ht="20" thickBot="1">
      <c r="B2" s="164" t="s">
        <v>69</v>
      </c>
      <c r="C2" s="165"/>
      <c r="D2" s="165"/>
      <c r="E2" s="165"/>
      <c r="F2" s="165"/>
      <c r="G2" s="165"/>
      <c r="H2" s="165"/>
      <c r="I2" s="166"/>
      <c r="J2" s="161" t="s">
        <v>68</v>
      </c>
      <c r="K2" s="162"/>
      <c r="L2" s="162"/>
      <c r="M2" s="162"/>
      <c r="N2" s="162"/>
      <c r="O2" s="162"/>
      <c r="P2" s="162"/>
      <c r="Q2" s="163"/>
    </row>
    <row r="3" spans="1:18" ht="20" thickBot="1">
      <c r="A3" s="157" t="s">
        <v>119</v>
      </c>
      <c r="B3" s="28">
        <f t="shared" ref="B3:G3" si="0">C3*2</f>
        <v>32768</v>
      </c>
      <c r="C3" s="28">
        <f t="shared" si="0"/>
        <v>16384</v>
      </c>
      <c r="D3" s="28">
        <f t="shared" si="0"/>
        <v>8192</v>
      </c>
      <c r="E3" s="28">
        <f t="shared" si="0"/>
        <v>4096</v>
      </c>
      <c r="F3" s="28">
        <f t="shared" si="0"/>
        <v>2048</v>
      </c>
      <c r="G3" s="28">
        <f t="shared" si="0"/>
        <v>1024</v>
      </c>
      <c r="H3" s="28">
        <f>I3*2</f>
        <v>512</v>
      </c>
      <c r="I3" s="28">
        <f>J3*2</f>
        <v>256</v>
      </c>
      <c r="J3" s="27">
        <v>128</v>
      </c>
      <c r="K3" s="27">
        <v>64</v>
      </c>
      <c r="L3" s="27">
        <v>32</v>
      </c>
      <c r="M3" s="27">
        <v>16</v>
      </c>
      <c r="N3" s="27">
        <v>8</v>
      </c>
      <c r="O3" s="27">
        <v>4</v>
      </c>
      <c r="P3" s="27">
        <v>2</v>
      </c>
      <c r="Q3" s="29">
        <v>1</v>
      </c>
      <c r="R3" s="30" t="s">
        <v>119</v>
      </c>
    </row>
    <row r="4" spans="1:18">
      <c r="A4" s="2">
        <v>300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1</v>
      </c>
      <c r="J4" s="2">
        <v>0</v>
      </c>
      <c r="K4" s="2">
        <v>0</v>
      </c>
      <c r="L4" s="2">
        <v>1</v>
      </c>
      <c r="M4" s="2">
        <v>0</v>
      </c>
      <c r="N4" s="2">
        <v>1</v>
      </c>
      <c r="O4" s="2">
        <v>1</v>
      </c>
      <c r="P4" s="2">
        <v>0</v>
      </c>
      <c r="Q4" s="2">
        <v>0</v>
      </c>
      <c r="R4" s="10">
        <f>Q4*1+P4*2+O4*4+N4*8+M4*16+L4*32+K4*64+J4*128+I4*256+H4*512+G4*1024+F4*2048+E4*4096+D4*8192+C4*16384+B4*32768</f>
        <v>300</v>
      </c>
    </row>
    <row r="5" spans="1:18">
      <c r="A5" s="2">
        <v>278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1</v>
      </c>
      <c r="N5" s="2">
        <v>0</v>
      </c>
      <c r="O5" s="2">
        <v>1</v>
      </c>
      <c r="P5" s="2">
        <v>1</v>
      </c>
      <c r="Q5" s="2">
        <v>0</v>
      </c>
      <c r="R5" s="2">
        <f t="shared" ref="R5:R26" si="1">Q5*1+P5*2+O5*4+N5*8+M5*16+L5*32+K5*64+J5*128+I5*256+H5*512+G5*1024+F5*2048+E5*4096+D5*8192+C5*16384+B5*32768</f>
        <v>278</v>
      </c>
    </row>
    <row r="6" spans="1:18">
      <c r="A6" s="2">
        <v>400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1</v>
      </c>
      <c r="J6" s="2">
        <v>1</v>
      </c>
      <c r="K6" s="2">
        <v>0</v>
      </c>
      <c r="L6" s="2">
        <v>0</v>
      </c>
      <c r="M6" s="2">
        <v>1</v>
      </c>
      <c r="N6" s="2">
        <v>0</v>
      </c>
      <c r="O6" s="2">
        <v>0</v>
      </c>
      <c r="P6" s="2">
        <v>0</v>
      </c>
      <c r="Q6" s="2">
        <v>0</v>
      </c>
      <c r="R6" s="2">
        <f t="shared" si="1"/>
        <v>400</v>
      </c>
    </row>
    <row r="7" spans="1:18">
      <c r="A7" s="2">
        <v>505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0</v>
      </c>
      <c r="P7" s="2">
        <v>0</v>
      </c>
      <c r="Q7" s="2">
        <v>1</v>
      </c>
      <c r="R7" s="2">
        <f t="shared" si="1"/>
        <v>505</v>
      </c>
    </row>
    <row r="8" spans="1:18">
      <c r="A8" s="2">
        <v>780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1</v>
      </c>
      <c r="O8" s="2">
        <v>1</v>
      </c>
      <c r="P8" s="2">
        <v>0</v>
      </c>
      <c r="Q8" s="2">
        <v>0</v>
      </c>
      <c r="R8" s="2">
        <f t="shared" si="1"/>
        <v>780</v>
      </c>
    </row>
    <row r="9" spans="1:18">
      <c r="A9" s="2">
        <v>1000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0</v>
      </c>
      <c r="N9" s="2">
        <v>1</v>
      </c>
      <c r="O9" s="2">
        <v>0</v>
      </c>
      <c r="P9" s="2">
        <v>0</v>
      </c>
      <c r="Q9" s="2">
        <v>0</v>
      </c>
      <c r="R9" s="2">
        <f t="shared" si="1"/>
        <v>1000</v>
      </c>
    </row>
    <row r="10" spans="1:18" ht="14.25" customHeight="1">
      <c r="A10" s="2">
        <v>2000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0</v>
      </c>
      <c r="M10" s="2">
        <v>1</v>
      </c>
      <c r="N10" s="2">
        <v>0</v>
      </c>
      <c r="O10" s="2">
        <v>0</v>
      </c>
      <c r="P10" s="2">
        <v>0</v>
      </c>
      <c r="Q10" s="2">
        <v>0</v>
      </c>
      <c r="R10" s="2">
        <f t="shared" si="1"/>
        <v>2000</v>
      </c>
    </row>
    <row r="11" spans="1:18">
      <c r="A11" s="2">
        <v>20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0</v>
      </c>
      <c r="M11" s="2">
        <v>1</v>
      </c>
      <c r="N11" s="2">
        <v>0</v>
      </c>
      <c r="O11" s="2">
        <v>0</v>
      </c>
      <c r="P11" s="2">
        <v>0</v>
      </c>
      <c r="Q11" s="2">
        <v>0</v>
      </c>
      <c r="R11" s="2">
        <f t="shared" si="1"/>
        <v>2000</v>
      </c>
    </row>
    <row r="12" spans="1:18">
      <c r="A12" s="2">
        <v>1350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0</v>
      </c>
      <c r="M12" s="2">
        <v>1</v>
      </c>
      <c r="N12" s="2">
        <v>0</v>
      </c>
      <c r="O12" s="2">
        <v>0</v>
      </c>
      <c r="P12" s="2">
        <v>0</v>
      </c>
      <c r="Q12" s="2">
        <v>0</v>
      </c>
      <c r="R12" s="2">
        <f t="shared" si="1"/>
        <v>2000</v>
      </c>
    </row>
    <row r="13" spans="1:18">
      <c r="A13" s="2">
        <v>300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f t="shared" si="1"/>
        <v>0</v>
      </c>
    </row>
    <row r="14" spans="1:18">
      <c r="A14" s="2">
        <v>474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f t="shared" si="1"/>
        <v>0</v>
      </c>
    </row>
    <row r="15" spans="1:18">
      <c r="A15" s="2">
        <v>89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f t="shared" si="1"/>
        <v>0</v>
      </c>
    </row>
    <row r="16" spans="1:18">
      <c r="A16" s="2">
        <v>295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f t="shared" si="1"/>
        <v>0</v>
      </c>
    </row>
    <row r="17" spans="1:18">
      <c r="A17" s="2">
        <v>600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f t="shared" si="1"/>
        <v>0</v>
      </c>
    </row>
    <row r="18" spans="1:18">
      <c r="A18" s="2">
        <v>128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f t="shared" si="1"/>
        <v>0</v>
      </c>
    </row>
    <row r="19" spans="1:18">
      <c r="A19" s="21">
        <v>255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f t="shared" si="1"/>
        <v>0</v>
      </c>
    </row>
    <row r="20" spans="1:18">
      <c r="A20" s="21">
        <v>65535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f t="shared" si="1"/>
        <v>0</v>
      </c>
    </row>
    <row r="21" spans="1:18">
      <c r="A21" s="2">
        <v>3000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f t="shared" si="1"/>
        <v>0</v>
      </c>
    </row>
    <row r="22" spans="1:18">
      <c r="A22" s="2">
        <v>683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f t="shared" si="1"/>
        <v>0</v>
      </c>
    </row>
    <row r="23" spans="1:18">
      <c r="A23" s="2">
        <v>390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f t="shared" si="1"/>
        <v>0</v>
      </c>
    </row>
    <row r="24" spans="1:18">
      <c r="A24" s="2">
        <v>412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f t="shared" si="1"/>
        <v>0</v>
      </c>
    </row>
    <row r="25" spans="1:18">
      <c r="A25" s="2">
        <v>536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f t="shared" si="1"/>
        <v>0</v>
      </c>
    </row>
    <row r="26" spans="1:18">
      <c r="A26" s="2">
        <v>580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f t="shared" si="1"/>
        <v>0</v>
      </c>
    </row>
  </sheetData>
  <mergeCells count="3">
    <mergeCell ref="B1:Q1"/>
    <mergeCell ref="J2:Q2"/>
    <mergeCell ref="B2:I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4"/>
  <sheetViews>
    <sheetView workbookViewId="0">
      <selection activeCell="A4" sqref="A4"/>
    </sheetView>
  </sheetViews>
  <sheetFormatPr baseColWidth="10" defaultColWidth="9.1640625" defaultRowHeight="19"/>
  <cols>
    <col min="1" max="1" width="14.83203125" style="1" customWidth="1"/>
    <col min="2" max="3" width="8.5" style="1" bestFit="1" customWidth="1"/>
    <col min="4" max="17" width="6.6640625" style="1" customWidth="1"/>
    <col min="18" max="16384" width="9.1640625" style="1"/>
  </cols>
  <sheetData>
    <row r="1" spans="1:17" ht="20" thickBot="1">
      <c r="B1" s="158" t="s">
        <v>1</v>
      </c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60"/>
    </row>
    <row r="2" spans="1:17">
      <c r="A2" s="4" t="s">
        <v>0</v>
      </c>
      <c r="B2" s="5">
        <f t="shared" ref="B2:E2" si="0">C2*2</f>
        <v>32768</v>
      </c>
      <c r="C2" s="5">
        <f t="shared" si="0"/>
        <v>16384</v>
      </c>
      <c r="D2" s="5">
        <f t="shared" si="0"/>
        <v>8192</v>
      </c>
      <c r="E2" s="5">
        <f t="shared" si="0"/>
        <v>4096</v>
      </c>
      <c r="F2" s="5">
        <f>G2*2</f>
        <v>2048</v>
      </c>
      <c r="G2" s="5">
        <f>H2*2</f>
        <v>1024</v>
      </c>
      <c r="H2" s="5">
        <f>I2*2</f>
        <v>512</v>
      </c>
      <c r="I2" s="5">
        <v>256</v>
      </c>
      <c r="J2" s="5">
        <v>128</v>
      </c>
      <c r="K2" s="5">
        <v>64</v>
      </c>
      <c r="L2" s="5">
        <v>32</v>
      </c>
      <c r="M2" s="5">
        <v>16</v>
      </c>
      <c r="N2" s="5">
        <v>8</v>
      </c>
      <c r="O2" s="5">
        <v>4</v>
      </c>
      <c r="P2" s="5">
        <v>2</v>
      </c>
      <c r="Q2" s="5">
        <v>1</v>
      </c>
    </row>
    <row r="3" spans="1:17">
      <c r="A3" s="2"/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</row>
    <row r="4" spans="1:17">
      <c r="A4" s="2"/>
      <c r="B4" s="2">
        <v>0</v>
      </c>
      <c r="C4" s="2">
        <v>0</v>
      </c>
      <c r="D4" s="2">
        <v>0</v>
      </c>
      <c r="E4" s="2">
        <v>0</v>
      </c>
      <c r="F4" s="2">
        <v>1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1</v>
      </c>
      <c r="O4" s="2">
        <v>0</v>
      </c>
      <c r="P4" s="2">
        <v>0</v>
      </c>
      <c r="Q4" s="2">
        <v>0</v>
      </c>
    </row>
    <row r="5" spans="1:17">
      <c r="A5" s="2"/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</row>
    <row r="6" spans="1:17">
      <c r="A6" s="2"/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1</v>
      </c>
      <c r="L6" s="2">
        <v>0</v>
      </c>
      <c r="M6" s="2">
        <v>1</v>
      </c>
      <c r="N6" s="2">
        <v>0</v>
      </c>
      <c r="O6" s="2">
        <v>1</v>
      </c>
      <c r="P6" s="2">
        <v>0</v>
      </c>
      <c r="Q6" s="2">
        <v>0</v>
      </c>
    </row>
    <row r="7" spans="1:17">
      <c r="A7" s="2"/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1</v>
      </c>
      <c r="K7" s="2">
        <v>0</v>
      </c>
      <c r="L7" s="2">
        <v>0</v>
      </c>
      <c r="M7" s="2">
        <v>1</v>
      </c>
      <c r="N7" s="2">
        <v>0</v>
      </c>
      <c r="O7" s="2">
        <v>1</v>
      </c>
      <c r="P7" s="2">
        <v>0</v>
      </c>
      <c r="Q7" s="2">
        <v>0</v>
      </c>
    </row>
    <row r="8" spans="1:17">
      <c r="A8" s="2"/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0</v>
      </c>
      <c r="K8" s="2">
        <v>1</v>
      </c>
      <c r="L8" s="2">
        <v>1</v>
      </c>
      <c r="M8" s="2">
        <v>0</v>
      </c>
      <c r="N8" s="2">
        <v>0</v>
      </c>
      <c r="O8" s="2">
        <v>1</v>
      </c>
      <c r="P8" s="2">
        <v>0</v>
      </c>
      <c r="Q8" s="2">
        <v>0</v>
      </c>
    </row>
    <row r="9" spans="1:17">
      <c r="A9" s="2"/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1</v>
      </c>
      <c r="Q9" s="2">
        <v>1</v>
      </c>
    </row>
    <row r="10" spans="1:17">
      <c r="A10" s="2"/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</row>
    <row r="11" spans="1:17">
      <c r="A11" s="2"/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1</v>
      </c>
      <c r="I11" s="2">
        <v>1</v>
      </c>
      <c r="J11" s="2">
        <v>0</v>
      </c>
      <c r="K11" s="2">
        <v>0</v>
      </c>
      <c r="L11" s="2">
        <v>0</v>
      </c>
      <c r="M11" s="2">
        <v>1</v>
      </c>
      <c r="N11" s="2">
        <v>1</v>
      </c>
      <c r="O11" s="2">
        <v>0</v>
      </c>
      <c r="P11" s="2">
        <v>0</v>
      </c>
      <c r="Q11" s="2">
        <v>0</v>
      </c>
    </row>
    <row r="12" spans="1:17">
      <c r="A12" s="2"/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</row>
    <row r="13" spans="1:17">
      <c r="A13" s="2"/>
      <c r="B13" s="2">
        <v>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1</v>
      </c>
      <c r="N13" s="2">
        <v>1</v>
      </c>
      <c r="O13" s="2">
        <v>0</v>
      </c>
      <c r="P13" s="2">
        <v>0</v>
      </c>
      <c r="Q13" s="2">
        <v>1</v>
      </c>
    </row>
    <row r="14" spans="1:17">
      <c r="A14" s="2"/>
      <c r="B14" s="2">
        <v>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1</v>
      </c>
      <c r="O14" s="2">
        <v>0</v>
      </c>
      <c r="P14" s="2">
        <v>0</v>
      </c>
      <c r="Q14" s="2">
        <v>1</v>
      </c>
    </row>
    <row r="15" spans="1:17">
      <c r="A15" s="2"/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1</v>
      </c>
      <c r="H15" s="2">
        <v>1</v>
      </c>
      <c r="I15" s="2">
        <v>0</v>
      </c>
      <c r="J15" s="2">
        <v>1</v>
      </c>
      <c r="K15" s="2">
        <v>0</v>
      </c>
      <c r="L15" s="2">
        <v>0</v>
      </c>
      <c r="M15" s="2">
        <v>1</v>
      </c>
      <c r="N15" s="2">
        <v>0</v>
      </c>
      <c r="O15" s="2">
        <v>0</v>
      </c>
      <c r="P15" s="2">
        <v>0</v>
      </c>
      <c r="Q15" s="2">
        <v>0</v>
      </c>
    </row>
    <row r="16" spans="1:17">
      <c r="A16" s="2"/>
      <c r="B16" s="2">
        <v>0</v>
      </c>
      <c r="C16" s="2">
        <v>0</v>
      </c>
      <c r="D16" s="2">
        <v>0</v>
      </c>
      <c r="E16" s="2">
        <v>0</v>
      </c>
      <c r="F16" s="2">
        <v>1</v>
      </c>
      <c r="G16" s="2">
        <v>1</v>
      </c>
      <c r="H16" s="2">
        <v>0</v>
      </c>
      <c r="I16" s="2">
        <v>1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  <row r="17" spans="1:17">
      <c r="A17" s="2"/>
      <c r="B17" s="2">
        <v>0</v>
      </c>
      <c r="C17" s="2">
        <v>0</v>
      </c>
      <c r="D17" s="2">
        <v>0</v>
      </c>
      <c r="E17" s="2">
        <v>1</v>
      </c>
      <c r="F17" s="2">
        <v>1</v>
      </c>
      <c r="G17" s="2">
        <v>1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>
      <c r="A18" s="2"/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  <c r="H18" s="2">
        <v>1</v>
      </c>
      <c r="I18" s="2">
        <v>0</v>
      </c>
      <c r="J18" s="2">
        <v>0</v>
      </c>
      <c r="K18" s="2">
        <v>1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</row>
    <row r="19" spans="1:17">
      <c r="A19" s="2"/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1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</row>
    <row r="20" spans="1:17">
      <c r="A20" s="2"/>
      <c r="B20" s="2">
        <v>0</v>
      </c>
      <c r="C20" s="2">
        <v>0</v>
      </c>
      <c r="D20" s="2">
        <v>0</v>
      </c>
      <c r="E20" s="2">
        <v>0</v>
      </c>
      <c r="F20" s="2">
        <v>1</v>
      </c>
      <c r="G20" s="2">
        <v>0</v>
      </c>
      <c r="H20" s="2">
        <v>0</v>
      </c>
      <c r="I20" s="2">
        <v>0</v>
      </c>
      <c r="J20" s="2">
        <v>1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</row>
    <row r="21" spans="1:17">
      <c r="A21" s="2"/>
      <c r="B21" s="2">
        <v>0</v>
      </c>
      <c r="C21" s="2">
        <v>0</v>
      </c>
      <c r="D21" s="2">
        <v>0</v>
      </c>
      <c r="E21" s="2">
        <v>0</v>
      </c>
      <c r="F21" s="2">
        <v>1</v>
      </c>
      <c r="G21" s="2">
        <v>1</v>
      </c>
      <c r="H21" s="2">
        <v>0</v>
      </c>
      <c r="I21" s="2">
        <v>0</v>
      </c>
      <c r="J21" s="2">
        <v>1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</row>
    <row r="22" spans="1:17">
      <c r="A22" s="2"/>
      <c r="B22" s="2">
        <v>0</v>
      </c>
      <c r="C22" s="2">
        <v>0</v>
      </c>
      <c r="D22" s="2">
        <v>0</v>
      </c>
      <c r="E22" s="2">
        <v>0</v>
      </c>
      <c r="F22" s="2">
        <v>1</v>
      </c>
      <c r="G22" s="2">
        <v>0</v>
      </c>
      <c r="H22" s="2">
        <v>1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</row>
    <row r="23" spans="1:17">
      <c r="A23" s="2"/>
      <c r="B23" s="2">
        <v>0</v>
      </c>
      <c r="C23" s="2">
        <v>0</v>
      </c>
      <c r="D23" s="2">
        <v>0</v>
      </c>
      <c r="E23" s="2">
        <v>1</v>
      </c>
      <c r="F23" s="2">
        <v>1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</row>
    <row r="24" spans="1:17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</sheetData>
  <mergeCells count="1">
    <mergeCell ref="B1:Q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4B911-8D10-487F-81B6-661F48F87A36}">
  <dimension ref="B4:K12"/>
  <sheetViews>
    <sheetView showGridLines="0" topLeftCell="F1" workbookViewId="0">
      <selection activeCell="Q8" sqref="Q8"/>
    </sheetView>
  </sheetViews>
  <sheetFormatPr baseColWidth="10" defaultColWidth="8.83203125" defaultRowHeight="15"/>
  <cols>
    <col min="9" max="9" width="11" customWidth="1"/>
    <col min="10" max="10" width="7.83203125" customWidth="1"/>
    <col min="11" max="11" width="40" bestFit="1" customWidth="1"/>
  </cols>
  <sheetData>
    <row r="4" spans="2:11" ht="16" thickBot="1"/>
    <row r="5" spans="2:11" ht="32.25" customHeight="1" thickBot="1">
      <c r="E5" s="146"/>
      <c r="I5" s="148">
        <v>0</v>
      </c>
      <c r="J5" s="145" t="s">
        <v>116</v>
      </c>
      <c r="K5" s="149">
        <v>255</v>
      </c>
    </row>
    <row r="6" spans="2:11">
      <c r="K6" s="38"/>
    </row>
    <row r="7" spans="2:11">
      <c r="K7" s="38"/>
    </row>
    <row r="8" spans="2:11">
      <c r="K8" s="38"/>
    </row>
    <row r="9" spans="2:11" ht="34">
      <c r="D9" s="147"/>
      <c r="E9" s="147"/>
      <c r="I9" s="148">
        <v>0</v>
      </c>
      <c r="J9" s="144" t="s">
        <v>116</v>
      </c>
      <c r="K9" s="150">
        <v>65535</v>
      </c>
    </row>
    <row r="10" spans="2:11">
      <c r="K10" s="38"/>
    </row>
    <row r="11" spans="2:11">
      <c r="K11" s="38"/>
    </row>
    <row r="12" spans="2:11" ht="34">
      <c r="B12" s="147"/>
      <c r="C12" s="147"/>
      <c r="D12" s="147"/>
      <c r="E12" s="147"/>
      <c r="I12" s="148">
        <v>0</v>
      </c>
      <c r="J12" s="144" t="s">
        <v>116</v>
      </c>
      <c r="K12" s="151">
        <v>4294967295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5736E-4BB6-4113-A33D-F8EC64673871}">
  <dimension ref="B4:K15"/>
  <sheetViews>
    <sheetView showGridLines="0" workbookViewId="0">
      <selection activeCell="F12" sqref="F12"/>
    </sheetView>
  </sheetViews>
  <sheetFormatPr baseColWidth="10" defaultColWidth="8.83203125" defaultRowHeight="15"/>
  <cols>
    <col min="8" max="8" width="16.1640625" customWidth="1"/>
    <col min="9" max="9" width="40" bestFit="1" customWidth="1"/>
    <col min="10" max="10" width="7.83203125" customWidth="1"/>
    <col min="11" max="11" width="40" bestFit="1" customWidth="1"/>
  </cols>
  <sheetData>
    <row r="4" spans="2:11" ht="16" thickBot="1"/>
    <row r="5" spans="2:11" ht="32.25" customHeight="1" thickBot="1">
      <c r="E5" s="146"/>
      <c r="I5" s="148">
        <v>-128</v>
      </c>
      <c r="J5" s="145" t="s">
        <v>116</v>
      </c>
      <c r="K5" s="149">
        <v>127</v>
      </c>
    </row>
    <row r="6" spans="2:11">
      <c r="K6" s="38"/>
    </row>
    <row r="7" spans="2:11">
      <c r="K7" s="38"/>
    </row>
    <row r="8" spans="2:11">
      <c r="K8" s="38"/>
    </row>
    <row r="9" spans="2:11" ht="34">
      <c r="D9" s="147"/>
      <c r="E9" s="147"/>
      <c r="I9" s="148">
        <v>-32768</v>
      </c>
      <c r="J9" s="144" t="s">
        <v>116</v>
      </c>
      <c r="K9" s="150">
        <v>32767</v>
      </c>
    </row>
    <row r="10" spans="2:11">
      <c r="K10" s="38"/>
    </row>
    <row r="11" spans="2:11">
      <c r="K11" s="38"/>
    </row>
    <row r="12" spans="2:11" ht="34">
      <c r="B12" s="147"/>
      <c r="C12" s="147"/>
      <c r="D12" s="147"/>
      <c r="E12" s="147"/>
      <c r="I12" s="153" t="s">
        <v>117</v>
      </c>
      <c r="J12" s="144" t="s">
        <v>116</v>
      </c>
      <c r="K12" s="151">
        <v>2147483647</v>
      </c>
    </row>
    <row r="15" spans="2:11" ht="31">
      <c r="I15" s="152"/>
      <c r="J15" s="143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2"/>
  <sheetViews>
    <sheetView showGridLines="0" topLeftCell="A13" workbookViewId="0">
      <selection activeCell="Y5" sqref="Y5"/>
    </sheetView>
  </sheetViews>
  <sheetFormatPr baseColWidth="10" defaultColWidth="9.1640625" defaultRowHeight="29"/>
  <cols>
    <col min="1" max="1" width="5.83203125" style="17" bestFit="1" customWidth="1"/>
    <col min="2" max="2" width="9.1640625" style="17"/>
    <col min="3" max="3" width="14.83203125" style="17" bestFit="1" customWidth="1"/>
    <col min="4" max="16384" width="9.1640625" style="17"/>
  </cols>
  <sheetData>
    <row r="1" spans="1:9" ht="20.25" customHeight="1" thickBot="1"/>
    <row r="2" spans="1:9" ht="30" thickBot="1">
      <c r="B2" s="167" t="s">
        <v>50</v>
      </c>
      <c r="C2" s="168"/>
      <c r="D2" s="168"/>
      <c r="E2" s="168"/>
      <c r="F2" s="168"/>
      <c r="G2" s="168"/>
      <c r="H2" s="168"/>
      <c r="I2" s="169"/>
    </row>
    <row r="3" spans="1:9" ht="13.5" customHeight="1" thickBot="1"/>
    <row r="4" spans="1:9" ht="30" thickBot="1">
      <c r="B4" s="167" t="s">
        <v>26</v>
      </c>
      <c r="C4" s="168"/>
      <c r="D4" s="168"/>
      <c r="E4" s="168"/>
      <c r="F4" s="168"/>
      <c r="G4" s="168"/>
      <c r="H4" s="168"/>
      <c r="I4" s="169"/>
    </row>
    <row r="6" spans="1:9">
      <c r="B6" s="18" t="s">
        <v>27</v>
      </c>
      <c r="C6" s="18" t="s">
        <v>1</v>
      </c>
    </row>
    <row r="7" spans="1:9">
      <c r="A7" s="17">
        <v>0</v>
      </c>
      <c r="B7" s="18">
        <v>0</v>
      </c>
      <c r="C7" s="19" t="s">
        <v>28</v>
      </c>
    </row>
    <row r="8" spans="1:9">
      <c r="A8" s="17">
        <v>1</v>
      </c>
      <c r="B8" s="18">
        <v>1</v>
      </c>
      <c r="C8" s="19" t="s">
        <v>29</v>
      </c>
    </row>
    <row r="9" spans="1:9">
      <c r="A9" s="17">
        <v>2</v>
      </c>
      <c r="B9" s="18">
        <v>2</v>
      </c>
      <c r="C9" s="19" t="s">
        <v>36</v>
      </c>
    </row>
    <row r="10" spans="1:9">
      <c r="A10" s="17">
        <v>3</v>
      </c>
      <c r="B10" s="18">
        <v>3</v>
      </c>
      <c r="C10" s="19" t="s">
        <v>37</v>
      </c>
    </row>
    <row r="11" spans="1:9">
      <c r="A11" s="17">
        <v>4</v>
      </c>
      <c r="B11" s="18">
        <v>4</v>
      </c>
      <c r="C11" s="19" t="s">
        <v>38</v>
      </c>
    </row>
    <row r="12" spans="1:9">
      <c r="A12" s="17">
        <v>5</v>
      </c>
      <c r="B12" s="18">
        <v>5</v>
      </c>
      <c r="C12" s="19" t="s">
        <v>39</v>
      </c>
    </row>
    <row r="13" spans="1:9">
      <c r="A13" s="17">
        <v>6</v>
      </c>
      <c r="B13" s="18">
        <v>6</v>
      </c>
      <c r="C13" s="19" t="s">
        <v>40</v>
      </c>
    </row>
    <row r="14" spans="1:9">
      <c r="A14" s="17">
        <v>7</v>
      </c>
      <c r="B14" s="18">
        <v>7</v>
      </c>
      <c r="C14" s="19" t="s">
        <v>41</v>
      </c>
    </row>
    <row r="15" spans="1:9">
      <c r="A15" s="17">
        <v>8</v>
      </c>
      <c r="B15" s="18">
        <v>8</v>
      </c>
      <c r="C15" s="19" t="s">
        <v>42</v>
      </c>
    </row>
    <row r="16" spans="1:9">
      <c r="A16" s="17">
        <v>9</v>
      </c>
      <c r="B16" s="18">
        <v>9</v>
      </c>
      <c r="C16" s="19" t="s">
        <v>43</v>
      </c>
    </row>
    <row r="17" spans="1:3">
      <c r="A17" s="17">
        <v>10</v>
      </c>
      <c r="B17" s="18" t="s">
        <v>30</v>
      </c>
      <c r="C17" s="19" t="s">
        <v>44</v>
      </c>
    </row>
    <row r="18" spans="1:3">
      <c r="A18" s="17">
        <v>11</v>
      </c>
      <c r="B18" s="18" t="s">
        <v>31</v>
      </c>
      <c r="C18" s="19" t="s">
        <v>45</v>
      </c>
    </row>
    <row r="19" spans="1:3">
      <c r="A19" s="17">
        <v>12</v>
      </c>
      <c r="B19" s="18" t="s">
        <v>32</v>
      </c>
      <c r="C19" s="19" t="s">
        <v>46</v>
      </c>
    </row>
    <row r="20" spans="1:3">
      <c r="A20" s="17">
        <v>13</v>
      </c>
      <c r="B20" s="18" t="s">
        <v>33</v>
      </c>
      <c r="C20" s="19" t="s">
        <v>47</v>
      </c>
    </row>
    <row r="21" spans="1:3">
      <c r="A21" s="17">
        <v>14</v>
      </c>
      <c r="B21" s="18" t="s">
        <v>34</v>
      </c>
      <c r="C21" s="19" t="s">
        <v>48</v>
      </c>
    </row>
    <row r="22" spans="1:3">
      <c r="A22" s="17">
        <v>15</v>
      </c>
      <c r="B22" s="18" t="s">
        <v>35</v>
      </c>
      <c r="C22" s="19" t="s">
        <v>49</v>
      </c>
    </row>
  </sheetData>
  <mergeCells count="2">
    <mergeCell ref="B2:I2"/>
    <mergeCell ref="B4:I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0"/>
  <sheetViews>
    <sheetView zoomScale="190" zoomScaleNormal="190" workbookViewId="0">
      <pane ySplit="3" topLeftCell="A4" activePane="bottomLeft" state="frozen"/>
      <selection pane="bottomLeft" activeCell="N5" sqref="N5"/>
    </sheetView>
  </sheetViews>
  <sheetFormatPr baseColWidth="10" defaultColWidth="9.1640625" defaultRowHeight="19"/>
  <cols>
    <col min="1" max="1" width="5.6640625" style="1" bestFit="1" customWidth="1"/>
    <col min="2" max="3" width="4" style="1" customWidth="1"/>
    <col min="4" max="11" width="5.6640625" style="1" customWidth="1"/>
    <col min="12" max="12" width="5.6640625" style="1" bestFit="1" customWidth="1"/>
    <col min="13" max="16384" width="9.1640625" style="1"/>
  </cols>
  <sheetData>
    <row r="1" spans="1:12">
      <c r="D1" s="158" t="s">
        <v>1</v>
      </c>
      <c r="E1" s="159"/>
      <c r="F1" s="159"/>
      <c r="G1" s="159"/>
      <c r="H1" s="159"/>
      <c r="I1" s="159"/>
      <c r="J1" s="159"/>
      <c r="K1" s="160"/>
    </row>
    <row r="2" spans="1:12" ht="20" thickBot="1">
      <c r="D2" s="20">
        <v>128</v>
      </c>
      <c r="E2" s="20">
        <v>64</v>
      </c>
      <c r="F2" s="20">
        <v>32</v>
      </c>
      <c r="G2" s="20">
        <v>16</v>
      </c>
      <c r="H2" s="20">
        <v>8</v>
      </c>
      <c r="I2" s="20">
        <v>4</v>
      </c>
      <c r="J2" s="20">
        <v>2</v>
      </c>
      <c r="K2" s="20">
        <v>1</v>
      </c>
    </row>
    <row r="3" spans="1:12">
      <c r="A3" s="4" t="s">
        <v>27</v>
      </c>
      <c r="B3" s="156" t="s">
        <v>118</v>
      </c>
      <c r="C3" s="156" t="s">
        <v>118</v>
      </c>
      <c r="D3" s="5">
        <v>8</v>
      </c>
      <c r="E3" s="5">
        <v>4</v>
      </c>
      <c r="F3" s="5">
        <v>2</v>
      </c>
      <c r="G3" s="9">
        <v>1</v>
      </c>
      <c r="H3" s="5">
        <v>8</v>
      </c>
      <c r="I3" s="5">
        <v>4</v>
      </c>
      <c r="J3" s="5">
        <v>2</v>
      </c>
      <c r="K3" s="9">
        <v>1</v>
      </c>
      <c r="L3" s="2" t="s">
        <v>119</v>
      </c>
    </row>
    <row r="4" spans="1:12">
      <c r="A4" s="2">
        <v>12</v>
      </c>
      <c r="B4" s="154">
        <v>1</v>
      </c>
      <c r="C4" s="155">
        <v>2</v>
      </c>
      <c r="D4" s="8"/>
      <c r="E4" s="8"/>
      <c r="F4" s="8"/>
      <c r="G4" s="8"/>
      <c r="H4" s="6"/>
      <c r="I4" s="6"/>
      <c r="J4" s="6"/>
      <c r="K4" s="6"/>
      <c r="L4" s="2">
        <f t="shared" ref="L4:L30" si="0">K4*1+J4*2+I4*4+H4*8+G4*16+F4*32+E4*64+D4*128</f>
        <v>0</v>
      </c>
    </row>
    <row r="5" spans="1:12">
      <c r="A5" s="2">
        <v>18</v>
      </c>
      <c r="B5" s="154">
        <v>1</v>
      </c>
      <c r="C5" s="155">
        <v>8</v>
      </c>
      <c r="D5" s="8"/>
      <c r="E5" s="8"/>
      <c r="F5" s="8"/>
      <c r="G5" s="8"/>
      <c r="H5" s="6"/>
      <c r="I5" s="6"/>
      <c r="J5" s="6"/>
      <c r="K5" s="6"/>
      <c r="L5" s="2">
        <f t="shared" si="0"/>
        <v>0</v>
      </c>
    </row>
    <row r="6" spans="1:12">
      <c r="A6" s="2" t="s">
        <v>2</v>
      </c>
      <c r="B6" s="154">
        <v>2</v>
      </c>
      <c r="C6" s="155" t="s">
        <v>31</v>
      </c>
      <c r="D6" s="8"/>
      <c r="E6" s="8"/>
      <c r="F6" s="8"/>
      <c r="G6" s="8"/>
      <c r="H6" s="6"/>
      <c r="I6" s="6"/>
      <c r="J6" s="6"/>
      <c r="K6" s="6"/>
      <c r="L6" s="2">
        <f t="shared" si="0"/>
        <v>0</v>
      </c>
    </row>
    <row r="7" spans="1:12">
      <c r="A7" s="2" t="s">
        <v>3</v>
      </c>
      <c r="B7" s="154" t="s">
        <v>30</v>
      </c>
      <c r="C7" s="155">
        <v>3</v>
      </c>
      <c r="D7" s="8"/>
      <c r="E7" s="8"/>
      <c r="F7" s="8"/>
      <c r="G7" s="8"/>
      <c r="H7" s="6"/>
      <c r="I7" s="6"/>
      <c r="J7" s="6"/>
      <c r="K7" s="6"/>
      <c r="L7" s="2">
        <f t="shared" si="0"/>
        <v>0</v>
      </c>
    </row>
    <row r="8" spans="1:12">
      <c r="A8" s="2" t="s">
        <v>4</v>
      </c>
      <c r="B8" s="154">
        <v>4</v>
      </c>
      <c r="C8" s="155" t="s">
        <v>33</v>
      </c>
      <c r="D8" s="8"/>
      <c r="E8" s="8"/>
      <c r="F8" s="8"/>
      <c r="G8" s="8"/>
      <c r="H8" s="6"/>
      <c r="I8" s="6"/>
      <c r="J8" s="6"/>
      <c r="K8" s="6"/>
      <c r="L8" s="2">
        <f t="shared" si="0"/>
        <v>0</v>
      </c>
    </row>
    <row r="9" spans="1:12">
      <c r="A9" s="2" t="s">
        <v>5</v>
      </c>
      <c r="B9" s="154" t="s">
        <v>34</v>
      </c>
      <c r="C9" s="155" t="s">
        <v>35</v>
      </c>
      <c r="D9" s="8"/>
      <c r="E9" s="8"/>
      <c r="F9" s="8"/>
      <c r="G9" s="8"/>
      <c r="H9" s="6"/>
      <c r="I9" s="6"/>
      <c r="J9" s="6"/>
      <c r="K9" s="6"/>
      <c r="L9" s="2">
        <f t="shared" si="0"/>
        <v>0</v>
      </c>
    </row>
    <row r="10" spans="1:12">
      <c r="A10" s="2" t="s">
        <v>6</v>
      </c>
      <c r="B10" s="154" t="s">
        <v>35</v>
      </c>
      <c r="C10" s="155">
        <v>6</v>
      </c>
      <c r="D10" s="8"/>
      <c r="E10" s="8"/>
      <c r="F10" s="8"/>
      <c r="G10" s="8"/>
      <c r="H10" s="6"/>
      <c r="I10" s="6"/>
      <c r="J10" s="6"/>
      <c r="K10" s="6"/>
      <c r="L10" s="2">
        <f t="shared" si="0"/>
        <v>0</v>
      </c>
    </row>
    <row r="11" spans="1:12">
      <c r="A11" s="2" t="s">
        <v>7</v>
      </c>
      <c r="B11" s="154">
        <v>1</v>
      </c>
      <c r="C11" s="155" t="s">
        <v>30</v>
      </c>
      <c r="D11" s="8"/>
      <c r="E11" s="8"/>
      <c r="F11" s="8"/>
      <c r="G11" s="8"/>
      <c r="H11" s="6"/>
      <c r="I11" s="6"/>
      <c r="J11" s="6"/>
      <c r="K11" s="6"/>
      <c r="L11" s="2">
        <f t="shared" si="0"/>
        <v>0</v>
      </c>
    </row>
    <row r="12" spans="1:12">
      <c r="A12" s="2" t="s">
        <v>2</v>
      </c>
      <c r="B12" s="154">
        <v>2</v>
      </c>
      <c r="C12" s="155" t="s">
        <v>31</v>
      </c>
      <c r="D12" s="8"/>
      <c r="E12" s="8"/>
      <c r="F12" s="8"/>
      <c r="G12" s="8"/>
      <c r="H12" s="6"/>
      <c r="I12" s="6"/>
      <c r="J12" s="6"/>
      <c r="K12" s="6"/>
      <c r="L12" s="2">
        <f t="shared" si="0"/>
        <v>0</v>
      </c>
    </row>
    <row r="13" spans="1:12">
      <c r="A13" s="2" t="s">
        <v>8</v>
      </c>
      <c r="B13" s="154" t="s">
        <v>31</v>
      </c>
      <c r="C13" s="155">
        <v>7</v>
      </c>
      <c r="D13" s="8"/>
      <c r="E13" s="8"/>
      <c r="F13" s="8"/>
      <c r="G13" s="8"/>
      <c r="H13" s="6"/>
      <c r="I13" s="6"/>
      <c r="J13" s="6"/>
      <c r="K13" s="6"/>
      <c r="L13" s="2">
        <f t="shared" si="0"/>
        <v>0</v>
      </c>
    </row>
    <row r="14" spans="1:12">
      <c r="A14" s="2" t="s">
        <v>9</v>
      </c>
      <c r="B14" s="154" t="s">
        <v>35</v>
      </c>
      <c r="C14" s="155">
        <v>5</v>
      </c>
      <c r="D14" s="8"/>
      <c r="E14" s="8"/>
      <c r="F14" s="8"/>
      <c r="G14" s="8"/>
      <c r="H14" s="6"/>
      <c r="I14" s="6"/>
      <c r="J14" s="6"/>
      <c r="K14" s="6"/>
      <c r="L14" s="2">
        <f t="shared" si="0"/>
        <v>0</v>
      </c>
    </row>
    <row r="15" spans="1:12">
      <c r="A15" s="2" t="s">
        <v>10</v>
      </c>
      <c r="B15" s="154" t="s">
        <v>32</v>
      </c>
      <c r="C15" s="155" t="s">
        <v>33</v>
      </c>
      <c r="D15" s="8"/>
      <c r="E15" s="8"/>
      <c r="F15" s="8"/>
      <c r="G15" s="8"/>
      <c r="H15" s="6"/>
      <c r="I15" s="6"/>
      <c r="J15" s="6"/>
      <c r="K15" s="6"/>
      <c r="L15" s="2">
        <f t="shared" si="0"/>
        <v>0</v>
      </c>
    </row>
    <row r="16" spans="1:12">
      <c r="A16" s="2" t="s">
        <v>11</v>
      </c>
      <c r="B16" s="154" t="s">
        <v>34</v>
      </c>
      <c r="C16" s="155">
        <v>5</v>
      </c>
      <c r="D16" s="8"/>
      <c r="E16" s="8"/>
      <c r="F16" s="8"/>
      <c r="G16" s="8"/>
      <c r="H16" s="6"/>
      <c r="I16" s="6"/>
      <c r="J16" s="6"/>
      <c r="K16" s="6"/>
      <c r="L16" s="2">
        <f t="shared" si="0"/>
        <v>0</v>
      </c>
    </row>
    <row r="17" spans="1:12">
      <c r="A17" s="2" t="s">
        <v>12</v>
      </c>
      <c r="B17" s="154">
        <v>6</v>
      </c>
      <c r="C17" s="155" t="s">
        <v>35</v>
      </c>
      <c r="D17" s="8"/>
      <c r="E17" s="8"/>
      <c r="F17" s="8"/>
      <c r="G17" s="8"/>
      <c r="H17" s="6"/>
      <c r="I17" s="6"/>
      <c r="J17" s="6"/>
      <c r="K17" s="6"/>
      <c r="L17" s="2">
        <f t="shared" si="0"/>
        <v>0</v>
      </c>
    </row>
    <row r="18" spans="1:12">
      <c r="A18" s="2" t="s">
        <v>13</v>
      </c>
      <c r="B18" s="154" t="s">
        <v>35</v>
      </c>
      <c r="C18" s="155">
        <v>4</v>
      </c>
      <c r="D18" s="8"/>
      <c r="E18" s="8"/>
      <c r="F18" s="8"/>
      <c r="G18" s="8"/>
      <c r="H18" s="6"/>
      <c r="I18" s="6"/>
      <c r="J18" s="6"/>
      <c r="K18" s="6"/>
      <c r="L18" s="2">
        <f t="shared" si="0"/>
        <v>0</v>
      </c>
    </row>
    <row r="19" spans="1:12">
      <c r="A19" s="2">
        <v>99</v>
      </c>
      <c r="B19" s="154">
        <v>9</v>
      </c>
      <c r="C19" s="155">
        <v>9</v>
      </c>
      <c r="D19" s="8"/>
      <c r="E19" s="8"/>
      <c r="F19" s="8"/>
      <c r="G19" s="8"/>
      <c r="H19" s="6"/>
      <c r="I19" s="6"/>
      <c r="J19" s="6"/>
      <c r="K19" s="6"/>
      <c r="L19" s="2">
        <f t="shared" si="0"/>
        <v>0</v>
      </c>
    </row>
    <row r="20" spans="1:12">
      <c r="A20" s="2">
        <v>15</v>
      </c>
      <c r="B20" s="154">
        <v>1</v>
      </c>
      <c r="C20" s="155">
        <v>5</v>
      </c>
      <c r="D20" s="8"/>
      <c r="E20" s="8"/>
      <c r="F20" s="8"/>
      <c r="G20" s="8"/>
      <c r="H20" s="6"/>
      <c r="I20" s="6"/>
      <c r="J20" s="6"/>
      <c r="K20" s="6"/>
      <c r="L20" s="2">
        <f t="shared" si="0"/>
        <v>0</v>
      </c>
    </row>
    <row r="21" spans="1:12">
      <c r="A21" s="2" t="s">
        <v>14</v>
      </c>
      <c r="B21" s="154">
        <v>3</v>
      </c>
      <c r="C21" s="155" t="s">
        <v>33</v>
      </c>
      <c r="D21" s="8"/>
      <c r="E21" s="8"/>
      <c r="F21" s="8"/>
      <c r="G21" s="8"/>
      <c r="H21" s="6"/>
      <c r="I21" s="6"/>
      <c r="J21" s="6"/>
      <c r="K21" s="6"/>
      <c r="L21" s="2">
        <f t="shared" si="0"/>
        <v>0</v>
      </c>
    </row>
    <row r="22" spans="1:12">
      <c r="A22" s="2" t="s">
        <v>15</v>
      </c>
      <c r="B22" s="154">
        <v>5</v>
      </c>
      <c r="C22" s="155" t="s">
        <v>30</v>
      </c>
      <c r="D22" s="8"/>
      <c r="E22" s="8"/>
      <c r="F22" s="8"/>
      <c r="G22" s="8"/>
      <c r="H22" s="6"/>
      <c r="I22" s="6"/>
      <c r="J22" s="6"/>
      <c r="K22" s="6"/>
      <c r="L22" s="2">
        <f t="shared" si="0"/>
        <v>0</v>
      </c>
    </row>
    <row r="23" spans="1:12">
      <c r="A23" s="2" t="s">
        <v>16</v>
      </c>
      <c r="B23" s="154" t="s">
        <v>30</v>
      </c>
      <c r="C23" s="155" t="s">
        <v>31</v>
      </c>
      <c r="D23" s="8"/>
      <c r="E23" s="8"/>
      <c r="F23" s="8"/>
      <c r="G23" s="8"/>
      <c r="H23" s="6"/>
      <c r="I23" s="6"/>
      <c r="J23" s="6"/>
      <c r="K23" s="6"/>
      <c r="L23" s="2">
        <f t="shared" si="0"/>
        <v>0</v>
      </c>
    </row>
    <row r="24" spans="1:12">
      <c r="A24" s="2" t="s">
        <v>62</v>
      </c>
      <c r="B24" s="154">
        <v>3</v>
      </c>
      <c r="C24" s="155" t="s">
        <v>30</v>
      </c>
      <c r="D24" s="8"/>
      <c r="E24" s="8"/>
      <c r="F24" s="8"/>
      <c r="G24" s="8"/>
      <c r="H24" s="6"/>
      <c r="I24" s="6"/>
      <c r="J24" s="6"/>
      <c r="K24" s="6"/>
      <c r="L24" s="2">
        <f t="shared" si="0"/>
        <v>0</v>
      </c>
    </row>
    <row r="25" spans="1:12">
      <c r="A25" s="2" t="s">
        <v>63</v>
      </c>
      <c r="B25" s="154" t="s">
        <v>32</v>
      </c>
      <c r="C25" s="155" t="s">
        <v>35</v>
      </c>
      <c r="D25" s="8"/>
      <c r="E25" s="8"/>
      <c r="F25" s="8"/>
      <c r="G25" s="8"/>
      <c r="H25" s="6"/>
      <c r="I25" s="6"/>
      <c r="J25" s="6"/>
      <c r="K25" s="6"/>
      <c r="L25" s="2">
        <f t="shared" si="0"/>
        <v>0</v>
      </c>
    </row>
    <row r="26" spans="1:12">
      <c r="A26" s="2" t="s">
        <v>64</v>
      </c>
      <c r="B26" s="154">
        <v>5</v>
      </c>
      <c r="C26" s="155" t="s">
        <v>33</v>
      </c>
      <c r="D26" s="8"/>
      <c r="E26" s="8"/>
      <c r="F26" s="8"/>
      <c r="G26" s="8"/>
      <c r="H26" s="6"/>
      <c r="I26" s="6"/>
      <c r="J26" s="6"/>
      <c r="K26" s="6"/>
      <c r="L26" s="2">
        <f t="shared" si="0"/>
        <v>0</v>
      </c>
    </row>
    <row r="27" spans="1:12">
      <c r="A27" s="2" t="s">
        <v>65</v>
      </c>
      <c r="B27" s="154" t="s">
        <v>35</v>
      </c>
      <c r="C27" s="155">
        <v>9</v>
      </c>
      <c r="D27" s="8"/>
      <c r="E27" s="8"/>
      <c r="F27" s="8"/>
      <c r="G27" s="8"/>
      <c r="H27" s="6"/>
      <c r="I27" s="6"/>
      <c r="J27" s="6"/>
      <c r="K27" s="6"/>
      <c r="L27" s="2">
        <f t="shared" si="0"/>
        <v>0</v>
      </c>
    </row>
    <row r="28" spans="1:12">
      <c r="A28" s="2">
        <v>44</v>
      </c>
      <c r="B28" s="154">
        <v>4</v>
      </c>
      <c r="C28" s="155">
        <v>4</v>
      </c>
      <c r="D28" s="8"/>
      <c r="E28" s="8"/>
      <c r="F28" s="8"/>
      <c r="G28" s="8"/>
      <c r="H28" s="6"/>
      <c r="I28" s="6"/>
      <c r="J28" s="6"/>
      <c r="K28" s="6"/>
      <c r="L28" s="2">
        <f t="shared" si="0"/>
        <v>0</v>
      </c>
    </row>
    <row r="29" spans="1:12">
      <c r="A29" s="2" t="s">
        <v>66</v>
      </c>
      <c r="B29" s="154" t="s">
        <v>35</v>
      </c>
      <c r="C29" s="155">
        <v>0</v>
      </c>
      <c r="D29" s="8"/>
      <c r="E29" s="8"/>
      <c r="F29" s="8"/>
      <c r="G29" s="8"/>
      <c r="H29" s="6"/>
      <c r="I29" s="6"/>
      <c r="J29" s="6"/>
      <c r="K29" s="6"/>
      <c r="L29" s="2">
        <f t="shared" si="0"/>
        <v>0</v>
      </c>
    </row>
    <row r="30" spans="1:12">
      <c r="A30" s="2" t="s">
        <v>67</v>
      </c>
      <c r="B30" s="154">
        <v>0</v>
      </c>
      <c r="C30" s="155" t="s">
        <v>33</v>
      </c>
      <c r="D30" s="8"/>
      <c r="E30" s="8"/>
      <c r="F30" s="8"/>
      <c r="G30" s="8"/>
      <c r="H30" s="6"/>
      <c r="I30" s="6"/>
      <c r="J30" s="6"/>
      <c r="K30" s="6"/>
      <c r="L30" s="2">
        <f t="shared" si="0"/>
        <v>0</v>
      </c>
    </row>
  </sheetData>
  <mergeCells count="1">
    <mergeCell ref="D1:K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1"/>
  <sheetViews>
    <sheetView zoomScale="262" zoomScaleNormal="262" workbookViewId="0">
      <pane ySplit="3" topLeftCell="A28" activePane="bottomLeft" state="frozen"/>
      <selection pane="bottomLeft" activeCell="J28" sqref="J28"/>
    </sheetView>
  </sheetViews>
  <sheetFormatPr baseColWidth="10" defaultColWidth="9.1640625" defaultRowHeight="19"/>
  <cols>
    <col min="1" max="1" width="5.6640625" style="15" bestFit="1" customWidth="1"/>
    <col min="2" max="2" width="5.5" style="1" bestFit="1" customWidth="1"/>
    <col min="3" max="5" width="4.1640625" style="1" bestFit="1" customWidth="1"/>
    <col min="6" max="9" width="2.6640625" style="1" bestFit="1" customWidth="1"/>
    <col min="10" max="10" width="5.6640625" style="1" bestFit="1" customWidth="1"/>
    <col min="11" max="16384" width="9.1640625" style="1"/>
  </cols>
  <sheetData>
    <row r="1" spans="1:10">
      <c r="B1" s="158" t="s">
        <v>1</v>
      </c>
      <c r="C1" s="159"/>
      <c r="D1" s="159"/>
      <c r="E1" s="159"/>
      <c r="F1" s="159"/>
      <c r="G1" s="159"/>
      <c r="H1" s="159"/>
      <c r="I1" s="160"/>
    </row>
    <row r="2" spans="1:10" ht="20" thickBot="1">
      <c r="A2" s="25"/>
      <c r="B2" s="26">
        <v>128</v>
      </c>
      <c r="C2" s="20">
        <v>64</v>
      </c>
      <c r="D2" s="20">
        <v>32</v>
      </c>
      <c r="E2" s="20">
        <v>16</v>
      </c>
      <c r="F2" s="20">
        <v>8</v>
      </c>
      <c r="G2" s="20">
        <v>4</v>
      </c>
      <c r="H2" s="20">
        <v>2</v>
      </c>
      <c r="I2" s="20">
        <v>1</v>
      </c>
    </row>
    <row r="3" spans="1:10" ht="20" thickBot="1">
      <c r="A3" s="25" t="s">
        <v>27</v>
      </c>
      <c r="B3" s="5">
        <v>8</v>
      </c>
      <c r="C3" s="5">
        <v>4</v>
      </c>
      <c r="D3" s="5">
        <v>2</v>
      </c>
      <c r="E3" s="9">
        <v>1</v>
      </c>
      <c r="F3" s="5">
        <v>8</v>
      </c>
      <c r="G3" s="5">
        <v>4</v>
      </c>
      <c r="H3" s="5">
        <v>2</v>
      </c>
      <c r="I3" s="9">
        <v>1</v>
      </c>
      <c r="J3" s="3" t="s">
        <v>119</v>
      </c>
    </row>
    <row r="4" spans="1:10">
      <c r="A4" s="24"/>
      <c r="B4" s="8">
        <v>0</v>
      </c>
      <c r="C4" s="8">
        <v>1</v>
      </c>
      <c r="D4" s="8">
        <v>0</v>
      </c>
      <c r="E4" s="8">
        <v>0</v>
      </c>
      <c r="F4" s="7">
        <v>0</v>
      </c>
      <c r="G4" s="7">
        <v>1</v>
      </c>
      <c r="H4" s="7">
        <v>1</v>
      </c>
      <c r="I4" s="7">
        <v>0</v>
      </c>
      <c r="J4" s="10"/>
    </row>
    <row r="5" spans="1:10">
      <c r="A5" s="25"/>
      <c r="B5" s="8">
        <v>0</v>
      </c>
      <c r="C5" s="8">
        <v>1</v>
      </c>
      <c r="D5" s="8">
        <v>0</v>
      </c>
      <c r="E5" s="8">
        <v>0</v>
      </c>
      <c r="F5" s="7">
        <v>0</v>
      </c>
      <c r="G5" s="7">
        <v>0</v>
      </c>
      <c r="H5" s="7">
        <v>1</v>
      </c>
      <c r="I5" s="7">
        <v>1</v>
      </c>
      <c r="J5" s="2"/>
    </row>
    <row r="6" spans="1:10">
      <c r="A6" s="25"/>
      <c r="B6" s="8">
        <v>0</v>
      </c>
      <c r="C6" s="8">
        <v>1</v>
      </c>
      <c r="D6" s="8">
        <v>1</v>
      </c>
      <c r="E6" s="8">
        <v>1</v>
      </c>
      <c r="F6" s="7">
        <v>1</v>
      </c>
      <c r="G6" s="7">
        <v>0</v>
      </c>
      <c r="H6" s="7">
        <v>1</v>
      </c>
      <c r="I6" s="7">
        <v>0</v>
      </c>
      <c r="J6" s="2"/>
    </row>
    <row r="7" spans="1:10">
      <c r="A7" s="25"/>
      <c r="B7" s="8">
        <v>1</v>
      </c>
      <c r="C7" s="8">
        <v>0</v>
      </c>
      <c r="D7" s="8">
        <v>1</v>
      </c>
      <c r="E7" s="8">
        <v>0</v>
      </c>
      <c r="F7" s="7">
        <v>0</v>
      </c>
      <c r="G7" s="7">
        <v>1</v>
      </c>
      <c r="H7" s="7">
        <v>0</v>
      </c>
      <c r="I7" s="7">
        <v>1</v>
      </c>
      <c r="J7" s="2"/>
    </row>
    <row r="8" spans="1:10">
      <c r="A8" s="25"/>
      <c r="B8" s="8">
        <v>0</v>
      </c>
      <c r="C8" s="8">
        <v>0</v>
      </c>
      <c r="D8" s="8">
        <v>0</v>
      </c>
      <c r="E8" s="8">
        <v>0</v>
      </c>
      <c r="F8" s="7">
        <v>0</v>
      </c>
      <c r="G8" s="7">
        <v>0</v>
      </c>
      <c r="H8" s="7">
        <v>0</v>
      </c>
      <c r="I8" s="7">
        <v>0</v>
      </c>
      <c r="J8" s="2"/>
    </row>
    <row r="9" spans="1:10">
      <c r="A9" s="25"/>
      <c r="B9" s="8">
        <v>1</v>
      </c>
      <c r="C9" s="8">
        <v>0</v>
      </c>
      <c r="D9" s="8">
        <v>0</v>
      </c>
      <c r="E9" s="8">
        <v>0</v>
      </c>
      <c r="F9" s="7">
        <v>1</v>
      </c>
      <c r="G9" s="7">
        <v>1</v>
      </c>
      <c r="H9" s="7">
        <v>1</v>
      </c>
      <c r="I9" s="7">
        <v>0</v>
      </c>
      <c r="J9" s="2"/>
    </row>
    <row r="10" spans="1:10">
      <c r="A10" s="25"/>
      <c r="B10" s="8">
        <v>1</v>
      </c>
      <c r="C10" s="8">
        <v>0</v>
      </c>
      <c r="D10" s="8">
        <v>0</v>
      </c>
      <c r="E10" s="8">
        <v>0</v>
      </c>
      <c r="F10" s="7">
        <v>1</v>
      </c>
      <c r="G10" s="7">
        <v>0</v>
      </c>
      <c r="H10" s="7">
        <v>1</v>
      </c>
      <c r="I10" s="7">
        <v>1</v>
      </c>
      <c r="J10" s="2"/>
    </row>
    <row r="11" spans="1:10">
      <c r="A11" s="25"/>
      <c r="B11" s="8">
        <v>1</v>
      </c>
      <c r="C11" s="8">
        <v>0</v>
      </c>
      <c r="D11" s="8">
        <v>1</v>
      </c>
      <c r="E11" s="8">
        <v>0</v>
      </c>
      <c r="F11" s="7">
        <v>1</v>
      </c>
      <c r="G11" s="7">
        <v>0</v>
      </c>
      <c r="H11" s="7">
        <v>1</v>
      </c>
      <c r="I11" s="7">
        <v>0</v>
      </c>
      <c r="J11" s="2"/>
    </row>
    <row r="12" spans="1:10">
      <c r="A12" s="25"/>
      <c r="B12" s="8">
        <v>0</v>
      </c>
      <c r="C12" s="8">
        <v>1</v>
      </c>
      <c r="D12" s="8">
        <v>1</v>
      </c>
      <c r="E12" s="8">
        <v>1</v>
      </c>
      <c r="F12" s="7">
        <v>0</v>
      </c>
      <c r="G12" s="7">
        <v>1</v>
      </c>
      <c r="H12" s="7">
        <v>1</v>
      </c>
      <c r="I12" s="7">
        <v>1</v>
      </c>
      <c r="J12" s="2"/>
    </row>
    <row r="13" spans="1:10">
      <c r="A13" s="25"/>
      <c r="B13" s="8">
        <v>1</v>
      </c>
      <c r="C13" s="8">
        <v>1</v>
      </c>
      <c r="D13" s="8">
        <v>0</v>
      </c>
      <c r="E13" s="8">
        <v>0</v>
      </c>
      <c r="F13" s="7">
        <v>0</v>
      </c>
      <c r="G13" s="7">
        <v>0</v>
      </c>
      <c r="H13" s="7">
        <v>1</v>
      </c>
      <c r="I13" s="7">
        <v>1</v>
      </c>
      <c r="J13" s="2"/>
    </row>
    <row r="14" spans="1:10">
      <c r="A14" s="25"/>
      <c r="B14" s="8">
        <v>0</v>
      </c>
      <c r="C14" s="8">
        <v>1</v>
      </c>
      <c r="D14" s="8">
        <v>1</v>
      </c>
      <c r="E14" s="8">
        <v>0</v>
      </c>
      <c r="F14" s="7">
        <v>0</v>
      </c>
      <c r="G14" s="7">
        <v>1</v>
      </c>
      <c r="H14" s="7">
        <v>1</v>
      </c>
      <c r="I14" s="7">
        <v>0</v>
      </c>
      <c r="J14" s="2"/>
    </row>
    <row r="15" spans="1:10">
      <c r="A15" s="25"/>
      <c r="B15" s="8">
        <v>1</v>
      </c>
      <c r="C15" s="8">
        <v>1</v>
      </c>
      <c r="D15" s="8">
        <v>0</v>
      </c>
      <c r="E15" s="8">
        <v>0</v>
      </c>
      <c r="F15" s="7">
        <v>1</v>
      </c>
      <c r="G15" s="7">
        <v>0</v>
      </c>
      <c r="H15" s="7">
        <v>1</v>
      </c>
      <c r="I15" s="7">
        <v>1</v>
      </c>
      <c r="J15" s="2"/>
    </row>
    <row r="16" spans="1:10">
      <c r="A16" s="25"/>
      <c r="B16" s="8">
        <v>1</v>
      </c>
      <c r="C16" s="8">
        <v>0</v>
      </c>
      <c r="D16" s="8">
        <v>1</v>
      </c>
      <c r="E16" s="8">
        <v>1</v>
      </c>
      <c r="F16" s="7">
        <v>0</v>
      </c>
      <c r="G16" s="7">
        <v>1</v>
      </c>
      <c r="H16" s="7">
        <v>0</v>
      </c>
      <c r="I16" s="7">
        <v>1</v>
      </c>
      <c r="J16" s="2"/>
    </row>
    <row r="17" spans="1:10">
      <c r="A17" s="25"/>
      <c r="B17" s="8">
        <v>1</v>
      </c>
      <c r="C17" s="8">
        <v>0</v>
      </c>
      <c r="D17" s="8">
        <v>0</v>
      </c>
      <c r="E17" s="8">
        <v>0</v>
      </c>
      <c r="F17" s="7">
        <v>1</v>
      </c>
      <c r="G17" s="7">
        <v>0</v>
      </c>
      <c r="H17" s="7">
        <v>1</v>
      </c>
      <c r="I17" s="7">
        <v>0</v>
      </c>
      <c r="J17" s="2"/>
    </row>
    <row r="18" spans="1:10">
      <c r="A18" s="25"/>
      <c r="B18" s="8">
        <v>1</v>
      </c>
      <c r="C18" s="8">
        <v>1</v>
      </c>
      <c r="D18" s="8">
        <v>1</v>
      </c>
      <c r="E18" s="8">
        <v>0</v>
      </c>
      <c r="F18" s="7">
        <v>0</v>
      </c>
      <c r="G18" s="7">
        <v>1</v>
      </c>
      <c r="H18" s="7">
        <v>0</v>
      </c>
      <c r="I18" s="7">
        <v>0</v>
      </c>
      <c r="J18" s="2"/>
    </row>
    <row r="19" spans="1:10">
      <c r="A19" s="25"/>
      <c r="B19" s="8">
        <v>0</v>
      </c>
      <c r="C19" s="8">
        <v>1</v>
      </c>
      <c r="D19" s="8">
        <v>0</v>
      </c>
      <c r="E19" s="8">
        <v>0</v>
      </c>
      <c r="F19" s="7">
        <v>0</v>
      </c>
      <c r="G19" s="7">
        <v>0</v>
      </c>
      <c r="H19" s="7">
        <v>1</v>
      </c>
      <c r="I19" s="7">
        <v>0</v>
      </c>
      <c r="J19" s="2"/>
    </row>
    <row r="20" spans="1:10">
      <c r="A20" s="25"/>
      <c r="B20" s="8">
        <v>0</v>
      </c>
      <c r="C20" s="8">
        <v>1</v>
      </c>
      <c r="D20" s="8">
        <v>1</v>
      </c>
      <c r="E20" s="8">
        <v>0</v>
      </c>
      <c r="F20" s="7">
        <v>1</v>
      </c>
      <c r="G20" s="7">
        <v>0</v>
      </c>
      <c r="H20" s="7">
        <v>1</v>
      </c>
      <c r="I20" s="7">
        <v>1</v>
      </c>
      <c r="J20" s="2"/>
    </row>
    <row r="21" spans="1:10">
      <c r="A21" s="25"/>
      <c r="B21" s="8">
        <v>0</v>
      </c>
      <c r="C21" s="8">
        <v>1</v>
      </c>
      <c r="D21" s="8">
        <v>0</v>
      </c>
      <c r="E21" s="8">
        <v>0</v>
      </c>
      <c r="F21" s="7">
        <v>1</v>
      </c>
      <c r="G21" s="7">
        <v>1</v>
      </c>
      <c r="H21" s="7">
        <v>0</v>
      </c>
      <c r="I21" s="7">
        <v>0</v>
      </c>
      <c r="J21" s="2"/>
    </row>
    <row r="22" spans="1:10">
      <c r="A22" s="25"/>
      <c r="B22" s="8">
        <v>1</v>
      </c>
      <c r="C22" s="8">
        <v>1</v>
      </c>
      <c r="D22" s="8">
        <v>1</v>
      </c>
      <c r="E22" s="8">
        <v>0</v>
      </c>
      <c r="F22" s="7">
        <v>0</v>
      </c>
      <c r="G22" s="7">
        <v>1</v>
      </c>
      <c r="H22" s="7">
        <v>0</v>
      </c>
      <c r="I22" s="7">
        <v>0</v>
      </c>
      <c r="J22" s="2"/>
    </row>
    <row r="23" spans="1:10">
      <c r="A23" s="25"/>
      <c r="B23" s="8">
        <v>0</v>
      </c>
      <c r="C23" s="8">
        <v>1</v>
      </c>
      <c r="D23" s="8">
        <v>1</v>
      </c>
      <c r="E23" s="8">
        <v>1</v>
      </c>
      <c r="F23" s="7">
        <v>0</v>
      </c>
      <c r="G23" s="7">
        <v>1</v>
      </c>
      <c r="H23" s="7">
        <v>1</v>
      </c>
      <c r="I23" s="7">
        <v>0</v>
      </c>
      <c r="J23" s="2"/>
    </row>
    <row r="24" spans="1:10">
      <c r="A24" s="25"/>
      <c r="B24" s="8">
        <v>1</v>
      </c>
      <c r="C24" s="8">
        <v>1</v>
      </c>
      <c r="D24" s="8">
        <v>0</v>
      </c>
      <c r="E24" s="8">
        <v>1</v>
      </c>
      <c r="F24" s="7">
        <v>0</v>
      </c>
      <c r="G24" s="7">
        <v>1</v>
      </c>
      <c r="H24" s="7">
        <v>1</v>
      </c>
      <c r="I24" s="7">
        <v>1</v>
      </c>
      <c r="J24" s="2"/>
    </row>
    <row r="25" spans="1:10">
      <c r="A25" s="25"/>
      <c r="B25" s="8">
        <v>1</v>
      </c>
      <c r="C25" s="8">
        <v>1</v>
      </c>
      <c r="D25" s="8">
        <v>1</v>
      </c>
      <c r="E25" s="8">
        <v>1</v>
      </c>
      <c r="F25" s="7">
        <v>1</v>
      </c>
      <c r="G25" s="7">
        <v>1</v>
      </c>
      <c r="H25" s="7">
        <v>1</v>
      </c>
      <c r="I25" s="7">
        <v>1</v>
      </c>
      <c r="J25" s="2"/>
    </row>
    <row r="26" spans="1:10">
      <c r="A26" s="25"/>
      <c r="B26" s="8">
        <v>1</v>
      </c>
      <c r="C26" s="8">
        <v>1</v>
      </c>
      <c r="D26" s="8">
        <v>1</v>
      </c>
      <c r="E26" s="8">
        <v>1</v>
      </c>
      <c r="F26" s="7">
        <v>1</v>
      </c>
      <c r="G26" s="7">
        <v>1</v>
      </c>
      <c r="H26" s="7">
        <v>0</v>
      </c>
      <c r="I26" s="7">
        <v>1</v>
      </c>
      <c r="J26" s="2"/>
    </row>
    <row r="27" spans="1:10">
      <c r="A27" s="25"/>
      <c r="B27" s="8">
        <v>1</v>
      </c>
      <c r="C27" s="8">
        <v>1</v>
      </c>
      <c r="D27" s="8">
        <v>0</v>
      </c>
      <c r="E27" s="8">
        <v>1</v>
      </c>
      <c r="F27" s="7">
        <v>1</v>
      </c>
      <c r="G27" s="7">
        <v>1</v>
      </c>
      <c r="H27" s="7">
        <v>1</v>
      </c>
      <c r="I27" s="7">
        <v>1</v>
      </c>
      <c r="J27" s="2"/>
    </row>
    <row r="28" spans="1:10">
      <c r="A28" s="25"/>
      <c r="B28" s="8">
        <v>0</v>
      </c>
      <c r="C28" s="8">
        <v>1</v>
      </c>
      <c r="D28" s="8">
        <v>1</v>
      </c>
      <c r="E28" s="8">
        <v>1</v>
      </c>
      <c r="F28" s="7">
        <v>0</v>
      </c>
      <c r="G28" s="7">
        <v>1</v>
      </c>
      <c r="H28" s="7">
        <v>1</v>
      </c>
      <c r="I28" s="7">
        <v>1</v>
      </c>
      <c r="J28" s="2"/>
    </row>
    <row r="29" spans="1:10">
      <c r="A29" s="25"/>
      <c r="B29" s="8">
        <v>0</v>
      </c>
      <c r="C29" s="8">
        <v>1</v>
      </c>
      <c r="D29" s="8">
        <v>1</v>
      </c>
      <c r="E29" s="8">
        <v>1</v>
      </c>
      <c r="F29" s="7">
        <v>0</v>
      </c>
      <c r="G29" s="7">
        <v>1</v>
      </c>
      <c r="H29" s="7">
        <v>0</v>
      </c>
      <c r="I29" s="7">
        <v>0</v>
      </c>
      <c r="J29" s="2"/>
    </row>
    <row r="30" spans="1:10">
      <c r="A30" s="25"/>
      <c r="B30" s="8">
        <v>0</v>
      </c>
      <c r="C30" s="8">
        <v>1</v>
      </c>
      <c r="D30" s="8">
        <v>1</v>
      </c>
      <c r="E30" s="8">
        <v>1</v>
      </c>
      <c r="F30" s="7">
        <v>0</v>
      </c>
      <c r="G30" s="7">
        <v>1</v>
      </c>
      <c r="H30" s="7">
        <v>0</v>
      </c>
      <c r="I30" s="7">
        <v>0</v>
      </c>
      <c r="J30" s="2"/>
    </row>
    <row r="31" spans="1:10">
      <c r="A31" s="25"/>
      <c r="B31" s="8">
        <v>0</v>
      </c>
      <c r="C31" s="8">
        <v>1</v>
      </c>
      <c r="D31" s="8">
        <v>1</v>
      </c>
      <c r="E31" s="8">
        <v>1</v>
      </c>
      <c r="F31" s="7">
        <v>0</v>
      </c>
      <c r="G31" s="7">
        <v>1</v>
      </c>
      <c r="H31" s="7">
        <v>1</v>
      </c>
      <c r="I31" s="7">
        <v>1</v>
      </c>
      <c r="J31" s="2"/>
    </row>
  </sheetData>
  <mergeCells count="1">
    <mergeCell ref="B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Byte</vt:lpstr>
      <vt:lpstr>Decimal_To_Binary _One_Byte</vt:lpstr>
      <vt:lpstr>Decimal_To_Binary_Two_Bytes</vt:lpstr>
      <vt:lpstr>Binary_To_Decimal__Two_Bytes </vt:lpstr>
      <vt:lpstr>Positive numbers</vt:lpstr>
      <vt:lpstr>Positive and negative numbers</vt:lpstr>
      <vt:lpstr>HEXADECIMAL SYSTEM</vt:lpstr>
      <vt:lpstr>Hexadecimal_To_Binary</vt:lpstr>
      <vt:lpstr>Binary_To_Hexadecimal</vt:lpstr>
      <vt:lpstr>OCTAL  SYSTEM </vt:lpstr>
      <vt:lpstr>Octal_To_Binary </vt:lpstr>
      <vt:lpstr>Binary_To_Octal</vt:lpstr>
      <vt:lpstr>Binary-Addition</vt:lpstr>
      <vt:lpstr>Binary-Addition-2</vt:lpstr>
      <vt:lpstr>Decimal to Other Bases</vt:lpstr>
      <vt:lpstr>Other Bases to Decimal</vt:lpstr>
      <vt:lpstr>FRACTION TO BINARY</vt:lpstr>
      <vt:lpstr>FRACTION TO BINARY (2)</vt:lpstr>
      <vt:lpstr>BINARY FRACTION TO DECIMAL FRAC</vt:lpstr>
      <vt:lpstr>BINARY DECIMAL TO DECIMAL  </vt:lpstr>
      <vt:lpstr>Single Precision-28.125</vt:lpstr>
    </vt:vector>
  </TitlesOfParts>
  <Company>TISD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</dc:creator>
  <cp:lastModifiedBy>Microsoft Office User</cp:lastModifiedBy>
  <dcterms:created xsi:type="dcterms:W3CDTF">2017-08-11T17:23:09Z</dcterms:created>
  <dcterms:modified xsi:type="dcterms:W3CDTF">2020-08-31T22:49:30Z</dcterms:modified>
</cp:coreProperties>
</file>