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\Python\ml4spec2linconf\data\processed\den\"/>
    </mc:Choice>
  </mc:AlternateContent>
  <xr:revisionPtr revIDLastSave="0" documentId="13_ncr:1_{3973DAED-04A9-4598-B268-E2B6A0464E96}" xr6:coauthVersionLast="47" xr6:coauthVersionMax="47" xr10:uidLastSave="{00000000-0000-0000-0000-000000000000}"/>
  <bookViews>
    <workbookView xWindow="0" yWindow="0" windowWidth="10245" windowHeight="11520" xr2:uid="{D6E551BF-FB1D-44A5-920C-7AF697014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E8" i="1"/>
  <c r="H8" i="1"/>
  <c r="G8" i="1"/>
  <c r="D8" i="1"/>
  <c r="C8" i="1"/>
  <c r="B8" i="1"/>
  <c r="A8" i="1"/>
  <c r="H7" i="1"/>
  <c r="G7" i="1"/>
  <c r="I7" i="1"/>
  <c r="E7" i="1"/>
  <c r="D7" i="1"/>
  <c r="C7" i="1"/>
  <c r="B7" i="1"/>
  <c r="A7" i="1"/>
  <c r="I6" i="1"/>
  <c r="E6" i="1"/>
  <c r="H6" i="1"/>
  <c r="G6" i="1"/>
  <c r="D6" i="1"/>
  <c r="C6" i="1"/>
  <c r="B6" i="1"/>
  <c r="A6" i="1"/>
  <c r="I5" i="1"/>
  <c r="E5" i="1"/>
  <c r="G5" i="1"/>
  <c r="H5" i="1"/>
  <c r="D5" i="1"/>
  <c r="B5" i="1"/>
  <c r="C5" i="1"/>
  <c r="A5" i="1"/>
  <c r="J6" i="1"/>
  <c r="J7" i="1"/>
  <c r="J8" i="1"/>
  <c r="F6" i="1"/>
  <c r="F7" i="1"/>
  <c r="F8" i="1"/>
  <c r="I4" i="1"/>
  <c r="E4" i="1"/>
  <c r="H4" i="1"/>
  <c r="G4" i="1"/>
  <c r="D4" i="1"/>
  <c r="C4" i="1"/>
  <c r="B4" i="1"/>
  <c r="A4" i="1"/>
  <c r="I3" i="1"/>
  <c r="E3" i="1"/>
  <c r="C3" i="1"/>
  <c r="D3" i="1"/>
  <c r="A3" i="1"/>
  <c r="B3" i="1"/>
  <c r="G3" i="1"/>
  <c r="H3" i="1"/>
  <c r="J3" i="1"/>
  <c r="J4" i="1"/>
  <c r="J5" i="1"/>
  <c r="I2" i="1"/>
  <c r="E2" i="1"/>
  <c r="G2" i="1"/>
  <c r="A2" i="1"/>
  <c r="C2" i="1"/>
  <c r="D2" i="1"/>
  <c r="B2" i="1"/>
  <c r="H2" i="1"/>
  <c r="I1" i="1"/>
  <c r="E1" i="1"/>
  <c r="D1" i="1"/>
  <c r="F2" i="1"/>
  <c r="F3" i="1"/>
  <c r="F4" i="1"/>
  <c r="F5" i="1"/>
  <c r="A1" i="1"/>
  <c r="B1" i="1"/>
  <c r="G1" i="1"/>
  <c r="H1" i="1"/>
  <c r="F1" i="1" s="1"/>
  <c r="J1" i="1" l="1"/>
  <c r="J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D983-E014-4FF8-840E-5C3394D7CF89}">
  <dimension ref="A1:U8"/>
  <sheetViews>
    <sheetView tabSelected="1" zoomScaleNormal="100" workbookViewId="0">
      <selection activeCell="B10" sqref="B10"/>
    </sheetView>
  </sheetViews>
  <sheetFormatPr defaultRowHeight="15" x14ac:dyDescent="0.25"/>
  <sheetData>
    <row r="1" spans="1:21" x14ac:dyDescent="0.25">
      <c r="A1">
        <f>0.48/1.11*100+400</f>
        <v>443.24324324324323</v>
      </c>
      <c r="B1">
        <f>2.85/0.71</f>
        <v>4.0140845070422539</v>
      </c>
      <c r="C1">
        <v>500</v>
      </c>
      <c r="D1">
        <f>1.09/0.71</f>
        <v>1.535211267605634</v>
      </c>
      <c r="E1">
        <f>0.95*100/1.11+500</f>
        <v>585.58558558558559</v>
      </c>
      <c r="F1">
        <f>D1+(H1-D1)/2</f>
        <v>2.711267605633803</v>
      </c>
      <c r="G1">
        <f>0.79/1.11*100+600</f>
        <v>671.17117117117118</v>
      </c>
      <c r="H1">
        <f>2.76/0.71</f>
        <v>3.8873239436619715</v>
      </c>
      <c r="I1">
        <f>0.75*100/1.11+700</f>
        <v>767.56756756756761</v>
      </c>
      <c r="J1">
        <f>I1-E1</f>
        <v>181.98198198198202</v>
      </c>
      <c r="K1">
        <v>1</v>
      </c>
      <c r="L1">
        <v>0</v>
      </c>
      <c r="M1">
        <v>0</v>
      </c>
      <c r="N1">
        <v>0</v>
      </c>
      <c r="O1">
        <v>0</v>
      </c>
      <c r="P1">
        <v>3</v>
      </c>
      <c r="Q1">
        <v>2</v>
      </c>
      <c r="R1">
        <v>1</v>
      </c>
      <c r="S1">
        <v>0</v>
      </c>
      <c r="T1">
        <v>0</v>
      </c>
      <c r="U1">
        <v>0</v>
      </c>
    </row>
    <row r="2" spans="1:21" x14ac:dyDescent="0.25">
      <c r="A2">
        <f>0.52/1.13*100+400</f>
        <v>446.01769911504425</v>
      </c>
      <c r="B2">
        <f>2/1.18*3.08</f>
        <v>5.2203389830508478</v>
      </c>
      <c r="C2">
        <f>0.12/1.13*100+500</f>
        <v>510.6194690265487</v>
      </c>
      <c r="D2">
        <f>2/1.18*1.21</f>
        <v>2.050847457627119</v>
      </c>
      <c r="E2">
        <f>0.86/1.13*100+500</f>
        <v>576.10619469026551</v>
      </c>
      <c r="F2">
        <f t="shared" ref="F2:F8" si="0">D2+(H2-D2)/2</f>
        <v>3.2627118644067803</v>
      </c>
      <c r="G2">
        <f>0.44/1.13*100+600</f>
        <v>638.93805309734512</v>
      </c>
      <c r="H2">
        <f>2/1.18*2.64</f>
        <v>4.4745762711864412</v>
      </c>
      <c r="I2">
        <f>0.27/1.13*100+700</f>
        <v>723.89380530973449</v>
      </c>
      <c r="J2">
        <f t="shared" ref="J2:J8" si="1">I2-E2</f>
        <v>147.78761061946898</v>
      </c>
      <c r="K2">
        <v>1</v>
      </c>
      <c r="L2">
        <v>1</v>
      </c>
      <c r="M2">
        <v>0</v>
      </c>
      <c r="N2">
        <v>0</v>
      </c>
      <c r="O2">
        <v>0</v>
      </c>
      <c r="P2">
        <v>3</v>
      </c>
      <c r="Q2">
        <v>2</v>
      </c>
      <c r="R2">
        <v>1</v>
      </c>
      <c r="S2">
        <v>0</v>
      </c>
      <c r="T2">
        <v>0</v>
      </c>
      <c r="U2">
        <v>2</v>
      </c>
    </row>
    <row r="3" spans="1:21" x14ac:dyDescent="0.25">
      <c r="A3">
        <f>400+100/1.12*0.54</f>
        <v>448.21428571428572</v>
      </c>
      <c r="B3">
        <f>(2/1.03)*3.49</f>
        <v>6.7766990291262141</v>
      </c>
      <c r="C3">
        <f>400+100/1.12*1.29</f>
        <v>515.17857142857144</v>
      </c>
      <c r="D3">
        <f>2/1.03*1.78</f>
        <v>3.4563106796116507</v>
      </c>
      <c r="E3">
        <f>400+100/1.12*1.84</f>
        <v>564.28571428571422</v>
      </c>
      <c r="F3">
        <f t="shared" si="0"/>
        <v>2.6990291262135924</v>
      </c>
      <c r="G3">
        <f>400+100/1.12*2.44</f>
        <v>617.85714285714289</v>
      </c>
      <c r="H3">
        <f>2/1.03</f>
        <v>1.941747572815534</v>
      </c>
      <c r="I3">
        <f>400+100/1.12*3.32</f>
        <v>696.42857142857133</v>
      </c>
      <c r="J3">
        <f t="shared" si="1"/>
        <v>132.14285714285711</v>
      </c>
      <c r="K3">
        <v>1</v>
      </c>
      <c r="L3">
        <v>1</v>
      </c>
      <c r="M3">
        <v>1</v>
      </c>
      <c r="N3">
        <v>0</v>
      </c>
      <c r="O3">
        <v>0</v>
      </c>
      <c r="P3">
        <v>3</v>
      </c>
      <c r="Q3">
        <v>2</v>
      </c>
      <c r="R3">
        <v>1</v>
      </c>
      <c r="S3">
        <v>0</v>
      </c>
      <c r="T3">
        <v>0</v>
      </c>
      <c r="U3">
        <v>2</v>
      </c>
    </row>
    <row r="4" spans="1:21" x14ac:dyDescent="0.25">
      <c r="A4">
        <f>400+(100/1.12)*0.51</f>
        <v>445.53571428571428</v>
      </c>
      <c r="B4">
        <f>(1/1.18)*3.05</f>
        <v>2.5847457627118646</v>
      </c>
      <c r="C4">
        <f>400+(100/1.12)*1.11</f>
        <v>499.10714285714289</v>
      </c>
      <c r="D4">
        <f>(1/1.18)*1.22</f>
        <v>1.0338983050847459</v>
      </c>
      <c r="E4">
        <f>400+(100/1.12)*1.68</f>
        <v>550</v>
      </c>
      <c r="F4">
        <f t="shared" si="0"/>
        <v>1.4194915254237288</v>
      </c>
      <c r="G4">
        <f>400+(100/1.12)*2.15</f>
        <v>591.96428571428567</v>
      </c>
      <c r="H4">
        <f>(1/1.18)*2.13</f>
        <v>1.8050847457627119</v>
      </c>
      <c r="I4">
        <f>400+(100/1.12)*2.89</f>
        <v>658.03571428571422</v>
      </c>
      <c r="J4">
        <f t="shared" si="1"/>
        <v>108.03571428571422</v>
      </c>
      <c r="K4">
        <v>1</v>
      </c>
      <c r="L4">
        <v>0</v>
      </c>
      <c r="M4">
        <v>0</v>
      </c>
      <c r="N4">
        <v>0</v>
      </c>
      <c r="O4">
        <v>0</v>
      </c>
      <c r="P4">
        <v>3</v>
      </c>
      <c r="Q4">
        <v>2</v>
      </c>
      <c r="R4">
        <v>1</v>
      </c>
      <c r="S4">
        <v>0</v>
      </c>
      <c r="T4">
        <v>0</v>
      </c>
      <c r="U4">
        <v>0</v>
      </c>
    </row>
    <row r="5" spans="1:21" x14ac:dyDescent="0.25">
      <c r="A5">
        <f>400+100/1.12*0.51</f>
        <v>445.53571428571428</v>
      </c>
      <c r="B5">
        <f>(1/1.01)*3.46</f>
        <v>3.4257425742574257</v>
      </c>
      <c r="C5">
        <f>400+100/1.12*1.11</f>
        <v>499.10714285714289</v>
      </c>
      <c r="D5">
        <f>(1/1.01)*1.91</f>
        <v>1.891089108910891</v>
      </c>
      <c r="E5">
        <f>400+100/1.12*1.58</f>
        <v>541.07142857142856</v>
      </c>
      <c r="F5">
        <f t="shared" si="0"/>
        <v>2.2772277227722775</v>
      </c>
      <c r="G5">
        <f>400+100/1.12*1.94</f>
        <v>573.21428571428567</v>
      </c>
      <c r="H5">
        <f>(1/1.01)*2.69</f>
        <v>2.6633663366336635</v>
      </c>
      <c r="I5">
        <f>400+100/1.12*2.35</f>
        <v>609.82142857142856</v>
      </c>
      <c r="J5">
        <f t="shared" si="1"/>
        <v>68.75</v>
      </c>
      <c r="K5">
        <v>1</v>
      </c>
      <c r="L5">
        <v>1</v>
      </c>
      <c r="M5">
        <v>0</v>
      </c>
      <c r="N5">
        <v>0</v>
      </c>
      <c r="O5">
        <v>0</v>
      </c>
      <c r="P5">
        <v>3</v>
      </c>
      <c r="Q5">
        <v>2</v>
      </c>
      <c r="R5">
        <v>1</v>
      </c>
      <c r="S5">
        <v>0</v>
      </c>
      <c r="T5">
        <v>0</v>
      </c>
      <c r="U5">
        <v>2</v>
      </c>
    </row>
    <row r="6" spans="1:21" x14ac:dyDescent="0.25">
      <c r="A6">
        <f>400+(100/0.64)*0.3</f>
        <v>446.875</v>
      </c>
      <c r="B6">
        <f>(2/0.67)*1.45</f>
        <v>4.3283582089552235</v>
      </c>
      <c r="C6">
        <f>400+(100/0.64)*0.75</f>
        <v>517.1875</v>
      </c>
      <c r="D6">
        <f>(2/0.67)*0.61</f>
        <v>1.8208955223880594</v>
      </c>
      <c r="E6">
        <f>400+(100/0.64)*1.27</f>
        <v>598.4375</v>
      </c>
      <c r="F6">
        <f t="shared" si="0"/>
        <v>3.1492537313432836</v>
      </c>
      <c r="G6">
        <f>400+(100/0.64)*1.75</f>
        <v>673.4375</v>
      </c>
      <c r="H6">
        <f>(2/0.67)*1.5</f>
        <v>4.4776119402985071</v>
      </c>
      <c r="I6">
        <f>400+(100/0.64)*2.34</f>
        <v>765.625</v>
      </c>
      <c r="J6">
        <f t="shared" si="1"/>
        <v>167.1875</v>
      </c>
      <c r="K6">
        <v>1</v>
      </c>
      <c r="L6">
        <v>1</v>
      </c>
      <c r="M6">
        <v>0</v>
      </c>
      <c r="N6">
        <v>0</v>
      </c>
      <c r="O6">
        <v>0</v>
      </c>
      <c r="P6">
        <v>3</v>
      </c>
      <c r="Q6">
        <v>1</v>
      </c>
      <c r="R6">
        <v>2</v>
      </c>
      <c r="S6">
        <v>0</v>
      </c>
      <c r="T6">
        <v>0</v>
      </c>
      <c r="U6">
        <v>2</v>
      </c>
    </row>
    <row r="7" spans="1:21" x14ac:dyDescent="0.25">
      <c r="A7">
        <f>400+(100/0.64)*0.3</f>
        <v>446.875</v>
      </c>
      <c r="B7">
        <f>(2/0.59)*1.96</f>
        <v>6.6440677966101696</v>
      </c>
      <c r="C7">
        <f>400+(100/0.64)*0.71</f>
        <v>510.9375</v>
      </c>
      <c r="D7">
        <f>(2/0.59)*0.63</f>
        <v>2.1355932203389831</v>
      </c>
      <c r="E7">
        <f>400+(100/0.64)*1.19</f>
        <v>585.9375</v>
      </c>
      <c r="F7">
        <f t="shared" si="0"/>
        <v>3.5254237288135597</v>
      </c>
      <c r="G7">
        <f>400+(100/0.64)*1.78</f>
        <v>678.125</v>
      </c>
      <c r="H7">
        <f>(2/0.59)*1.45</f>
        <v>4.9152542372881358</v>
      </c>
      <c r="I7">
        <f>400+(100/0.64)*2.26</f>
        <v>753.125</v>
      </c>
      <c r="J7">
        <f t="shared" si="1"/>
        <v>167.1875</v>
      </c>
      <c r="K7">
        <v>1</v>
      </c>
      <c r="L7">
        <v>1</v>
      </c>
      <c r="M7">
        <v>1</v>
      </c>
      <c r="N7">
        <v>0</v>
      </c>
      <c r="O7">
        <v>0</v>
      </c>
      <c r="P7">
        <v>3</v>
      </c>
      <c r="Q7">
        <v>1</v>
      </c>
      <c r="R7">
        <v>2</v>
      </c>
      <c r="S7">
        <v>0</v>
      </c>
      <c r="T7">
        <v>0</v>
      </c>
      <c r="U7">
        <v>2</v>
      </c>
    </row>
    <row r="8" spans="1:21" x14ac:dyDescent="0.25">
      <c r="A8">
        <f>400+(100/0.63)*0.3</f>
        <v>447.61904761904759</v>
      </c>
      <c r="B8">
        <f>(1/0.66)*1.82</f>
        <v>2.7575757575757578</v>
      </c>
      <c r="C8">
        <f>400+(100/0.63)*0.61</f>
        <v>496.82539682539681</v>
      </c>
      <c r="D8">
        <f>(1/0.66)*0.86</f>
        <v>1.303030303030303</v>
      </c>
      <c r="E8">
        <f>400+(100/0.63)*0.87</f>
        <v>538.09523809523807</v>
      </c>
      <c r="F8">
        <f t="shared" si="0"/>
        <v>1.5984848484848486</v>
      </c>
      <c r="G8">
        <f>400+(100/0.63)*1.19</f>
        <v>588.88888888888891</v>
      </c>
      <c r="H8">
        <f>(1/0.66)*1.25</f>
        <v>1.893939393939394</v>
      </c>
      <c r="I8">
        <f>400+(100/0.63)*1.05</f>
        <v>566.66666666666674</v>
      </c>
      <c r="J8">
        <f t="shared" si="1"/>
        <v>28.571428571428669</v>
      </c>
      <c r="K8">
        <v>1</v>
      </c>
      <c r="L8">
        <v>1</v>
      </c>
      <c r="M8">
        <v>0</v>
      </c>
      <c r="N8">
        <v>0</v>
      </c>
      <c r="O8">
        <v>0</v>
      </c>
      <c r="P8">
        <v>3</v>
      </c>
      <c r="Q8">
        <v>1</v>
      </c>
      <c r="R8">
        <v>2</v>
      </c>
      <c r="S8">
        <v>0</v>
      </c>
      <c r="T8">
        <v>0</v>
      </c>
      <c r="U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 Ramdani</dc:creator>
  <cp:lastModifiedBy>Deni Ramdani</cp:lastModifiedBy>
  <dcterms:created xsi:type="dcterms:W3CDTF">2025-06-13T02:39:06Z</dcterms:created>
  <dcterms:modified xsi:type="dcterms:W3CDTF">2025-06-13T06:14:50Z</dcterms:modified>
</cp:coreProperties>
</file>