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Kakak\Documents\Python Data Set\"/>
    </mc:Choice>
  </mc:AlternateContent>
  <xr:revisionPtr revIDLastSave="0" documentId="13_ncr:1_{42D23161-C053-402D-9BFA-F3ADB8E43D6B}" xr6:coauthVersionLast="47" xr6:coauthVersionMax="47" xr10:uidLastSave="{00000000-0000-0000-0000-000000000000}"/>
  <bookViews>
    <workbookView xWindow="-90" yWindow="0" windowWidth="9780" windowHeight="10170" xr2:uid="{00000000-000D-0000-FFFF-FFFF00000000}"/>
  </bookViews>
  <sheets>
    <sheet name="Tabel 1" sheetId="1" r:id="rId1"/>
    <sheet name="Keterang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<sst xmlns="http://schemas.openxmlformats.org/spreadsheetml/2006/main" count="45" uniqueCount="45">
  <si>
    <t>Tabel 1. Gempa bumi Terkini (M&gt;=5)</t>
  </si>
  <si>
    <t>tgl = tanggal gempa</t>
  </si>
  <si>
    <t>pkl = waktu gempa (WIB)</t>
  </si>
  <si>
    <t>ling = lintang</t>
  </si>
  <si>
    <t>buj = bujur</t>
  </si>
  <si>
    <t>mag = magnitudo</t>
  </si>
  <si>
    <t>dlm = kedalaman</t>
  </si>
  <si>
    <t>wil = wilayah</t>
  </si>
  <si>
    <t>tgl</t>
  </si>
  <si>
    <t>pkl</t>
  </si>
  <si>
    <t>ling</t>
  </si>
  <si>
    <t>buj</t>
  </si>
  <si>
    <t>mag</t>
  </si>
  <si>
    <t>dlm</t>
  </si>
  <si>
    <t>wil</t>
  </si>
  <si>
    <t>166 km BaratLaut KEP-MENTAWAI-SUMBAR</t>
  </si>
  <si>
    <t>771 km BaratDaya SUVA-FIJIISLAND</t>
  </si>
  <si>
    <t>147 km BaratLaut TANIBAR</t>
  </si>
  <si>
    <t>18 km TimurLaut WAROPEN-PAPUA</t>
  </si>
  <si>
    <t>64 km BaratDaya BONEBOLANGO-GORONTALO</t>
  </si>
  <si>
    <t>117 km BaratDaya PACITAN-JATIM</t>
  </si>
  <si>
    <t>126 km Tenggara KOTA-SUKABUMI-JABAR</t>
  </si>
  <si>
    <t>50 km BaratDaya KODI-SUMBABARATDAYA-NTT</t>
  </si>
  <si>
    <t>69 km TimurLaut BITUNG-SULUT</t>
  </si>
  <si>
    <t>58 km BaratDaya MAMBERAMORAYA-PAPUA</t>
  </si>
  <si>
    <t>154 km BaratLaut MALUKUTENGGARABRT</t>
  </si>
  <si>
    <t>18 km TimurLaut AMBON-MALUKU</t>
  </si>
  <si>
    <t>167 km BaratLaut KEP-MENTAWAI-SUMBAR</t>
  </si>
  <si>
    <t>227 km BaratLaut MALUKUTENGGARABRT</t>
  </si>
  <si>
    <t>98 km BaratDaya KUTASELATAN-BALI</t>
  </si>
  <si>
    <t>203 km BaratLaut MALUKUTENGGARABRT</t>
  </si>
  <si>
    <t>272 km BaratLaut TAHUNA-KEP.SANGIHE-SULUT</t>
  </si>
  <si>
    <t>235 km TimurLaut MALUKUBRTDAYA</t>
  </si>
  <si>
    <t>60 km BaratDaya TERNATE-MALUT</t>
  </si>
  <si>
    <t>89 km TimurLaut ALOR-NTT</t>
  </si>
  <si>
    <t>123 km Tenggara PACITAN-JATIM</t>
  </si>
  <si>
    <t>238 km BaratLaut PULAUKARATUNG-SULUT</t>
  </si>
  <si>
    <t>290 km BaratDaya NIASSELATAN-SUMUT</t>
  </si>
  <si>
    <t>83 km BaratLaut SUMUR-BANTEN</t>
  </si>
  <si>
    <t>78 km BaratLaut SUMUR-BANTEN</t>
  </si>
  <si>
    <t>111 km TimurLaut LABUANBAJO-NTT</t>
  </si>
  <si>
    <t>47 km BaratDaya MALUKUTENGAH</t>
  </si>
  <si>
    <t>69 km Tenggara TAHUNA-KEP.SANGIHE-SULUT</t>
  </si>
  <si>
    <t>116 km BaratLaut KEP.ARU-MALUKU</t>
  </si>
  <si>
    <t>119 km BaratLaut KEP.ARU-MALUKU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</si>
</sst>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Font="1"/>
    <xf numFmtId="0" fontId="1" fillId="0" borderId="0" xfId="0" applyFon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activeCell="B32" sqref="B32"/>
    </sheetView>
  </sheetViews>
  <sheetFormatPr defaultRowHeight="14.5" x14ac:dyDescent="0.35"/>
  <cols>
    <col min="1" max="1" width="9.453125" bestFit="1" customWidth="1"/>
    <col min="7" max="7" width="41.90625" customWidth="1"/>
  </cols>
  <sheetData>
    <row r="1" spans="1:7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35">
      <c r="A2" s="1">
        <f>DATE(2023,6,20)</f>
        <v>45097</v>
      </c>
      <c r="B2" s="5">
        <f>TIME(15,39,18)</f>
        <v>0.6522916666666666</v>
      </c>
      <c r="C2">
        <v>-0.91</v>
      </c>
      <c r="D2">
        <v>98.55</v>
      </c>
      <c r="E2">
        <v>5.8</v>
      </c>
      <c r="F2">
        <v>10</v>
      </c>
      <c r="G2" s="2" t="s">
        <v>15</v>
      </c>
    </row>
    <row r="3" spans="1:7" x14ac:dyDescent="0.35">
      <c r="A3" s="1">
        <f>DATE(2023,6,16)</f>
        <v>45093</v>
      </c>
      <c r="B3" s="5">
        <f>TIME(1,6,22)</f>
        <v>4.6087962962962963E-2</v>
      </c>
      <c r="C3">
        <v>-22.82</v>
      </c>
      <c r="D3">
        <v>176.44</v>
      </c>
      <c r="E3">
        <v>6.9</v>
      </c>
      <c r="F3">
        <v>161</v>
      </c>
      <c r="G3" s="2" t="s">
        <v>16</v>
      </c>
    </row>
    <row r="4" spans="1:7" x14ac:dyDescent="0.35">
      <c r="A4" s="1">
        <f>DATE(2023,6,12)</f>
        <v>45089</v>
      </c>
      <c r="B4" s="5">
        <f>TIME(10,17,5)</f>
        <v>0.42853009259259256</v>
      </c>
      <c r="C4">
        <v>-7.29</v>
      </c>
      <c r="D4">
        <v>130.16999999999999</v>
      </c>
      <c r="E4">
        <v>5.0999999999999996</v>
      </c>
      <c r="F4">
        <v>147</v>
      </c>
      <c r="G4" s="2" t="s">
        <v>17</v>
      </c>
    </row>
    <row r="5" spans="1:7" x14ac:dyDescent="0.35">
      <c r="A5" s="1">
        <f>DATE(2023,6,11)</f>
        <v>45088</v>
      </c>
      <c r="B5" s="5">
        <f>TIME(13,51,49)</f>
        <v>0.57765046296296296</v>
      </c>
      <c r="C5">
        <v>-2.68</v>
      </c>
      <c r="D5">
        <v>136.69999999999999</v>
      </c>
      <c r="E5">
        <v>5.2</v>
      </c>
      <c r="F5">
        <v>48</v>
      </c>
      <c r="G5" s="3" t="s">
        <v>18</v>
      </c>
    </row>
    <row r="6" spans="1:7" x14ac:dyDescent="0.35">
      <c r="A6" s="1">
        <f>DATE(2023,6,11)</f>
        <v>45088</v>
      </c>
      <c r="B6" s="5">
        <f>TIME(8,42,32)</f>
        <v>0.3628703703703704</v>
      </c>
      <c r="C6">
        <v>-0.04</v>
      </c>
      <c r="D6">
        <v>123.08</v>
      </c>
      <c r="E6">
        <v>5.4</v>
      </c>
      <c r="F6">
        <v>121</v>
      </c>
      <c r="G6" s="2" t="s">
        <v>19</v>
      </c>
    </row>
    <row r="7" spans="1:7" x14ac:dyDescent="0.35">
      <c r="A7" s="1">
        <f>DATE(2023,6,8)</f>
        <v>45085</v>
      </c>
      <c r="B7" s="5">
        <f>TIME(0,4,55)</f>
        <v>3.414351851851852E-3</v>
      </c>
      <c r="C7">
        <v>-9.15</v>
      </c>
      <c r="D7">
        <v>110.69</v>
      </c>
      <c r="E7">
        <v>6</v>
      </c>
      <c r="F7">
        <v>10</v>
      </c>
      <c r="G7" s="2" t="s">
        <v>20</v>
      </c>
    </row>
    <row r="8" spans="1:7" x14ac:dyDescent="0.35">
      <c r="A8" s="1">
        <f>DATE(2023,6,6)</f>
        <v>45083</v>
      </c>
      <c r="B8" s="5">
        <f>TIME(14,23,4)</f>
        <v>0.5993518518518518</v>
      </c>
      <c r="C8">
        <v>-8.0500000000000007</v>
      </c>
      <c r="D8">
        <v>107.01</v>
      </c>
      <c r="E8">
        <v>5.0999999999999996</v>
      </c>
      <c r="F8">
        <v>10</v>
      </c>
      <c r="G8" s="2" t="s">
        <v>21</v>
      </c>
    </row>
    <row r="9" spans="1:7" x14ac:dyDescent="0.35">
      <c r="A9" s="1">
        <f>DATE(2023,6,5)</f>
        <v>45082</v>
      </c>
      <c r="B9" s="5">
        <f>TIME(20,8,49)</f>
        <v>0.83945601851851848</v>
      </c>
      <c r="C9">
        <v>-10.02</v>
      </c>
      <c r="D9">
        <v>118.84</v>
      </c>
      <c r="E9">
        <v>5</v>
      </c>
      <c r="F9">
        <v>10</v>
      </c>
      <c r="G9" s="2" t="s">
        <v>22</v>
      </c>
    </row>
    <row r="10" spans="1:7" x14ac:dyDescent="0.35">
      <c r="A10" s="1">
        <f>DATE(2023,6,4)</f>
        <v>45081</v>
      </c>
      <c r="B10" s="5">
        <f>TIME(21,55,28)</f>
        <v>0.91351851851851851</v>
      </c>
      <c r="C10">
        <v>1.6</v>
      </c>
      <c r="D10">
        <v>125.73</v>
      </c>
      <c r="E10">
        <v>5.0999999999999996</v>
      </c>
      <c r="F10">
        <v>111</v>
      </c>
      <c r="G10" s="2" t="s">
        <v>23</v>
      </c>
    </row>
    <row r="11" spans="1:7" x14ac:dyDescent="0.35">
      <c r="A11" s="1">
        <f>DATE(2023,6,4)</f>
        <v>45081</v>
      </c>
      <c r="B11" s="5">
        <f>TIME(12,52,4)</f>
        <v>0.53615740740740747</v>
      </c>
      <c r="C11">
        <v>-2.87</v>
      </c>
      <c r="D11">
        <v>137.36000000000001</v>
      </c>
      <c r="E11">
        <v>5.4</v>
      </c>
      <c r="F11">
        <v>10</v>
      </c>
      <c r="G11" s="2" t="s">
        <v>24</v>
      </c>
    </row>
    <row r="12" spans="1:7" x14ac:dyDescent="0.35">
      <c r="A12" s="1">
        <f>DATE(2023,6,4)</f>
        <v>45081</v>
      </c>
      <c r="B12" s="5">
        <f>TIME(7,25,10)</f>
        <v>0.30914351851851851</v>
      </c>
      <c r="C12">
        <v>-6.84</v>
      </c>
      <c r="D12">
        <v>130.49</v>
      </c>
      <c r="E12">
        <v>6</v>
      </c>
      <c r="F12">
        <v>153</v>
      </c>
      <c r="G12" s="2" t="s">
        <v>25</v>
      </c>
    </row>
    <row r="13" spans="1:7" x14ac:dyDescent="0.35">
      <c r="A13" s="1">
        <f>DATE(2023,6,1)</f>
        <v>45078</v>
      </c>
      <c r="B13" s="5">
        <f>TIME(4,56,39)</f>
        <v>0.20600694444444445</v>
      </c>
      <c r="C13">
        <v>-3.52</v>
      </c>
      <c r="D13">
        <v>128.29</v>
      </c>
      <c r="E13">
        <v>5.5</v>
      </c>
      <c r="F13">
        <v>95</v>
      </c>
      <c r="G13" s="2" t="s">
        <v>26</v>
      </c>
    </row>
    <row r="14" spans="1:7" x14ac:dyDescent="0.35">
      <c r="A14" s="1">
        <f>DATE(2023,5,31)</f>
        <v>45077</v>
      </c>
      <c r="B14" s="5">
        <f>TIME(7,58,38)</f>
        <v>0.33238425925925924</v>
      </c>
      <c r="C14">
        <v>-1.05</v>
      </c>
      <c r="D14">
        <v>98.4</v>
      </c>
      <c r="E14">
        <v>5.3</v>
      </c>
      <c r="F14">
        <v>10</v>
      </c>
      <c r="G14" s="2" t="s">
        <v>27</v>
      </c>
    </row>
    <row r="15" spans="1:7" x14ac:dyDescent="0.35">
      <c r="A15" s="1">
        <f>DATE(2023,5,28)</f>
        <v>45074</v>
      </c>
      <c r="B15" s="5">
        <f>TIME(2,36,36)</f>
        <v>0.10875</v>
      </c>
      <c r="C15">
        <v>-6.08</v>
      </c>
      <c r="D15">
        <v>130.53</v>
      </c>
      <c r="E15">
        <v>5.5</v>
      </c>
      <c r="F15">
        <v>157</v>
      </c>
      <c r="G15" s="2" t="s">
        <v>28</v>
      </c>
    </row>
    <row r="16" spans="1:7" x14ac:dyDescent="0.35">
      <c r="A16" s="1">
        <f>DATE(2023,5,25)</f>
        <v>45071</v>
      </c>
      <c r="B16" s="5">
        <f>TIME(2,57,22)</f>
        <v>0.12317129629629631</v>
      </c>
      <c r="C16">
        <v>-9.6300000000000008</v>
      </c>
      <c r="D16">
        <v>114.92</v>
      </c>
      <c r="E16">
        <v>5</v>
      </c>
      <c r="F16">
        <v>10</v>
      </c>
      <c r="G16" s="2" t="s">
        <v>29</v>
      </c>
    </row>
    <row r="17" spans="1:7" x14ac:dyDescent="0.35">
      <c r="A17" s="1">
        <f>DATE(2023,5,24)</f>
        <v>45070</v>
      </c>
      <c r="B17" s="5">
        <f>TIME(22,49,34)</f>
        <v>0.95108796296296294</v>
      </c>
      <c r="C17">
        <v>-7.06</v>
      </c>
      <c r="D17">
        <v>129.72</v>
      </c>
      <c r="E17">
        <v>6.2</v>
      </c>
      <c r="F17">
        <v>221</v>
      </c>
      <c r="G17" s="2" t="s">
        <v>30</v>
      </c>
    </row>
    <row r="18" spans="1:7" x14ac:dyDescent="0.35">
      <c r="A18" s="1">
        <f>DATE(2023,5,24)</f>
        <v>45070</v>
      </c>
      <c r="B18" s="5">
        <f>TIME(7,44,7)</f>
        <v>0.32230324074074074</v>
      </c>
      <c r="C18">
        <v>5.73</v>
      </c>
      <c r="D18">
        <v>124.26</v>
      </c>
      <c r="E18">
        <v>5.0999999999999996</v>
      </c>
      <c r="F18">
        <v>10</v>
      </c>
      <c r="G18" s="2" t="s">
        <v>31</v>
      </c>
    </row>
    <row r="19" spans="1:7" x14ac:dyDescent="0.35">
      <c r="A19" s="1">
        <f>DATE(2023,5,22)</f>
        <v>45068</v>
      </c>
      <c r="B19" s="5">
        <f>TIME(11,45,23)</f>
        <v>0.48984953703703704</v>
      </c>
      <c r="C19">
        <v>-6.53</v>
      </c>
      <c r="D19">
        <v>129.16</v>
      </c>
      <c r="E19">
        <v>5.0999999999999996</v>
      </c>
      <c r="F19">
        <v>10</v>
      </c>
      <c r="G19" s="2" t="s">
        <v>32</v>
      </c>
    </row>
    <row r="20" spans="1:7" x14ac:dyDescent="0.35">
      <c r="A20" s="1">
        <f>DATE(2023,5,14)</f>
        <v>45060</v>
      </c>
      <c r="B20" s="5">
        <f>TIME(22,32,21)</f>
        <v>0.93913194444444448</v>
      </c>
      <c r="C20">
        <v>0.49</v>
      </c>
      <c r="D20">
        <v>126.9</v>
      </c>
      <c r="E20">
        <v>5.9</v>
      </c>
      <c r="F20">
        <v>109</v>
      </c>
      <c r="G20" s="2" t="s">
        <v>33</v>
      </c>
    </row>
    <row r="21" spans="1:7" x14ac:dyDescent="0.35">
      <c r="A21" s="1">
        <f>DATE(2023,5,14)</f>
        <v>45060</v>
      </c>
      <c r="B21" s="5">
        <f>TIME(13,13,51)</f>
        <v>0.55128472222222225</v>
      </c>
      <c r="C21">
        <v>-7.53</v>
      </c>
      <c r="D21">
        <v>124.8</v>
      </c>
      <c r="E21">
        <v>5.2</v>
      </c>
      <c r="F21">
        <v>565</v>
      </c>
      <c r="G21" s="2" t="s">
        <v>34</v>
      </c>
    </row>
    <row r="22" spans="1:7" x14ac:dyDescent="0.35">
      <c r="A22" s="1">
        <f>DATE(2023,5,14)</f>
        <v>45060</v>
      </c>
      <c r="B22" s="5">
        <f>TIME(12,17,48)</f>
        <v>0.51236111111111116</v>
      </c>
      <c r="C22">
        <v>-9.23</v>
      </c>
      <c r="D22">
        <v>111.46</v>
      </c>
      <c r="E22">
        <v>5</v>
      </c>
      <c r="F22">
        <v>10</v>
      </c>
      <c r="G22" s="2" t="s">
        <v>35</v>
      </c>
    </row>
    <row r="23" spans="1:7" x14ac:dyDescent="0.35">
      <c r="A23" s="1">
        <f>DATE(2023,5,14)</f>
        <v>45060</v>
      </c>
      <c r="B23" s="5">
        <f>TIME(2,16,45)</f>
        <v>9.4965277777777787E-2</v>
      </c>
      <c r="C23">
        <v>5.84</v>
      </c>
      <c r="D23">
        <v>125.23</v>
      </c>
      <c r="E23">
        <v>5.4</v>
      </c>
      <c r="F23">
        <v>60</v>
      </c>
      <c r="G23" s="2" t="s">
        <v>36</v>
      </c>
    </row>
    <row r="24" spans="1:7" x14ac:dyDescent="0.35">
      <c r="A24" s="1">
        <f>DATE(2023,5,11)</f>
        <v>45057</v>
      </c>
      <c r="B24" s="5">
        <f>TIME(21,35,57)</f>
        <v>0.89996527777777768</v>
      </c>
      <c r="C24">
        <v>-1.6</v>
      </c>
      <c r="D24">
        <v>96.36</v>
      </c>
      <c r="E24">
        <v>5.7</v>
      </c>
      <c r="F24">
        <v>10</v>
      </c>
      <c r="G24" s="2" t="s">
        <v>37</v>
      </c>
    </row>
    <row r="25" spans="1:7" x14ac:dyDescent="0.35">
      <c r="A25" s="1">
        <f>DATE(2023,5,10)</f>
        <v>45056</v>
      </c>
      <c r="B25" s="5">
        <f>TIME(17,48,10)</f>
        <v>0.74178240740740742</v>
      </c>
      <c r="C25">
        <v>-6.56</v>
      </c>
      <c r="D25">
        <v>104.83</v>
      </c>
      <c r="E25">
        <v>5.2</v>
      </c>
      <c r="F25">
        <v>10</v>
      </c>
      <c r="G25" s="2" t="s">
        <v>38</v>
      </c>
    </row>
    <row r="26" spans="1:7" x14ac:dyDescent="0.35">
      <c r="A26" s="1">
        <f>DATE(2023,5,10)</f>
        <v>45056</v>
      </c>
      <c r="B26" s="5">
        <f>TIME(11,24,49)</f>
        <v>0.4755671296296296</v>
      </c>
      <c r="C26">
        <v>-6.47</v>
      </c>
      <c r="D26">
        <v>104.9</v>
      </c>
      <c r="E26">
        <v>5.4</v>
      </c>
      <c r="F26">
        <v>10</v>
      </c>
      <c r="G26" s="2" t="s">
        <v>39</v>
      </c>
    </row>
    <row r="27" spans="1:7" x14ac:dyDescent="0.35">
      <c r="A27" s="1">
        <f>DATE(2023,5,5)</f>
        <v>45051</v>
      </c>
      <c r="B27" s="5">
        <f>TIME(18,44,4)</f>
        <v>0.78060185185185194</v>
      </c>
      <c r="C27">
        <v>-7.56</v>
      </c>
      <c r="D27">
        <v>120.27</v>
      </c>
      <c r="E27">
        <v>5.3</v>
      </c>
      <c r="F27">
        <v>618</v>
      </c>
      <c r="G27" s="2" t="s">
        <v>40</v>
      </c>
    </row>
    <row r="28" spans="1:7" x14ac:dyDescent="0.35">
      <c r="A28" s="1">
        <f>DATE(2023,5,3)</f>
        <v>45049</v>
      </c>
      <c r="B28" s="5">
        <f>TIME(13,15,54)</f>
        <v>0.55270833333333336</v>
      </c>
      <c r="C28">
        <v>-3.62</v>
      </c>
      <c r="D28">
        <v>128.68</v>
      </c>
      <c r="E28">
        <v>5.3</v>
      </c>
      <c r="F28">
        <v>103</v>
      </c>
      <c r="G28" s="2" t="s">
        <v>41</v>
      </c>
    </row>
    <row r="29" spans="1:7" x14ac:dyDescent="0.35">
      <c r="A29" s="1">
        <f>DATE(2023,5,3)</f>
        <v>45049</v>
      </c>
      <c r="B29" s="5">
        <f>TIME(8,23,6)</f>
        <v>0.34937499999999999</v>
      </c>
      <c r="C29">
        <v>3.38</v>
      </c>
      <c r="D29">
        <v>126.07</v>
      </c>
      <c r="E29">
        <v>5.6</v>
      </c>
      <c r="F29">
        <v>32</v>
      </c>
      <c r="G29" s="2" t="s">
        <v>42</v>
      </c>
    </row>
    <row r="30" spans="1:7" x14ac:dyDescent="0.35">
      <c r="A30" s="1">
        <f>DATE(2023,4,20)</f>
        <v>45036</v>
      </c>
      <c r="B30" s="5">
        <f>TIME(8,26,35)</f>
        <v>0.3517939814814815</v>
      </c>
      <c r="C30">
        <v>-4.78</v>
      </c>
      <c r="D30">
        <v>133.86000000000001</v>
      </c>
      <c r="E30">
        <v>5</v>
      </c>
      <c r="F30">
        <v>10</v>
      </c>
      <c r="G30" s="2" t="s">
        <v>43</v>
      </c>
    </row>
    <row r="31" spans="1:7" x14ac:dyDescent="0.35">
      <c r="A31" s="1">
        <f>DATE(2023,4,20)</f>
        <v>45036</v>
      </c>
      <c r="B31" s="5">
        <f>TIME(5,38,0)</f>
        <v>0.23472222222222219</v>
      </c>
      <c r="C31">
        <v>-4.79</v>
      </c>
      <c r="D31">
        <v>133.77000000000001</v>
      </c>
      <c r="E31">
        <v>5</v>
      </c>
      <c r="F31">
        <v>10</v>
      </c>
      <c r="G31" s="2" t="s">
        <v>44</v>
      </c>
    </row>
    <row r="32" spans="1:7" x14ac:dyDescent="0.35">
      <c r="A32" s="1"/>
    </row>
  </sheetData>
  <pageMargins left="0.7" right="0.7" top="0.75" bottom="0.75" header="0.3" footer="0.3"/>
  <pageSetup orientation="portrait" r:id="rId1"/>
  <ignoredErrors>
    <ignoredError sqref="B4 B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41316-3E7F-4259-B37F-71D8683EFE2A}">
  <dimension ref="A1:A8"/>
  <sheetViews>
    <sheetView workbookViewId="0"/>
  </sheetViews>
  <sheetFormatPr defaultRowHeight="14.5" x14ac:dyDescent="0.35"/>
  <sheetData>
    <row r="1" spans="1:1" x14ac:dyDescent="0.35">
      <c r="A1" s="4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 1</vt:lpstr>
      <vt:lpstr>Keterangan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Kakak</dc:creator>
  <cp:lastModifiedBy>Kakak</cp:lastModifiedBy>
  <dcterms:created xsi:type="dcterms:W3CDTF">2015-06-05T18:17:20Z</dcterms:created>
  <dcterms:modified xsi:type="dcterms:W3CDTF">2023-06-23T07:49:05Z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2023-06-23T07:01:03Z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e7f65f17-9089-4c8f-9554-0b369e650580</vt:lpwstr>
  </property>
  <property fmtid="{D5CDD505-2E9C-101B-9397-08002B2CF9AE}" pid="8" name="MSIP_Label_38b525e5-f3da-4501-8f1e-526b6769fc56_ContentBits">
    <vt:lpwstr>0</vt:lpwstr>
  </property>
</Properties>
</file>