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865191CC-4CAA-4B6C-8D5D-94ECEB6DFBEC}" xr6:coauthVersionLast="28" xr6:coauthVersionMax="28" xr10:uidLastSave="{00000000-0000-0000-0000-000000000000}"/>
  <bookViews>
    <workbookView xWindow="240" yWindow="108" windowWidth="14808" windowHeight="8016" activeTab="1" xr2:uid="{00000000-000D-0000-FFFF-FFFF00000000}"/>
  </bookViews>
  <sheets>
    <sheet name="Исходные данные" sheetId="1" r:id="rId1"/>
    <sheet name="Рассчетные данные" sheetId="2" r:id="rId2"/>
  </sheets>
  <calcPr calcId="171027" refMode="R1C1"/>
</workbook>
</file>

<file path=xl/calcChain.xml><?xml version="1.0" encoding="utf-8"?>
<calcChain xmlns="http://schemas.openxmlformats.org/spreadsheetml/2006/main">
  <c r="C2" i="2" l="1"/>
  <c r="C3" i="2" s="1"/>
  <c r="C4" i="2" l="1"/>
  <c r="C6" i="2"/>
  <c r="C5" i="2"/>
  <c r="C8" i="2" l="1"/>
  <c r="C7" i="2"/>
  <c r="C9" i="2" l="1"/>
</calcChain>
</file>

<file path=xl/sharedStrings.xml><?xml version="1.0" encoding="utf-8"?>
<sst xmlns="http://schemas.openxmlformats.org/spreadsheetml/2006/main" count="27" uniqueCount="26">
  <si>
    <r>
      <t xml:space="preserve">Расход сточных вод </t>
    </r>
    <r>
      <rPr>
        <b/>
        <i/>
        <sz val="10"/>
        <color rgb="FF000000"/>
        <rFont val="Times New Roman"/>
        <family val="1"/>
        <charset val="204"/>
      </rPr>
      <t>q</t>
    </r>
    <r>
      <rPr>
        <b/>
        <i/>
        <vertAlign val="subscript"/>
        <sz val="10"/>
        <color rgb="FF000000"/>
        <rFont val="Times New Roman"/>
        <family val="1"/>
        <charset val="204"/>
      </rPr>
      <t>o,</t>
    </r>
    <r>
      <rPr>
        <b/>
        <i/>
        <sz val="10"/>
        <color rgb="FF000000"/>
        <rFont val="Times New Roman"/>
        <family val="1"/>
        <charset val="204"/>
      </rPr>
      <t>м</t>
    </r>
    <r>
      <rPr>
        <b/>
        <i/>
        <vertAlign val="superscript"/>
        <sz val="10"/>
        <color rgb="FF000000"/>
        <rFont val="Times New Roman"/>
        <family val="1"/>
        <charset val="204"/>
      </rPr>
      <t>3</t>
    </r>
    <r>
      <rPr>
        <b/>
        <i/>
        <sz val="10"/>
        <color rgb="FF000000"/>
        <rFont val="Times New Roman"/>
        <family val="1"/>
        <charset val="204"/>
      </rPr>
      <t>/с</t>
    </r>
    <r>
      <rPr>
        <i/>
        <sz val="10"/>
        <color rgb="FF000000"/>
        <rFont val="Times New Roman"/>
        <family val="1"/>
        <charset val="204"/>
      </rPr>
      <t>,</t>
    </r>
  </si>
  <si>
    <r>
      <t xml:space="preserve">Содержание консервативной примеси в них </t>
    </r>
    <r>
      <rPr>
        <b/>
        <sz val="10"/>
        <color rgb="FF000000"/>
        <rFont val="Times New Roman"/>
        <family val="1"/>
        <charset val="204"/>
      </rPr>
      <t>S</t>
    </r>
    <r>
      <rPr>
        <b/>
        <vertAlign val="subscript"/>
        <sz val="10"/>
        <color rgb="FF000000"/>
        <rFont val="Times New Roman"/>
        <family val="1"/>
        <charset val="204"/>
      </rPr>
      <t>о</t>
    </r>
    <r>
      <rPr>
        <b/>
        <sz val="10"/>
        <color rgb="FF000000"/>
        <rFont val="Times New Roman"/>
        <family val="1"/>
        <charset val="204"/>
      </rPr>
      <t>, г/л</t>
    </r>
  </si>
  <si>
    <r>
      <t>Фоновая концентрация этой примеси в реке</t>
    </r>
    <r>
      <rPr>
        <b/>
        <sz val="10"/>
        <color rgb="FF000000"/>
        <rFont val="Times New Roman"/>
        <family val="1"/>
        <charset val="204"/>
      </rPr>
      <t xml:space="preserve"> </t>
    </r>
    <r>
      <rPr>
        <b/>
        <i/>
        <sz val="10"/>
        <color rgb="FF000000"/>
        <rFont val="Times New Roman"/>
        <family val="1"/>
        <charset val="204"/>
      </rPr>
      <t>S</t>
    </r>
    <r>
      <rPr>
        <b/>
        <i/>
        <vertAlign val="subscript"/>
        <sz val="10"/>
        <color rgb="FF000000"/>
        <rFont val="Times New Roman"/>
        <family val="1"/>
        <charset val="204"/>
      </rPr>
      <t>ф</t>
    </r>
    <r>
      <rPr>
        <b/>
        <i/>
        <sz val="10"/>
        <color rgb="FF000000"/>
        <rFont val="Times New Roman"/>
        <family val="1"/>
        <charset val="204"/>
      </rPr>
      <t>, г/л</t>
    </r>
  </si>
  <si>
    <t xml:space="preserve">Осредненные гидравлические и морфологические характеристики реки на участке смешения по расчетному расходу с учетом расхода сточных вод </t>
  </si>
  <si>
    <t>В, м</t>
  </si>
  <si>
    <t>Н, м</t>
  </si>
  <si>
    <t>V, м/с</t>
  </si>
  <si>
    <r>
      <t>С, м</t>
    </r>
    <r>
      <rPr>
        <b/>
        <i/>
        <vertAlign val="superscript"/>
        <sz val="10"/>
        <color rgb="FF000000"/>
        <rFont val="Times New Roman"/>
        <family val="1"/>
        <charset val="204"/>
      </rPr>
      <t>1/2</t>
    </r>
    <r>
      <rPr>
        <b/>
        <i/>
        <sz val="10"/>
        <color rgb="FF000000"/>
        <rFont val="Times New Roman"/>
        <family val="1"/>
        <charset val="204"/>
      </rPr>
      <t>/с</t>
    </r>
  </si>
  <si>
    <r>
      <t xml:space="preserve">Расстояние от берега </t>
    </r>
    <r>
      <rPr>
        <b/>
        <i/>
        <sz val="10"/>
        <color rgb="FF000000"/>
        <rFont val="Times New Roman"/>
        <family val="1"/>
        <charset val="204"/>
      </rPr>
      <t>A, м</t>
    </r>
  </si>
  <si>
    <r>
      <t xml:space="preserve">Расстояние от пов-ти реки </t>
    </r>
    <r>
      <rPr>
        <b/>
        <i/>
        <sz val="10"/>
        <color rgb="FF000000"/>
        <rFont val="Times New Roman"/>
        <family val="1"/>
        <charset val="204"/>
      </rPr>
      <t>A1, м</t>
    </r>
  </si>
  <si>
    <r>
      <rPr>
        <sz val="10"/>
        <color theme="1"/>
        <rFont val="Times New Roman"/>
        <family val="1"/>
        <charset val="204"/>
      </rPr>
      <t>Ра</t>
    </r>
    <r>
      <rPr>
        <sz val="10"/>
        <color rgb="FF000000"/>
        <rFont val="Times New Roman"/>
        <family val="1"/>
        <charset val="204"/>
      </rPr>
      <t xml:space="preserve">сстояние, ниже </t>
    </r>
    <r>
      <rPr>
        <b/>
        <i/>
        <sz val="10"/>
        <color rgb="FF000000"/>
        <rFont val="Times New Roman"/>
        <family val="1"/>
        <charset val="204"/>
      </rPr>
      <t>X, м</t>
    </r>
  </si>
  <si>
    <t>Исходные данные</t>
  </si>
  <si>
    <r>
      <rPr>
        <sz val="10"/>
        <color rgb="FF000000"/>
        <rFont val="Times New Roman"/>
        <family val="1"/>
        <charset val="204"/>
      </rPr>
      <t xml:space="preserve">Ускорение свободного падения </t>
    </r>
    <r>
      <rPr>
        <b/>
        <i/>
        <sz val="10"/>
        <color rgb="FF000000"/>
        <rFont val="Times New Roman"/>
        <family val="1"/>
        <charset val="204"/>
      </rPr>
      <t>g, м/с</t>
    </r>
    <r>
      <rPr>
        <b/>
        <i/>
        <vertAlign val="superscript"/>
        <sz val="10"/>
        <color rgb="FF000000"/>
        <rFont val="Times New Roman"/>
        <family val="1"/>
        <charset val="204"/>
      </rPr>
      <t>2</t>
    </r>
  </si>
  <si>
    <r>
      <t xml:space="preserve">Коэффициент </t>
    </r>
    <r>
      <rPr>
        <b/>
        <i/>
        <sz val="12"/>
        <color rgb="FF000000"/>
        <rFont val="Times New Roman"/>
        <family val="1"/>
        <charset val="204"/>
      </rPr>
      <t>P</t>
    </r>
  </si>
  <si>
    <r>
      <t xml:space="preserve">Коэффициент </t>
    </r>
    <r>
      <rPr>
        <b/>
        <i/>
        <sz val="12"/>
        <color rgb="FF000000"/>
        <rFont val="Times New Roman"/>
        <family val="1"/>
        <charset val="204"/>
      </rPr>
      <t>a</t>
    </r>
  </si>
  <si>
    <r>
      <t xml:space="preserve">Координата </t>
    </r>
    <r>
      <rPr>
        <b/>
        <sz val="12"/>
        <color rgb="FF000000"/>
        <rFont val="Times New Roman"/>
        <family val="1"/>
        <charset val="204"/>
      </rPr>
      <t>y</t>
    </r>
  </si>
  <si>
    <r>
      <t xml:space="preserve">Координата </t>
    </r>
    <r>
      <rPr>
        <b/>
        <sz val="12"/>
        <color rgb="FF000000"/>
        <rFont val="Times New Roman"/>
        <family val="1"/>
        <charset val="204"/>
      </rPr>
      <t>z</t>
    </r>
  </si>
  <si>
    <t>Интеграл вероятности Гаусса</t>
  </si>
  <si>
    <t>Фо,в(a)</t>
  </si>
  <si>
    <t>Фо,н(a)</t>
  </si>
  <si>
    <t>вбиваем значения</t>
  </si>
  <si>
    <t>постоянные</t>
  </si>
  <si>
    <t>высчитываются</t>
  </si>
  <si>
    <r>
      <t xml:space="preserve">Фоновая концентрация </t>
    </r>
    <r>
      <rPr>
        <b/>
        <i/>
        <sz val="11"/>
        <color theme="1"/>
        <rFont val="Times New Roman"/>
        <family val="1"/>
        <charset val="204"/>
      </rPr>
      <t>Sp, мг/м3</t>
    </r>
  </si>
  <si>
    <r>
      <t xml:space="preserve">Поскольку примесь консервативная, то </t>
    </r>
    <r>
      <rPr>
        <b/>
        <i/>
        <sz val="10"/>
        <color rgb="FF000000"/>
        <rFont val="Times New Roman"/>
        <family val="1"/>
        <charset val="204"/>
      </rPr>
      <t>К</t>
    </r>
    <r>
      <rPr>
        <b/>
        <i/>
        <vertAlign val="subscript"/>
        <sz val="10"/>
        <color rgb="FF000000"/>
        <rFont val="Times New Roman"/>
        <family val="1"/>
        <charset val="204"/>
      </rPr>
      <t>1</t>
    </r>
    <r>
      <rPr>
        <i/>
        <sz val="10"/>
        <color rgb="FF000000"/>
        <rFont val="Times New Roman"/>
        <family val="1"/>
        <charset val="204"/>
      </rPr>
      <t xml:space="preserve"> = 0</t>
    </r>
  </si>
  <si>
    <r>
      <t xml:space="preserve">Концентрация примеси </t>
    </r>
    <r>
      <rPr>
        <b/>
        <sz val="12"/>
        <color rgb="FF000000"/>
        <rFont val="Times New Roman"/>
        <family val="1"/>
        <charset val="204"/>
      </rPr>
      <t>S, г/л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</si>
</sst>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vertAlign val="subscript"/>
      <sz val="10"/>
      <color rgb="FF000000"/>
      <name val="Times New Roman"/>
      <family val="1"/>
      <charset val="204"/>
    </font>
    <font>
      <b/>
      <i/>
      <vertAlign val="superscript"/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bscript"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5" borderId="0" xfId="0" applyFill="1"/>
    <xf numFmtId="0" fontId="13" fillId="0" borderId="4" xfId="0" applyFont="1" applyBorder="1"/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13" fillId="5" borderId="18" xfId="0" applyNumberFormat="1" applyFont="1" applyFill="1" applyBorder="1"/>
    <xf numFmtId="2" fontId="13" fillId="5" borderId="4" xfId="0" applyNumberFormat="1" applyFont="1" applyFill="1" applyBorder="1"/>
    <xf numFmtId="2" fontId="13" fillId="5" borderId="5" xfId="0" applyNumberFormat="1" applyFont="1" applyFill="1" applyBorder="1"/>
    <xf numFmtId="0" fontId="13" fillId="5" borderId="18" xfId="0" applyFont="1" applyFill="1" applyBorder="1"/>
    <xf numFmtId="0" fontId="13" fillId="5" borderId="5" xfId="0" applyFont="1" applyFill="1" applyBorder="1"/>
    <xf numFmtId="0" fontId="13" fillId="3" borderId="14" xfId="0" applyFont="1" applyFill="1" applyBorder="1"/>
    <xf numFmtId="165" fontId="0" fillId="0" borderId="0" xfId="0" applyNumberFormat="1"/>
    <xf numFmtId="0" fontId="13" fillId="7" borderId="4" xfId="0" applyFont="1" applyFill="1" applyBorder="1"/>
    <xf numFmtId="0" fontId="0" fillId="3" borderId="0" xfId="0" applyFill="1"/>
    <xf numFmtId="0" fontId="14" fillId="0" borderId="1" xfId="0" applyFont="1" applyBorder="1" applyAlignment="1">
      <alignment horizontal="center" vertical="center" wrapText="1"/>
    </xf>
    <xf numFmtId="165" fontId="0" fillId="5" borderId="1" xfId="0" applyNumberFormat="1" applyFill="1" applyBorder="1"/>
    <xf numFmtId="0" fontId="0" fillId="7" borderId="1" xfId="0" applyFill="1" applyBorder="1"/>
    <xf numFmtId="0" fontId="1" fillId="0" borderId="0" xfId="0" applyFont="1"/>
    <xf numFmtId="164" fontId="1" fillId="5" borderId="3" xfId="0" applyNumberFormat="1" applyFont="1" applyFill="1" applyBorder="1"/>
    <xf numFmtId="0" fontId="0" fillId="7" borderId="2" xfId="0" applyFill="1" applyBorder="1"/>
    <xf numFmtId="0" fontId="0" fillId="8" borderId="0" xfId="0" applyFill="1"/>
    <xf numFmtId="0" fontId="0" fillId="0" borderId="0" xfId="0" applyFill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12" sqref="C12"/>
    </sheetView>
  </sheetViews>
  <sheetFormatPr defaultRowHeight="14.4" x14ac:dyDescent="0.3"/>
  <cols>
    <col min="1" max="1" width="35.5546875" customWidth="1"/>
    <col min="2" max="2" width="9.77734375" customWidth="1"/>
    <col min="3" max="3" width="14" customWidth="1"/>
  </cols>
  <sheetData>
    <row r="1" spans="1:5" ht="15" thickBot="1" x14ac:dyDescent="0.35">
      <c r="A1" s="25" t="s">
        <v>11</v>
      </c>
      <c r="B1" s="26"/>
      <c r="C1" s="2"/>
    </row>
    <row r="2" spans="1:5" ht="33" customHeight="1" thickTop="1" x14ac:dyDescent="0.3">
      <c r="A2" s="27" t="s">
        <v>0</v>
      </c>
      <c r="B2" s="28"/>
      <c r="C2" s="13">
        <v>0.5</v>
      </c>
      <c r="E2" s="22"/>
    </row>
    <row r="3" spans="1:5" ht="25.8" customHeight="1" x14ac:dyDescent="0.3">
      <c r="A3" s="29" t="s">
        <v>1</v>
      </c>
      <c r="B3" s="30"/>
      <c r="C3" s="13">
        <v>1</v>
      </c>
      <c r="E3" s="22"/>
    </row>
    <row r="4" spans="1:5" ht="30" customHeight="1" thickBot="1" x14ac:dyDescent="0.35">
      <c r="A4" s="31" t="s">
        <v>2</v>
      </c>
      <c r="B4" s="32"/>
      <c r="C4" s="13">
        <v>5.0000000000000001E-4</v>
      </c>
      <c r="E4" s="22"/>
    </row>
    <row r="5" spans="1:5" ht="24.6" customHeight="1" thickTop="1" x14ac:dyDescent="0.3">
      <c r="A5" s="33" t="s">
        <v>3</v>
      </c>
      <c r="B5" s="3" t="s">
        <v>4</v>
      </c>
      <c r="C5" s="13">
        <v>308</v>
      </c>
    </row>
    <row r="6" spans="1:5" ht="23.4" customHeight="1" x14ac:dyDescent="0.3">
      <c r="A6" s="29"/>
      <c r="B6" s="4" t="s">
        <v>5</v>
      </c>
      <c r="C6" s="13">
        <v>2.42</v>
      </c>
    </row>
    <row r="7" spans="1:5" ht="22.8" customHeight="1" x14ac:dyDescent="0.3">
      <c r="A7" s="29"/>
      <c r="B7" s="4" t="s">
        <v>6</v>
      </c>
      <c r="C7" s="13">
        <v>0.18</v>
      </c>
    </row>
    <row r="8" spans="1:5" ht="21" customHeight="1" thickBot="1" x14ac:dyDescent="0.35">
      <c r="A8" s="31"/>
      <c r="B8" s="5" t="s">
        <v>7</v>
      </c>
      <c r="C8" s="13">
        <v>8.6</v>
      </c>
    </row>
    <row r="9" spans="1:5" ht="19.2" customHeight="1" thickTop="1" x14ac:dyDescent="0.3">
      <c r="A9" s="34" t="s">
        <v>10</v>
      </c>
      <c r="B9" s="35"/>
      <c r="C9" s="13">
        <v>1000</v>
      </c>
    </row>
    <row r="10" spans="1:5" ht="19.2" customHeight="1" x14ac:dyDescent="0.3">
      <c r="A10" s="23" t="s">
        <v>8</v>
      </c>
      <c r="B10" s="24"/>
      <c r="C10" s="13">
        <v>70</v>
      </c>
    </row>
    <row r="11" spans="1:5" ht="21" customHeight="1" x14ac:dyDescent="0.3">
      <c r="A11" s="23" t="s">
        <v>9</v>
      </c>
      <c r="B11" s="24"/>
      <c r="C11" s="13">
        <v>2</v>
      </c>
    </row>
    <row r="12" spans="1:5" ht="19.2" customHeight="1" thickBot="1" x14ac:dyDescent="0.35">
      <c r="A12" s="36" t="s">
        <v>12</v>
      </c>
      <c r="B12" s="37"/>
      <c r="C12" s="11">
        <v>9.81</v>
      </c>
    </row>
    <row r="13" spans="1:5" ht="19.8" customHeight="1" x14ac:dyDescent="0.3">
      <c r="A13" s="45" t="s">
        <v>23</v>
      </c>
      <c r="B13" s="46"/>
      <c r="C13" s="17">
        <v>8.0000000000000004E-4</v>
      </c>
    </row>
    <row r="14" spans="1:5" ht="19.8" customHeight="1" thickBot="1" x14ac:dyDescent="0.35">
      <c r="A14" s="38" t="s">
        <v>24</v>
      </c>
      <c r="B14" s="38"/>
      <c r="C14" s="20">
        <v>0</v>
      </c>
    </row>
    <row r="15" spans="1:5" ht="21" customHeight="1" thickTop="1" x14ac:dyDescent="0.3"/>
    <row r="16" spans="1:5" ht="18" customHeight="1" x14ac:dyDescent="0.3">
      <c r="B16" s="21" t="s">
        <v>20</v>
      </c>
    </row>
    <row r="17" spans="2:3" ht="19.8" customHeight="1" x14ac:dyDescent="0.3">
      <c r="B17" s="14" t="s">
        <v>21</v>
      </c>
    </row>
    <row r="18" spans="2:3" x14ac:dyDescent="0.3">
      <c r="B18" s="1" t="s">
        <v>22</v>
      </c>
    </row>
    <row r="19" spans="2:3" x14ac:dyDescent="0.3">
      <c r="C19" s="12"/>
    </row>
  </sheetData>
  <mergeCells count="11">
    <mergeCell ref="A12:B12"/>
    <mergeCell ref="A13:B13"/>
    <mergeCell ref="A14:B14"/>
    <mergeCell ref="A10:B10"/>
    <mergeCell ref="A11:B11"/>
    <mergeCell ref="A1:B1"/>
    <mergeCell ref="A2:B2"/>
    <mergeCell ref="A3:B3"/>
    <mergeCell ref="A4:B4"/>
    <mergeCell ref="A5:A8"/>
    <mergeCell ref="A9:B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tabSelected="1" workbookViewId="0">
      <selection activeCell="C9" sqref="C9"/>
    </sheetView>
  </sheetViews>
  <sheetFormatPr defaultRowHeight="14.4" x14ac:dyDescent="0.3"/>
  <cols>
    <col min="1" max="1" width="22.33203125" customWidth="1"/>
    <col min="2" max="2" width="11.44140625" customWidth="1"/>
    <col min="3" max="3" width="12" customWidth="1"/>
  </cols>
  <sheetData>
    <row r="2" spans="1:4" ht="22.2" customHeight="1" x14ac:dyDescent="0.3">
      <c r="A2" s="51" t="s">
        <v>13</v>
      </c>
      <c r="B2" s="52"/>
      <c r="C2" s="6">
        <f>0.026*('Исходные данные'!C5^(1/2))*(((2*'Исходные данные'!C12)^(1/4))/('Исходные данные'!C8*('Исходные данные'!C6^(3/4))))</f>
        <v>5.7552405610855215E-2</v>
      </c>
    </row>
    <row r="3" spans="1:4" ht="19.2" customHeight="1" x14ac:dyDescent="0.3">
      <c r="A3" s="49" t="s">
        <v>14</v>
      </c>
      <c r="B3" s="50"/>
      <c r="C3" s="7">
        <f>'Исходные данные'!C5/((SQRT(2*C2))*'Исходные данные'!C9^(3/4))</f>
        <v>5.1050967611028595</v>
      </c>
    </row>
    <row r="4" spans="1:4" ht="17.399999999999999" customHeight="1" thickBot="1" x14ac:dyDescent="0.35">
      <c r="A4" s="47" t="s">
        <v>14</v>
      </c>
      <c r="B4" s="48"/>
      <c r="C4" s="8">
        <f>'Исходные данные'!C6/((SQRT(2*C2))*'Исходные данные'!C9^(3/4))</f>
        <v>4.0111474551522468E-2</v>
      </c>
    </row>
    <row r="5" spans="1:4" ht="22.2" customHeight="1" thickTop="1" x14ac:dyDescent="0.3">
      <c r="A5" s="43" t="s">
        <v>15</v>
      </c>
      <c r="B5" s="44"/>
      <c r="C5" s="9">
        <f xml:space="preserve"> 2 - 'Исходные данные'!C6/'Исходные данные'!C11</f>
        <v>0.79</v>
      </c>
    </row>
    <row r="6" spans="1:4" ht="20.399999999999999" customHeight="1" thickBot="1" x14ac:dyDescent="0.35">
      <c r="A6" s="41" t="s">
        <v>16</v>
      </c>
      <c r="B6" s="42"/>
      <c r="C6" s="10">
        <f xml:space="preserve"> 'Исходные данные'!C5/'Исходные данные'!C11 - 'Исходные данные'!C10</f>
        <v>84</v>
      </c>
      <c r="D6" s="18"/>
    </row>
    <row r="7" spans="1:4" x14ac:dyDescent="0.3">
      <c r="A7" s="39" t="s">
        <v>17</v>
      </c>
      <c r="B7" s="15" t="s">
        <v>18</v>
      </c>
      <c r="C7" s="16">
        <f xml:space="preserve"> ((1/2)*(1+(ERF(('Рассчетные данные'!C3)/(SQRT(2))))))</f>
        <v>0.99999983468735287</v>
      </c>
    </row>
    <row r="8" spans="1:4" ht="19.8" customHeight="1" x14ac:dyDescent="0.3">
      <c r="A8" s="39"/>
      <c r="B8" s="15" t="s">
        <v>19</v>
      </c>
      <c r="C8" s="16">
        <f xml:space="preserve"> ((1/2)*(1+(ERF(('Рассчетные данные'!C4)/(SQRT(2))))))</f>
        <v>0.51599787310215728</v>
      </c>
    </row>
    <row r="9" spans="1:4" ht="30" customHeight="1" x14ac:dyDescent="0.3">
      <c r="A9" s="40" t="s">
        <v>25</v>
      </c>
      <c r="B9" s="40"/>
      <c r="C9" s="19">
        <f xml:space="preserve"> ((2*'Исходные данные'!C2*'Исходные данные'!C3)/(4*3.14*'Исходные данные'!C7*('Исходные данные'!C9^(3/2))*'Рассчетные данные'!C7*'Рассчетные данные'!C8)*(EXP(-(('Рассчетные данные'!C5^2)+('Рассчетные данные'!C6^2))/('Рассчетные данные'!C2*('Исходные данные'!C9^(3/2)))-('Исходные данные'!C14*('Исходные данные'!C9/'Исходные данные'!C7))))+('Исходные данные'!C13*EXP(-('Исходные данные'!C14*('Исходные данные'!C9/'Исходные данные'!C7)))))</f>
        <v>8.0056128590337095E-4</v>
      </c>
    </row>
  </sheetData>
  <mergeCells count="7">
    <mergeCell ref="A2:B2"/>
    <mergeCell ref="A3:B3"/>
    <mergeCell ref="A4:B4"/>
    <mergeCell ref="A7:A8"/>
    <mergeCell ref="A9:B9"/>
    <mergeCell ref="A6:B6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Рассчетные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2018-03-26T19:07:52Z</dcterms:modified>
</cp:coreProperties>
</file>