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vuwac-my.sharepoint.com/personal/duggalrohi_myvuw_ac_nz/Documents/wai_sim/simulation/trials/minc/minc_5_spot/plotd_project/"/>
    </mc:Choice>
  </mc:AlternateContent>
  <xr:revisionPtr revIDLastSave="422" documentId="8_{156D23E5-B28C-4D3D-98CC-F0B15EDA5014}" xr6:coauthVersionLast="47" xr6:coauthVersionMax="47" xr10:uidLastSave="{21081BD3-B5FD-4368-A336-40FA2D139330}"/>
  <bookViews>
    <workbookView xWindow="1425" yWindow="1845" windowWidth="15375" windowHeight="7995" activeTab="5" xr2:uid="{5DD71D0A-A528-4ED7-A340-2EFFD9B464A7}"/>
  </bookViews>
  <sheets>
    <sheet name="Sheet1" sheetId="1" r:id="rId1"/>
    <sheet name="Sheet2" sheetId="4" r:id="rId2"/>
    <sheet name="d" sheetId="3" r:id="rId3"/>
    <sheet name="Sheet3" sheetId="5" r:id="rId4"/>
    <sheet name="Sheet4" sheetId="6" r:id="rId5"/>
    <sheet name="Sheet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7" l="1"/>
  <c r="D16" i="7" s="1"/>
  <c r="D17" i="7" s="1"/>
  <c r="D18" i="7" s="1"/>
  <c r="D19" i="7" s="1"/>
  <c r="D20" i="7" s="1"/>
  <c r="D21" i="7" s="1"/>
  <c r="D22" i="7" s="1"/>
  <c r="D13" i="7"/>
  <c r="D14" i="7" s="1"/>
  <c r="C15" i="7"/>
  <c r="C16" i="7"/>
  <c r="C17" i="7" s="1"/>
  <c r="C18" i="7" s="1"/>
  <c r="C19" i="7" s="1"/>
  <c r="C20" i="7" s="1"/>
  <c r="C21" i="7" s="1"/>
  <c r="C22" i="7" s="1"/>
  <c r="C14" i="7"/>
  <c r="C13" i="7"/>
  <c r="C3" i="7"/>
  <c r="C4" i="7"/>
  <c r="C5" i="7"/>
  <c r="C6" i="7"/>
  <c r="C7" i="7"/>
  <c r="C8" i="7"/>
  <c r="C9" i="7"/>
  <c r="C10" i="7"/>
  <c r="C11" i="7"/>
  <c r="C2" i="7"/>
  <c r="D2" i="7"/>
  <c r="D3" i="7" s="1"/>
  <c r="D4" i="7" s="1"/>
  <c r="D5" i="7" s="1"/>
  <c r="D6" i="7" s="1"/>
  <c r="D7" i="7" s="1"/>
  <c r="D8" i="7" s="1"/>
  <c r="D9" i="7" s="1"/>
  <c r="D10" i="7" s="1"/>
  <c r="D11" i="7" s="1"/>
  <c r="A10" i="6"/>
  <c r="A9" i="6"/>
  <c r="A8" i="6"/>
  <c r="A7" i="6"/>
  <c r="A6" i="6"/>
  <c r="A5" i="6"/>
  <c r="A4" i="6"/>
  <c r="A3" i="6"/>
  <c r="A2" i="6"/>
  <c r="A1" i="6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5"/>
  <c r="C2" i="5" s="1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24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1" i="4"/>
  <c r="Z3" i="1"/>
  <c r="Z4" i="1"/>
  <c r="Z5" i="1"/>
  <c r="Z6" i="1"/>
  <c r="Z7" i="1"/>
  <c r="Z8" i="1"/>
  <c r="Z9" i="1"/>
  <c r="Z10" i="1"/>
  <c r="Z11" i="1"/>
  <c r="Z2" i="1"/>
  <c r="V3" i="1"/>
  <c r="V4" i="1"/>
  <c r="V5" i="1"/>
  <c r="V6" i="1"/>
  <c r="V7" i="1"/>
  <c r="V8" i="1"/>
  <c r="V9" i="1"/>
  <c r="V10" i="1"/>
  <c r="V11" i="1"/>
  <c r="V2" i="1"/>
  <c r="B12" i="3"/>
  <c r="C12" i="3" s="1"/>
  <c r="B11" i="3"/>
  <c r="C11" i="3" s="1"/>
  <c r="B10" i="3"/>
  <c r="C10" i="3" s="1"/>
  <c r="B9" i="3"/>
  <c r="B8" i="3"/>
  <c r="C8" i="3" s="1"/>
  <c r="B7" i="3"/>
  <c r="B6" i="3"/>
  <c r="C6" i="3" s="1"/>
  <c r="B5" i="3"/>
  <c r="B4" i="3"/>
  <c r="C4" i="3" s="1"/>
  <c r="B3" i="3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B2" i="3"/>
  <c r="C3" i="3" s="1"/>
  <c r="F1" i="3"/>
  <c r="F2" i="3" s="1"/>
  <c r="F3" i="3" s="1"/>
  <c r="F4" i="3" s="1"/>
  <c r="F5" i="3" s="1"/>
  <c r="F6" i="3" s="1"/>
  <c r="F7" i="3" s="1"/>
  <c r="F8" i="3" s="1"/>
  <c r="F9" i="3" s="1"/>
  <c r="F10" i="3" s="1"/>
  <c r="F11" i="3" s="1"/>
  <c r="F12" i="3" s="1"/>
  <c r="D1" i="3"/>
  <c r="C1" i="3"/>
  <c r="B1" i="3"/>
  <c r="C3" i="5" l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" i="3"/>
  <c r="C5" i="3"/>
  <c r="C7" i="3"/>
  <c r="C9" i="3"/>
</calcChain>
</file>

<file path=xl/sharedStrings.xml><?xml version="1.0" encoding="utf-8"?>
<sst xmlns="http://schemas.openxmlformats.org/spreadsheetml/2006/main" count="31" uniqueCount="25">
  <si>
    <t>xporT</t>
  </si>
  <si>
    <t>porT</t>
  </si>
  <si>
    <t>xt250</t>
  </si>
  <si>
    <t>T250</t>
  </si>
  <si>
    <t>xt50</t>
  </si>
  <si>
    <t>T50</t>
  </si>
  <si>
    <t>porP</t>
  </si>
  <si>
    <t>P250</t>
  </si>
  <si>
    <t>P50</t>
  </si>
  <si>
    <t>xporP</t>
  </si>
  <si>
    <t>xp250</t>
  </si>
  <si>
    <t>xp50</t>
  </si>
  <si>
    <t>xwai</t>
  </si>
  <si>
    <t>waiP50, Pa</t>
  </si>
  <si>
    <t>waiP250, Pa</t>
  </si>
  <si>
    <t>T250_literature</t>
  </si>
  <si>
    <t>T50_literature</t>
  </si>
  <si>
    <t>porousP_literature</t>
  </si>
  <si>
    <t>P250_literature</t>
  </si>
  <si>
    <t>P50_literature</t>
  </si>
  <si>
    <t>T50_waiwera</t>
  </si>
  <si>
    <t>P50_waiwera, MPa</t>
  </si>
  <si>
    <t>P250_waiwera, MPa</t>
  </si>
  <si>
    <t>porousT_literature</t>
  </si>
  <si>
    <t>T250_waiwera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</si>
</sst>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Time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C39BE0A-DD3B-494B-81BE-682F8A5CADB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NZ">
                <a:solidFill>
                  <a:sysClr val="windowText" lastClr="000000"/>
                </a:solidFill>
              </a:rPr>
              <a:t>Temperature profile for five-spot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Sheet1!$H$1</c:f>
              <c:strCache>
                <c:ptCount val="1"/>
                <c:pt idx="0">
                  <c:v>T50_literature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Sheet1!$G$2:$G$13</c:f>
              <c:numCache>
                <c:formatCode>General</c:formatCode>
                <c:ptCount val="12"/>
                <c:pt idx="0">
                  <c:v>18.100000000000001</c:v>
                </c:pt>
                <c:pt idx="1">
                  <c:v>47.63</c:v>
                </c:pt>
                <c:pt idx="2">
                  <c:v>101.99</c:v>
                </c:pt>
                <c:pt idx="3">
                  <c:v>176.47</c:v>
                </c:pt>
                <c:pt idx="4">
                  <c:v>248.75</c:v>
                </c:pt>
                <c:pt idx="5">
                  <c:v>318.88</c:v>
                </c:pt>
                <c:pt idx="6">
                  <c:v>385.69</c:v>
                </c:pt>
                <c:pt idx="7">
                  <c:v>458.49</c:v>
                </c:pt>
                <c:pt idx="8">
                  <c:v>527.84</c:v>
                </c:pt>
                <c:pt idx="9">
                  <c:v>606.46</c:v>
                </c:pt>
                <c:pt idx="10">
                  <c:v>656.23</c:v>
                </c:pt>
                <c:pt idx="11">
                  <c:v>686.14</c:v>
                </c:pt>
              </c:numCache>
            </c:numRef>
          </c:xVal>
          <c:yVal>
            <c:numRef>
              <c:f>Sheet1!$H$2:$H$13</c:f>
              <c:numCache>
                <c:formatCode>General</c:formatCode>
                <c:ptCount val="12"/>
                <c:pt idx="0">
                  <c:v>268.77</c:v>
                </c:pt>
                <c:pt idx="1">
                  <c:v>283.27999999999997</c:v>
                </c:pt>
                <c:pt idx="2">
                  <c:v>290.75</c:v>
                </c:pt>
                <c:pt idx="3">
                  <c:v>294.38</c:v>
                </c:pt>
                <c:pt idx="4">
                  <c:v>290.74</c:v>
                </c:pt>
                <c:pt idx="5">
                  <c:v>281.83999999999997</c:v>
                </c:pt>
                <c:pt idx="6">
                  <c:v>261.58999999999997</c:v>
                </c:pt>
                <c:pt idx="7">
                  <c:v>221.49</c:v>
                </c:pt>
                <c:pt idx="8">
                  <c:v>167.41</c:v>
                </c:pt>
                <c:pt idx="9">
                  <c:v>127.89</c:v>
                </c:pt>
                <c:pt idx="10">
                  <c:v>116.71</c:v>
                </c:pt>
                <c:pt idx="11">
                  <c:v>116.06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9A-48BF-8F6C-A9709D1007FE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T50_waiwera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Sheet1!$T$2:$T$11</c:f>
              <c:numCache>
                <c:formatCode>General</c:formatCode>
                <c:ptCount val="10"/>
                <c:pt idx="0">
                  <c:v>117.62316994</c:v>
                </c:pt>
                <c:pt idx="1">
                  <c:v>124.4572096</c:v>
                </c:pt>
                <c:pt idx="2">
                  <c:v>162.87853483000001</c:v>
                </c:pt>
                <c:pt idx="3">
                  <c:v>224.45695542999999</c:v>
                </c:pt>
                <c:pt idx="4">
                  <c:v>269.09023970999999</c:v>
                </c:pt>
                <c:pt idx="5">
                  <c:v>289.22545461999999</c:v>
                </c:pt>
                <c:pt idx="6">
                  <c:v>296.25291792000002</c:v>
                </c:pt>
                <c:pt idx="7">
                  <c:v>296.70751174999998</c:v>
                </c:pt>
                <c:pt idx="8">
                  <c:v>292.78597030999998</c:v>
                </c:pt>
                <c:pt idx="9">
                  <c:v>280.41975886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9A-48BF-8F6C-A9709D1007FE}"/>
            </c:ext>
          </c:extLst>
        </c:ser>
        <c:ser>
          <c:idx val="4"/>
          <c:order val="4"/>
          <c:tx>
            <c:strRef>
              <c:f>Sheet1!$B$1</c:f>
              <c:strCache>
                <c:ptCount val="1"/>
                <c:pt idx="0">
                  <c:v>porousT_literature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19.89</c:v>
                </c:pt>
                <c:pt idx="1">
                  <c:v>47.53</c:v>
                </c:pt>
                <c:pt idx="2">
                  <c:v>103.9</c:v>
                </c:pt>
                <c:pt idx="3">
                  <c:v>176.46</c:v>
                </c:pt>
                <c:pt idx="4">
                  <c:v>248.87</c:v>
                </c:pt>
                <c:pt idx="5">
                  <c:v>320</c:v>
                </c:pt>
                <c:pt idx="6">
                  <c:v>386.85</c:v>
                </c:pt>
                <c:pt idx="7">
                  <c:v>459.61</c:v>
                </c:pt>
                <c:pt idx="8">
                  <c:v>526.88</c:v>
                </c:pt>
                <c:pt idx="9">
                  <c:v>606.39</c:v>
                </c:pt>
                <c:pt idx="10">
                  <c:v>658.17</c:v>
                </c:pt>
                <c:pt idx="11">
                  <c:v>686.13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264.97000000000003</c:v>
                </c:pt>
                <c:pt idx="1">
                  <c:v>280.66000000000003</c:v>
                </c:pt>
                <c:pt idx="2">
                  <c:v>290.16000000000003</c:v>
                </c:pt>
                <c:pt idx="3">
                  <c:v>294.08999999999997</c:v>
                </c:pt>
                <c:pt idx="4">
                  <c:v>293.94</c:v>
                </c:pt>
                <c:pt idx="5">
                  <c:v>285.63</c:v>
                </c:pt>
                <c:pt idx="6">
                  <c:v>266.54000000000002</c:v>
                </c:pt>
                <c:pt idx="7">
                  <c:v>225.57</c:v>
                </c:pt>
                <c:pt idx="8">
                  <c:v>167.42</c:v>
                </c:pt>
                <c:pt idx="9">
                  <c:v>126.14</c:v>
                </c:pt>
                <c:pt idx="10">
                  <c:v>117</c:v>
                </c:pt>
                <c:pt idx="11">
                  <c:v>115.77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9A-48BF-8F6C-A9709D1007FE}"/>
            </c:ext>
          </c:extLst>
        </c:ser>
        <c:ser>
          <c:idx val="6"/>
          <c:order val="6"/>
          <c:tx>
            <c:strRef>
              <c:f>Sheet1!$X$1</c:f>
              <c:strCache>
                <c:ptCount val="1"/>
                <c:pt idx="0">
                  <c:v>T250_waiwera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Sheet1!$X$2:$X$11</c:f>
              <c:numCache>
                <c:formatCode>General</c:formatCode>
                <c:ptCount val="10"/>
                <c:pt idx="0">
                  <c:v>120.80381057</c:v>
                </c:pt>
                <c:pt idx="1">
                  <c:v>134.95708734999999</c:v>
                </c:pt>
                <c:pt idx="2">
                  <c:v>158.19392737000001</c:v>
                </c:pt>
                <c:pt idx="3">
                  <c:v>187.12071614999999</c:v>
                </c:pt>
                <c:pt idx="4">
                  <c:v>216.11043715</c:v>
                </c:pt>
                <c:pt idx="5">
                  <c:v>240.18284641</c:v>
                </c:pt>
                <c:pt idx="6">
                  <c:v>257.55136529999999</c:v>
                </c:pt>
                <c:pt idx="7">
                  <c:v>269.44583455999998</c:v>
                </c:pt>
                <c:pt idx="8">
                  <c:v>278.19900498999999</c:v>
                </c:pt>
                <c:pt idx="9">
                  <c:v>284.00292216999998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9A-48BF-8F6C-A9709D1007FE}"/>
            </c:ext>
          </c:extLst>
        </c:ser>
        <c:ser>
          <c:idx val="9"/>
          <c:order val="9"/>
          <c:tx>
            <c:strRef>
              <c:f>Sheet1!$E$1</c:f>
              <c:strCache>
                <c:ptCount val="1"/>
                <c:pt idx="0">
                  <c:v>T250_literature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Sheet1!$D$2:$D$13</c:f>
              <c:numCache>
                <c:formatCode>General</c:formatCode>
                <c:ptCount val="12"/>
                <c:pt idx="0">
                  <c:v>19.309999999999999</c:v>
                </c:pt>
                <c:pt idx="1">
                  <c:v>48.08</c:v>
                </c:pt>
                <c:pt idx="2">
                  <c:v>103.96</c:v>
                </c:pt>
                <c:pt idx="3">
                  <c:v>175.17</c:v>
                </c:pt>
                <c:pt idx="4">
                  <c:v>250.1</c:v>
                </c:pt>
                <c:pt idx="5">
                  <c:v>319.98</c:v>
                </c:pt>
                <c:pt idx="6">
                  <c:v>384.68</c:v>
                </c:pt>
                <c:pt idx="7">
                  <c:v>460.93</c:v>
                </c:pt>
                <c:pt idx="8">
                  <c:v>527.44000000000005</c:v>
                </c:pt>
                <c:pt idx="9">
                  <c:v>605.72</c:v>
                </c:pt>
                <c:pt idx="10">
                  <c:v>656.42</c:v>
                </c:pt>
                <c:pt idx="11">
                  <c:v>689.1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274.89</c:v>
                </c:pt>
                <c:pt idx="1">
                  <c:v>269.87</c:v>
                </c:pt>
                <c:pt idx="2">
                  <c:v>266.83999999999997</c:v>
                </c:pt>
                <c:pt idx="3">
                  <c:v>260.57</c:v>
                </c:pt>
                <c:pt idx="4">
                  <c:v>250.79</c:v>
                </c:pt>
                <c:pt idx="5">
                  <c:v>235.19</c:v>
                </c:pt>
                <c:pt idx="6">
                  <c:v>210.57</c:v>
                </c:pt>
                <c:pt idx="7">
                  <c:v>184.75</c:v>
                </c:pt>
                <c:pt idx="8">
                  <c:v>156.91999999999999</c:v>
                </c:pt>
                <c:pt idx="9">
                  <c:v>133.72</c:v>
                </c:pt>
                <c:pt idx="10">
                  <c:v>121.67</c:v>
                </c:pt>
                <c:pt idx="11">
                  <c:v>117.81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C9A-48BF-8F6C-A9709D100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02623"/>
        <c:axId val="1645189311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96920207"/>
        <c:axId val="19969177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P50_literature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Sheet1!$P$2:$P$13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17.23</c:v>
                      </c:pt>
                      <c:pt idx="1">
                        <c:v>47.3</c:v>
                      </c:pt>
                      <c:pt idx="2">
                        <c:v>102.73</c:v>
                      </c:pt>
                      <c:pt idx="3">
                        <c:v>174.84</c:v>
                      </c:pt>
                      <c:pt idx="4">
                        <c:v>249.52</c:v>
                      </c:pt>
                      <c:pt idx="5">
                        <c:v>319.22000000000003</c:v>
                      </c:pt>
                      <c:pt idx="6">
                        <c:v>386.12</c:v>
                      </c:pt>
                      <c:pt idx="7">
                        <c:v>459.76</c:v>
                      </c:pt>
                      <c:pt idx="8">
                        <c:v>527.67999999999995</c:v>
                      </c:pt>
                      <c:pt idx="9">
                        <c:v>606.49</c:v>
                      </c:pt>
                      <c:pt idx="10">
                        <c:v>658.5</c:v>
                      </c:pt>
                      <c:pt idx="11">
                        <c:v>687.11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Sheet1!$Q$2:$Q$13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5.53</c:v>
                      </c:pt>
                      <c:pt idx="1">
                        <c:v>6.83</c:v>
                      </c:pt>
                      <c:pt idx="2">
                        <c:v>7.67</c:v>
                      </c:pt>
                      <c:pt idx="3">
                        <c:v>8.0299999999999994</c:v>
                      </c:pt>
                      <c:pt idx="4">
                        <c:v>8.18</c:v>
                      </c:pt>
                      <c:pt idx="5">
                        <c:v>8.24</c:v>
                      </c:pt>
                      <c:pt idx="6">
                        <c:v>8.36</c:v>
                      </c:pt>
                      <c:pt idx="7">
                        <c:v>8.4600000000000009</c:v>
                      </c:pt>
                      <c:pt idx="8">
                        <c:v>8.6199999999999992</c:v>
                      </c:pt>
                      <c:pt idx="9">
                        <c:v>8.94</c:v>
                      </c:pt>
                      <c:pt idx="10">
                        <c:v>9.43</c:v>
                      </c:pt>
                      <c:pt idx="11">
                        <c:v>9.8000000000000007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C9A-48BF-8F6C-A9709D1007F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P50_waiwera, MPa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9.8274642497252493</c:v>
                      </c:pt>
                      <c:pt idx="1">
                        <c:v>9.1152323920818397</c:v>
                      </c:pt>
                      <c:pt idx="2">
                        <c:v>8.811837427556318</c:v>
                      </c:pt>
                      <c:pt idx="3">
                        <c:v>8.6525058198963496</c:v>
                      </c:pt>
                      <c:pt idx="4">
                        <c:v>8.54855461400461</c:v>
                      </c:pt>
                      <c:pt idx="5">
                        <c:v>8.4556989586727589</c:v>
                      </c:pt>
                      <c:pt idx="6">
                        <c:v>8.3480907328550398</c:v>
                      </c:pt>
                      <c:pt idx="7">
                        <c:v>8.2012433307479391</c:v>
                      </c:pt>
                      <c:pt idx="8">
                        <c:v>7.7529747615478293</c:v>
                      </c:pt>
                      <c:pt idx="9">
                        <c:v>6.4609370620371802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9A-48BF-8F6C-A9709D1007F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porousP_literature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19.64</c:v>
                      </c:pt>
                      <c:pt idx="1">
                        <c:v>47.97</c:v>
                      </c:pt>
                      <c:pt idx="2">
                        <c:v>104.48</c:v>
                      </c:pt>
                      <c:pt idx="3">
                        <c:v>174.85</c:v>
                      </c:pt>
                      <c:pt idx="4">
                        <c:v>249.53</c:v>
                      </c:pt>
                      <c:pt idx="5">
                        <c:v>319.31</c:v>
                      </c:pt>
                      <c:pt idx="6">
                        <c:v>385.27</c:v>
                      </c:pt>
                      <c:pt idx="7">
                        <c:v>459.82</c:v>
                      </c:pt>
                      <c:pt idx="8">
                        <c:v>529.67999999999995</c:v>
                      </c:pt>
                      <c:pt idx="9">
                        <c:v>607.54999999999995</c:v>
                      </c:pt>
                      <c:pt idx="10">
                        <c:v>659.56</c:v>
                      </c:pt>
                      <c:pt idx="11">
                        <c:v>687.3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5.2</c:v>
                      </c:pt>
                      <c:pt idx="1">
                        <c:v>6.64</c:v>
                      </c:pt>
                      <c:pt idx="2">
                        <c:v>7.55</c:v>
                      </c:pt>
                      <c:pt idx="3">
                        <c:v>8.0399999999999991</c:v>
                      </c:pt>
                      <c:pt idx="4">
                        <c:v>8.19</c:v>
                      </c:pt>
                      <c:pt idx="5">
                        <c:v>8.3000000000000007</c:v>
                      </c:pt>
                      <c:pt idx="6">
                        <c:v>8.43</c:v>
                      </c:pt>
                      <c:pt idx="7">
                        <c:v>8.5</c:v>
                      </c:pt>
                      <c:pt idx="8">
                        <c:v>8.66</c:v>
                      </c:pt>
                      <c:pt idx="9">
                        <c:v>9</c:v>
                      </c:pt>
                      <c:pt idx="10">
                        <c:v>9.5</c:v>
                      </c:pt>
                      <c:pt idx="11">
                        <c:v>9.92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9A-48BF-8F6C-A9709D1007F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P250_waiwera, MPa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Sheet1!$Z$2:$Z$11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8.9396042250047785</c:v>
                      </c:pt>
                      <c:pt idx="1">
                        <c:v>8.2526565485431007</c:v>
                      </c:pt>
                      <c:pt idx="2">
                        <c:v>7.9693745377587497</c:v>
                      </c:pt>
                      <c:pt idx="3">
                        <c:v>7.8040635463587291</c:v>
                      </c:pt>
                      <c:pt idx="4">
                        <c:v>7.6893110660804602</c:v>
                      </c:pt>
                      <c:pt idx="5">
                        <c:v>7.5938788461502993</c:v>
                      </c:pt>
                      <c:pt idx="6">
                        <c:v>7.4979474602348093</c:v>
                      </c:pt>
                      <c:pt idx="7">
                        <c:v>7.3826846680199401</c:v>
                      </c:pt>
                      <c:pt idx="8">
                        <c:v>7.2143696961599799</c:v>
                      </c:pt>
                      <c:pt idx="9">
                        <c:v>6.8500445600787589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9A-48BF-8F6C-A9709D1007F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P250_literature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18.190000000000001</c:v>
                      </c:pt>
                      <c:pt idx="1">
                        <c:v>46.76</c:v>
                      </c:pt>
                      <c:pt idx="2">
                        <c:v>103.24</c:v>
                      </c:pt>
                      <c:pt idx="3">
                        <c:v>174.1</c:v>
                      </c:pt>
                      <c:pt idx="4">
                        <c:v>247.77</c:v>
                      </c:pt>
                      <c:pt idx="5">
                        <c:v>317.48</c:v>
                      </c:pt>
                      <c:pt idx="6">
                        <c:v>384.4</c:v>
                      </c:pt>
                      <c:pt idx="7">
                        <c:v>459.02</c:v>
                      </c:pt>
                      <c:pt idx="8">
                        <c:v>526.97</c:v>
                      </c:pt>
                      <c:pt idx="9">
                        <c:v>604.77</c:v>
                      </c:pt>
                      <c:pt idx="10">
                        <c:v>658.66</c:v>
                      </c:pt>
                      <c:pt idx="11">
                        <c:v>687.55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6.14</c:v>
                      </c:pt>
                      <c:pt idx="1">
                        <c:v>6.48</c:v>
                      </c:pt>
                      <c:pt idx="2">
                        <c:v>6.75</c:v>
                      </c:pt>
                      <c:pt idx="3">
                        <c:v>6.93</c:v>
                      </c:pt>
                      <c:pt idx="4">
                        <c:v>7.05</c:v>
                      </c:pt>
                      <c:pt idx="5">
                        <c:v>7.11</c:v>
                      </c:pt>
                      <c:pt idx="6">
                        <c:v>7.25</c:v>
                      </c:pt>
                      <c:pt idx="7">
                        <c:v>7.36</c:v>
                      </c:pt>
                      <c:pt idx="8">
                        <c:v>7.53</c:v>
                      </c:pt>
                      <c:pt idx="9">
                        <c:v>7.83</c:v>
                      </c:pt>
                      <c:pt idx="10">
                        <c:v>8.2899999999999991</c:v>
                      </c:pt>
                      <c:pt idx="11">
                        <c:v>8.84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C9A-48BF-8F6C-A9709D1007FE}"/>
                  </c:ext>
                </c:extLst>
              </c15:ser>
            </c15:filteredScatterSeries>
          </c:ext>
        </c:extLst>
      </c:scatterChart>
      <c:valAx>
        <c:axId val="16452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Distance,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89311"/>
        <c:crosses val="autoZero"/>
        <c:crossBetween val="midCat"/>
      </c:valAx>
      <c:valAx>
        <c:axId val="1645189311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Temperature,</a:t>
                </a:r>
                <a:r>
                  <a:rPr lang="en-NZ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NZ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endParaRPr lang="en-NZ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2623"/>
        <c:crosses val="autoZero"/>
        <c:crossBetween val="midCat"/>
        <c:majorUnit val="20"/>
        <c:minorUnit val="10"/>
      </c:valAx>
      <c:valAx>
        <c:axId val="1996917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96920207"/>
        <c:crosses val="max"/>
        <c:crossBetween val="midCat"/>
      </c:valAx>
      <c:valAx>
        <c:axId val="1996920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91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NZ">
                <a:solidFill>
                  <a:sysClr val="windowText" lastClr="000000"/>
                </a:solidFill>
              </a:rPr>
              <a:t>Pressure profile</a:t>
            </a:r>
            <a:r>
              <a:rPr lang="en-NZ" baseline="0">
                <a:solidFill>
                  <a:sysClr val="windowText" lastClr="000000"/>
                </a:solidFill>
              </a:rPr>
              <a:t> for five-spot model</a:t>
            </a:r>
            <a:endParaRPr lang="en-NZ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P50_literature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Sheet1!$P$2:$P$13</c:f>
              <c:numCache>
                <c:formatCode>General</c:formatCode>
                <c:ptCount val="12"/>
                <c:pt idx="0">
                  <c:v>17.23</c:v>
                </c:pt>
                <c:pt idx="1">
                  <c:v>47.3</c:v>
                </c:pt>
                <c:pt idx="2">
                  <c:v>102.73</c:v>
                </c:pt>
                <c:pt idx="3">
                  <c:v>174.84</c:v>
                </c:pt>
                <c:pt idx="4">
                  <c:v>249.52</c:v>
                </c:pt>
                <c:pt idx="5">
                  <c:v>319.22000000000003</c:v>
                </c:pt>
                <c:pt idx="6">
                  <c:v>386.12</c:v>
                </c:pt>
                <c:pt idx="7">
                  <c:v>459.76</c:v>
                </c:pt>
                <c:pt idx="8">
                  <c:v>527.67999999999995</c:v>
                </c:pt>
                <c:pt idx="9">
                  <c:v>606.49</c:v>
                </c:pt>
                <c:pt idx="10">
                  <c:v>658.5</c:v>
                </c:pt>
                <c:pt idx="11">
                  <c:v>687.11</c:v>
                </c:pt>
              </c:numCache>
            </c:numRef>
          </c:xVal>
          <c:yVal>
            <c:numRef>
              <c:f>Sheet1!$Q$2:$Q$13</c:f>
              <c:numCache>
                <c:formatCode>General</c:formatCode>
                <c:ptCount val="12"/>
                <c:pt idx="0">
                  <c:v>5.53</c:v>
                </c:pt>
                <c:pt idx="1">
                  <c:v>6.83</c:v>
                </c:pt>
                <c:pt idx="2">
                  <c:v>7.67</c:v>
                </c:pt>
                <c:pt idx="3">
                  <c:v>8.0299999999999994</c:v>
                </c:pt>
                <c:pt idx="4">
                  <c:v>8.18</c:v>
                </c:pt>
                <c:pt idx="5">
                  <c:v>8.24</c:v>
                </c:pt>
                <c:pt idx="6">
                  <c:v>8.36</c:v>
                </c:pt>
                <c:pt idx="7">
                  <c:v>8.4600000000000009</c:v>
                </c:pt>
                <c:pt idx="8">
                  <c:v>8.6199999999999992</c:v>
                </c:pt>
                <c:pt idx="9">
                  <c:v>8.94</c:v>
                </c:pt>
                <c:pt idx="10">
                  <c:v>9.43</c:v>
                </c:pt>
                <c:pt idx="11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C-476D-999B-EB25BF7B9FB7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P50_waiwera, MPa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Sheet1!$V$2:$V$11</c:f>
              <c:numCache>
                <c:formatCode>General</c:formatCode>
                <c:ptCount val="10"/>
                <c:pt idx="0">
                  <c:v>9.8274642497252493</c:v>
                </c:pt>
                <c:pt idx="1">
                  <c:v>9.1152323920818397</c:v>
                </c:pt>
                <c:pt idx="2">
                  <c:v>8.811837427556318</c:v>
                </c:pt>
                <c:pt idx="3">
                  <c:v>8.6525058198963496</c:v>
                </c:pt>
                <c:pt idx="4">
                  <c:v>8.54855461400461</c:v>
                </c:pt>
                <c:pt idx="5">
                  <c:v>8.4556989586727589</c:v>
                </c:pt>
                <c:pt idx="6">
                  <c:v>8.3480907328550398</c:v>
                </c:pt>
                <c:pt idx="7">
                  <c:v>8.2012433307479391</c:v>
                </c:pt>
                <c:pt idx="8">
                  <c:v>7.7529747615478293</c:v>
                </c:pt>
                <c:pt idx="9">
                  <c:v>6.4609370620371802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FC-476D-999B-EB25BF7B9FB7}"/>
            </c:ext>
          </c:extLst>
        </c:ser>
        <c:ser>
          <c:idx val="5"/>
          <c:order val="5"/>
          <c:tx>
            <c:strRef>
              <c:f>Sheet1!$K$1</c:f>
              <c:strCache>
                <c:ptCount val="1"/>
                <c:pt idx="0">
                  <c:v>porousP_literature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Sheet1!$J$2:$J$13</c:f>
              <c:numCache>
                <c:formatCode>General</c:formatCode>
                <c:ptCount val="12"/>
                <c:pt idx="0">
                  <c:v>19.64</c:v>
                </c:pt>
                <c:pt idx="1">
                  <c:v>47.97</c:v>
                </c:pt>
                <c:pt idx="2">
                  <c:v>104.48</c:v>
                </c:pt>
                <c:pt idx="3">
                  <c:v>174.85</c:v>
                </c:pt>
                <c:pt idx="4">
                  <c:v>249.53</c:v>
                </c:pt>
                <c:pt idx="5">
                  <c:v>319.31</c:v>
                </c:pt>
                <c:pt idx="6">
                  <c:v>385.27</c:v>
                </c:pt>
                <c:pt idx="7">
                  <c:v>459.82</c:v>
                </c:pt>
                <c:pt idx="8">
                  <c:v>529.67999999999995</c:v>
                </c:pt>
                <c:pt idx="9">
                  <c:v>607.54999999999995</c:v>
                </c:pt>
                <c:pt idx="10">
                  <c:v>659.56</c:v>
                </c:pt>
                <c:pt idx="11">
                  <c:v>687.3</c:v>
                </c:pt>
              </c:numCache>
            </c:numRef>
          </c:xVal>
          <c:yVal>
            <c:numRef>
              <c:f>Sheet1!$K$2:$K$13</c:f>
              <c:numCache>
                <c:formatCode>General</c:formatCode>
                <c:ptCount val="12"/>
                <c:pt idx="0">
                  <c:v>5.2</c:v>
                </c:pt>
                <c:pt idx="1">
                  <c:v>6.64</c:v>
                </c:pt>
                <c:pt idx="2">
                  <c:v>7.55</c:v>
                </c:pt>
                <c:pt idx="3">
                  <c:v>8.0399999999999991</c:v>
                </c:pt>
                <c:pt idx="4">
                  <c:v>8.19</c:v>
                </c:pt>
                <c:pt idx="5">
                  <c:v>8.3000000000000007</c:v>
                </c:pt>
                <c:pt idx="6">
                  <c:v>8.43</c:v>
                </c:pt>
                <c:pt idx="7">
                  <c:v>8.5</c:v>
                </c:pt>
                <c:pt idx="8">
                  <c:v>8.66</c:v>
                </c:pt>
                <c:pt idx="9">
                  <c:v>9</c:v>
                </c:pt>
                <c:pt idx="10">
                  <c:v>9.5</c:v>
                </c:pt>
                <c:pt idx="11">
                  <c:v>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FC-476D-999B-EB25BF7B9FB7}"/>
            </c:ext>
          </c:extLst>
        </c:ser>
        <c:ser>
          <c:idx val="7"/>
          <c:order val="7"/>
          <c:tx>
            <c:strRef>
              <c:f>Sheet1!$Z$1</c:f>
              <c:strCache>
                <c:ptCount val="1"/>
                <c:pt idx="0">
                  <c:v>P250_waiwera, MPa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Sheet1!$Z$2:$Z$11</c:f>
              <c:numCache>
                <c:formatCode>General</c:formatCode>
                <c:ptCount val="10"/>
                <c:pt idx="0">
                  <c:v>8.9396042250047785</c:v>
                </c:pt>
                <c:pt idx="1">
                  <c:v>8.2526565485431007</c:v>
                </c:pt>
                <c:pt idx="2">
                  <c:v>7.9693745377587497</c:v>
                </c:pt>
                <c:pt idx="3">
                  <c:v>7.8040635463587291</c:v>
                </c:pt>
                <c:pt idx="4">
                  <c:v>7.6893110660804602</c:v>
                </c:pt>
                <c:pt idx="5">
                  <c:v>7.5938788461502993</c:v>
                </c:pt>
                <c:pt idx="6">
                  <c:v>7.4979474602348093</c:v>
                </c:pt>
                <c:pt idx="7">
                  <c:v>7.3826846680199401</c:v>
                </c:pt>
                <c:pt idx="8">
                  <c:v>7.2143696961599799</c:v>
                </c:pt>
                <c:pt idx="9">
                  <c:v>6.8500445600787589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FC-476D-999B-EB25BF7B9FB7}"/>
            </c:ext>
          </c:extLst>
        </c:ser>
        <c:ser>
          <c:idx val="8"/>
          <c:order val="8"/>
          <c:tx>
            <c:strRef>
              <c:f>Sheet1!$N$1</c:f>
              <c:strCache>
                <c:ptCount val="1"/>
                <c:pt idx="0">
                  <c:v>P250_literature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Sheet1!$N$2:$N$13</c:f>
              <c:numCache>
                <c:formatCode>General</c:formatCode>
                <c:ptCount val="12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FC-476D-999B-EB25BF7B9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02623"/>
        <c:axId val="1645189311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04176431"/>
        <c:axId val="200417559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T50_literature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18.100000000000001</c:v>
                      </c:pt>
                      <c:pt idx="1">
                        <c:v>47.63</c:v>
                      </c:pt>
                      <c:pt idx="2">
                        <c:v>101.99</c:v>
                      </c:pt>
                      <c:pt idx="3">
                        <c:v>176.47</c:v>
                      </c:pt>
                      <c:pt idx="4">
                        <c:v>248.75</c:v>
                      </c:pt>
                      <c:pt idx="5">
                        <c:v>318.88</c:v>
                      </c:pt>
                      <c:pt idx="6">
                        <c:v>385.69</c:v>
                      </c:pt>
                      <c:pt idx="7">
                        <c:v>458.49</c:v>
                      </c:pt>
                      <c:pt idx="8">
                        <c:v>527.84</c:v>
                      </c:pt>
                      <c:pt idx="9">
                        <c:v>606.46</c:v>
                      </c:pt>
                      <c:pt idx="10">
                        <c:v>656.23</c:v>
                      </c:pt>
                      <c:pt idx="11">
                        <c:v>686.14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Sheet1!$H$2:$H$13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268.77</c:v>
                      </c:pt>
                      <c:pt idx="1">
                        <c:v>283.27999999999997</c:v>
                      </c:pt>
                      <c:pt idx="2">
                        <c:v>290.75</c:v>
                      </c:pt>
                      <c:pt idx="3">
                        <c:v>294.38</c:v>
                      </c:pt>
                      <c:pt idx="4">
                        <c:v>290.74</c:v>
                      </c:pt>
                      <c:pt idx="5">
                        <c:v>281.83999999999997</c:v>
                      </c:pt>
                      <c:pt idx="6">
                        <c:v>261.58999999999997</c:v>
                      </c:pt>
                      <c:pt idx="7">
                        <c:v>221.49</c:v>
                      </c:pt>
                      <c:pt idx="8">
                        <c:v>167.41</c:v>
                      </c:pt>
                      <c:pt idx="9">
                        <c:v>127.89</c:v>
                      </c:pt>
                      <c:pt idx="10">
                        <c:v>116.71</c:v>
                      </c:pt>
                      <c:pt idx="11">
                        <c:v>116.06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23FC-476D-999B-EB25BF7B9FB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T50_waiwera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117.62316994</c:v>
                      </c:pt>
                      <c:pt idx="1">
                        <c:v>124.4572096</c:v>
                      </c:pt>
                      <c:pt idx="2">
                        <c:v>162.87853483000001</c:v>
                      </c:pt>
                      <c:pt idx="3">
                        <c:v>224.45695542999999</c:v>
                      </c:pt>
                      <c:pt idx="4">
                        <c:v>269.09023970999999</c:v>
                      </c:pt>
                      <c:pt idx="5">
                        <c:v>289.22545461999999</c:v>
                      </c:pt>
                      <c:pt idx="6">
                        <c:v>296.25291792000002</c:v>
                      </c:pt>
                      <c:pt idx="7">
                        <c:v>296.70751174999998</c:v>
                      </c:pt>
                      <c:pt idx="8">
                        <c:v>292.78597030999998</c:v>
                      </c:pt>
                      <c:pt idx="9">
                        <c:v>280.41975886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3FC-476D-999B-EB25BF7B9FB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porousT_literature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19.89</c:v>
                      </c:pt>
                      <c:pt idx="1">
                        <c:v>47.53</c:v>
                      </c:pt>
                      <c:pt idx="2">
                        <c:v>103.9</c:v>
                      </c:pt>
                      <c:pt idx="3">
                        <c:v>176.46</c:v>
                      </c:pt>
                      <c:pt idx="4">
                        <c:v>248.87</c:v>
                      </c:pt>
                      <c:pt idx="5">
                        <c:v>320</c:v>
                      </c:pt>
                      <c:pt idx="6">
                        <c:v>386.85</c:v>
                      </c:pt>
                      <c:pt idx="7">
                        <c:v>459.61</c:v>
                      </c:pt>
                      <c:pt idx="8">
                        <c:v>526.88</c:v>
                      </c:pt>
                      <c:pt idx="9">
                        <c:v>606.39</c:v>
                      </c:pt>
                      <c:pt idx="10">
                        <c:v>658.17</c:v>
                      </c:pt>
                      <c:pt idx="11">
                        <c:v>686.13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264.97000000000003</c:v>
                      </c:pt>
                      <c:pt idx="1">
                        <c:v>280.66000000000003</c:v>
                      </c:pt>
                      <c:pt idx="2">
                        <c:v>290.16000000000003</c:v>
                      </c:pt>
                      <c:pt idx="3">
                        <c:v>294.08999999999997</c:v>
                      </c:pt>
                      <c:pt idx="4">
                        <c:v>293.94</c:v>
                      </c:pt>
                      <c:pt idx="5">
                        <c:v>285.63</c:v>
                      </c:pt>
                      <c:pt idx="6">
                        <c:v>266.54000000000002</c:v>
                      </c:pt>
                      <c:pt idx="7">
                        <c:v>225.57</c:v>
                      </c:pt>
                      <c:pt idx="8">
                        <c:v>167.42</c:v>
                      </c:pt>
                      <c:pt idx="9">
                        <c:v>126.14</c:v>
                      </c:pt>
                      <c:pt idx="10">
                        <c:v>117</c:v>
                      </c:pt>
                      <c:pt idx="11">
                        <c:v>115.77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3FC-476D-999B-EB25BF7B9FB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T250_waiwera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Sheet1!$X$2:$X$11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120.80381057</c:v>
                      </c:pt>
                      <c:pt idx="1">
                        <c:v>134.95708734999999</c:v>
                      </c:pt>
                      <c:pt idx="2">
                        <c:v>158.19392737000001</c:v>
                      </c:pt>
                      <c:pt idx="3">
                        <c:v>187.12071614999999</c:v>
                      </c:pt>
                      <c:pt idx="4">
                        <c:v>216.11043715</c:v>
                      </c:pt>
                      <c:pt idx="5">
                        <c:v>240.18284641</c:v>
                      </c:pt>
                      <c:pt idx="6">
                        <c:v>257.55136529999999</c:v>
                      </c:pt>
                      <c:pt idx="7">
                        <c:v>269.44583455999998</c:v>
                      </c:pt>
                      <c:pt idx="8">
                        <c:v>278.19900498999999</c:v>
                      </c:pt>
                      <c:pt idx="9">
                        <c:v>284.00292216999998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3FC-476D-999B-EB25BF7B9FB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T250_literature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19.309999999999999</c:v>
                      </c:pt>
                      <c:pt idx="1">
                        <c:v>48.08</c:v>
                      </c:pt>
                      <c:pt idx="2">
                        <c:v>103.96</c:v>
                      </c:pt>
                      <c:pt idx="3">
                        <c:v>175.17</c:v>
                      </c:pt>
                      <c:pt idx="4">
                        <c:v>250.1</c:v>
                      </c:pt>
                      <c:pt idx="5">
                        <c:v>319.98</c:v>
                      </c:pt>
                      <c:pt idx="6">
                        <c:v>384.68</c:v>
                      </c:pt>
                      <c:pt idx="7">
                        <c:v>460.93</c:v>
                      </c:pt>
                      <c:pt idx="8">
                        <c:v>527.44000000000005</c:v>
                      </c:pt>
                      <c:pt idx="9">
                        <c:v>605.72</c:v>
                      </c:pt>
                      <c:pt idx="10">
                        <c:v>656.42</c:v>
                      </c:pt>
                      <c:pt idx="11">
                        <c:v>689.1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274.89</c:v>
                      </c:pt>
                      <c:pt idx="1">
                        <c:v>269.87</c:v>
                      </c:pt>
                      <c:pt idx="2">
                        <c:v>266.83999999999997</c:v>
                      </c:pt>
                      <c:pt idx="3">
                        <c:v>260.57</c:v>
                      </c:pt>
                      <c:pt idx="4">
                        <c:v>250.79</c:v>
                      </c:pt>
                      <c:pt idx="5">
                        <c:v>235.19</c:v>
                      </c:pt>
                      <c:pt idx="6">
                        <c:v>210.57</c:v>
                      </c:pt>
                      <c:pt idx="7">
                        <c:v>184.75</c:v>
                      </c:pt>
                      <c:pt idx="8">
                        <c:v>156.91999999999999</c:v>
                      </c:pt>
                      <c:pt idx="9">
                        <c:v>133.72</c:v>
                      </c:pt>
                      <c:pt idx="10">
                        <c:v>121.67</c:v>
                      </c:pt>
                      <c:pt idx="11">
                        <c:v>117.81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3FC-476D-999B-EB25BF7B9FB7}"/>
                  </c:ext>
                </c:extLst>
              </c15:ser>
            </c15:filteredScatterSeries>
          </c:ext>
        </c:extLst>
      </c:scatterChart>
      <c:valAx>
        <c:axId val="16452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Distance,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89311"/>
        <c:crosses val="autoZero"/>
        <c:crossBetween val="midCat"/>
      </c:valAx>
      <c:valAx>
        <c:axId val="1645189311"/>
        <c:scaling>
          <c:orientation val="minMax"/>
          <c:max val="1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2623"/>
        <c:crosses val="autoZero"/>
        <c:crossBetween val="midCat"/>
        <c:majorUnit val="1"/>
        <c:minorUnit val="0.5"/>
      </c:valAx>
      <c:valAx>
        <c:axId val="2004175599"/>
        <c:scaling>
          <c:orientation val="minMax"/>
          <c:max val="300"/>
          <c:min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2004176431"/>
        <c:crosses val="max"/>
        <c:crossBetween val="midCat"/>
        <c:majorUnit val="20"/>
        <c:minorUnit val="10"/>
      </c:valAx>
      <c:valAx>
        <c:axId val="200417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17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Sheet2!$A$1:$A$20</c:f>
              <c:numCache>
                <c:formatCode>General</c:formatCode>
                <c:ptCount val="20"/>
                <c:pt idx="0">
                  <c:v>671.65</c:v>
                </c:pt>
                <c:pt idx="1">
                  <c:v>638.16052631578896</c:v>
                </c:pt>
                <c:pt idx="2">
                  <c:v>604.67105263157896</c:v>
                </c:pt>
                <c:pt idx="3">
                  <c:v>571.18157894736805</c:v>
                </c:pt>
                <c:pt idx="4">
                  <c:v>537.69210526315703</c:v>
                </c:pt>
                <c:pt idx="5">
                  <c:v>504.20263157894698</c:v>
                </c:pt>
                <c:pt idx="6">
                  <c:v>470.71315789473601</c:v>
                </c:pt>
                <c:pt idx="7">
                  <c:v>437.22368421052602</c:v>
                </c:pt>
                <c:pt idx="8">
                  <c:v>403.734210526315</c:v>
                </c:pt>
                <c:pt idx="9">
                  <c:v>370.244736842105</c:v>
                </c:pt>
                <c:pt idx="10">
                  <c:v>336.75526315789398</c:v>
                </c:pt>
                <c:pt idx="11">
                  <c:v>303.26578947368398</c:v>
                </c:pt>
                <c:pt idx="12">
                  <c:v>269.77631578947302</c:v>
                </c:pt>
                <c:pt idx="13">
                  <c:v>236.28684210526299</c:v>
                </c:pt>
                <c:pt idx="14">
                  <c:v>202.797368421052</c:v>
                </c:pt>
                <c:pt idx="15">
                  <c:v>169.307894736842</c:v>
                </c:pt>
                <c:pt idx="16">
                  <c:v>135.81842105263101</c:v>
                </c:pt>
                <c:pt idx="17">
                  <c:v>102.328947368421</c:v>
                </c:pt>
                <c:pt idx="18">
                  <c:v>68.839473684210503</c:v>
                </c:pt>
                <c:pt idx="19">
                  <c:v>35.35</c:v>
                </c:pt>
              </c:numCache>
            </c:numRef>
          </c:xVal>
          <c:yVal>
            <c:numRef>
              <c:f>Sheet2!$D$1:$D$21</c:f>
              <c:numCache>
                <c:formatCode>General</c:formatCode>
                <c:ptCount val="21"/>
                <c:pt idx="0">
                  <c:v>8.956062989498939</c:v>
                </c:pt>
                <c:pt idx="1">
                  <c:v>8.2498257431083495</c:v>
                </c:pt>
                <c:pt idx="2">
                  <c:v>7.9348158277584693</c:v>
                </c:pt>
                <c:pt idx="3">
                  <c:v>7.7356533564077292</c:v>
                </c:pt>
                <c:pt idx="4">
                  <c:v>7.5949667021603391</c:v>
                </c:pt>
                <c:pt idx="5">
                  <c:v>7.4894010060405201</c:v>
                </c:pt>
                <c:pt idx="6">
                  <c:v>7.4065229069473197</c:v>
                </c:pt>
                <c:pt idx="7">
                  <c:v>7.3386044639989292</c:v>
                </c:pt>
                <c:pt idx="8">
                  <c:v>7.2803515509223793</c:v>
                </c:pt>
                <c:pt idx="9">
                  <c:v>7.2278697800468592</c:v>
                </c:pt>
                <c:pt idx="10">
                  <c:v>7.1780853068714396</c:v>
                </c:pt>
                <c:pt idx="11">
                  <c:v>7.1283474176368795</c:v>
                </c:pt>
                <c:pt idx="12">
                  <c:v>7.0762011047468798</c:v>
                </c:pt>
                <c:pt idx="13">
                  <c:v>7.0187997094847399</c:v>
                </c:pt>
                <c:pt idx="14">
                  <c:v>6.9522215162907903</c:v>
                </c:pt>
                <c:pt idx="15">
                  <c:v>6.8708818661174398</c:v>
                </c:pt>
                <c:pt idx="16">
                  <c:v>6.7648125193408699</c:v>
                </c:pt>
                <c:pt idx="17">
                  <c:v>6.6119590195456395</c:v>
                </c:pt>
                <c:pt idx="18">
                  <c:v>6.3449794316292394</c:v>
                </c:pt>
                <c:pt idx="19">
                  <c:v>5.4078169344104898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3-419B-902B-93901CAC00C0}"/>
            </c:ext>
          </c:extLst>
        </c:ser>
        <c:ser>
          <c:idx val="1"/>
          <c:order val="1"/>
          <c:tx>
            <c:v>Literature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Sheet1!$N$2:$N$14</c:f>
              <c:numCache>
                <c:formatCode>General</c:formatCode>
                <c:ptCount val="13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3-419B-902B-93901CAC0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98176"/>
        <c:axId val="1176097760"/>
      </c:scatterChart>
      <c:valAx>
        <c:axId val="11760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Well</a:t>
                </a:r>
                <a:r>
                  <a:rPr lang="en-NZ" baseline="0"/>
                  <a:t> separation distance, m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7760"/>
        <c:crosses val="autoZero"/>
        <c:crossBetween val="midCat"/>
      </c:valAx>
      <c:valAx>
        <c:axId val="1176097760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Literature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Sheet1!$N$2:$N$14</c:f>
              <c:numCache>
                <c:formatCode>General</c:formatCode>
                <c:ptCount val="13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3-419B-902B-93901CAC00C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Sheet2!$A$24:$A$43</c:f>
              <c:numCache>
                <c:formatCode>General</c:formatCode>
                <c:ptCount val="20"/>
                <c:pt idx="0">
                  <c:v>689.42911165688304</c:v>
                </c:pt>
                <c:pt idx="1">
                  <c:v>654.07377259755594</c:v>
                </c:pt>
                <c:pt idx="2">
                  <c:v>618.71843353822896</c:v>
                </c:pt>
                <c:pt idx="3">
                  <c:v>583.36309447890096</c:v>
                </c:pt>
                <c:pt idx="4">
                  <c:v>548.00775541957398</c:v>
                </c:pt>
                <c:pt idx="5">
                  <c:v>512.65241636024598</c:v>
                </c:pt>
                <c:pt idx="6">
                  <c:v>477.297077300919</c:v>
                </c:pt>
                <c:pt idx="7">
                  <c:v>441.94173824159202</c:v>
                </c:pt>
                <c:pt idx="8">
                  <c:v>406.58639918226402</c:v>
                </c:pt>
                <c:pt idx="9">
                  <c:v>371.23106012293698</c:v>
                </c:pt>
                <c:pt idx="10">
                  <c:v>335.87572106361</c:v>
                </c:pt>
                <c:pt idx="11">
                  <c:v>300.520382004282</c:v>
                </c:pt>
                <c:pt idx="12">
                  <c:v>265.16504294495502</c:v>
                </c:pt>
                <c:pt idx="13">
                  <c:v>229.80970388562699</c:v>
                </c:pt>
                <c:pt idx="14">
                  <c:v>194.45436482630001</c:v>
                </c:pt>
                <c:pt idx="15">
                  <c:v>159.099025766973</c:v>
                </c:pt>
                <c:pt idx="16">
                  <c:v>123.743686707645</c:v>
                </c:pt>
                <c:pt idx="17">
                  <c:v>88.388347648318302</c:v>
                </c:pt>
                <c:pt idx="18">
                  <c:v>53.033008588991002</c:v>
                </c:pt>
                <c:pt idx="19">
                  <c:v>17.6776695296636</c:v>
                </c:pt>
              </c:numCache>
            </c:numRef>
          </c:xVal>
          <c:yVal>
            <c:numRef>
              <c:f>Sheet2!$D$24:$D$43</c:f>
              <c:numCache>
                <c:formatCode>General</c:formatCode>
                <c:ptCount val="20"/>
                <c:pt idx="0">
                  <c:v>8.9489161130279893</c:v>
                </c:pt>
                <c:pt idx="1">
                  <c:v>8.2427016777384097</c:v>
                </c:pt>
                <c:pt idx="2">
                  <c:v>7.92772085675987</c:v>
                </c:pt>
                <c:pt idx="3">
                  <c:v>7.7285928505009593</c:v>
                </c:pt>
                <c:pt idx="4">
                  <c:v>7.5879419081476698</c:v>
                </c:pt>
                <c:pt idx="5">
                  <c:v>7.4824094714069096</c:v>
                </c:pt>
                <c:pt idx="6">
                  <c:v>7.3995597765123096</c:v>
                </c:pt>
                <c:pt idx="7">
                  <c:v>7.331663634706679</c:v>
                </c:pt>
                <c:pt idx="8">
                  <c:v>7.2734261810574692</c:v>
                </c:pt>
                <c:pt idx="9">
                  <c:v>7.2209521492110493</c:v>
                </c:pt>
                <c:pt idx="10">
                  <c:v>7.1711656132142299</c:v>
                </c:pt>
                <c:pt idx="11">
                  <c:v>7.12141487412672</c:v>
                </c:pt>
                <c:pt idx="12">
                  <c:v>7.0693103564748592</c:v>
                </c:pt>
                <c:pt idx="13">
                  <c:v>7.0119288856533801</c:v>
                </c:pt>
                <c:pt idx="14">
                  <c:v>6.9453465917348698</c:v>
                </c:pt>
                <c:pt idx="15">
                  <c:v>6.86397031855675</c:v>
                </c:pt>
                <c:pt idx="16">
                  <c:v>6.7578020868852793</c:v>
                </c:pt>
                <c:pt idx="17">
                  <c:v>6.6046975540910191</c:v>
                </c:pt>
                <c:pt idx="18">
                  <c:v>6.3367087402173592</c:v>
                </c:pt>
                <c:pt idx="19">
                  <c:v>5.3894697108645593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46-478B-8864-A00BB3DAF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98176"/>
        <c:axId val="11760977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Model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Sheet2!$A$1:$A$20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671.65</c:v>
                      </c:pt>
                      <c:pt idx="1">
                        <c:v>638.16052631578896</c:v>
                      </c:pt>
                      <c:pt idx="2">
                        <c:v>604.67105263157896</c:v>
                      </c:pt>
                      <c:pt idx="3">
                        <c:v>571.18157894736805</c:v>
                      </c:pt>
                      <c:pt idx="4">
                        <c:v>537.69210526315703</c:v>
                      </c:pt>
                      <c:pt idx="5">
                        <c:v>504.20263157894698</c:v>
                      </c:pt>
                      <c:pt idx="6">
                        <c:v>470.71315789473601</c:v>
                      </c:pt>
                      <c:pt idx="7">
                        <c:v>437.22368421052602</c:v>
                      </c:pt>
                      <c:pt idx="8">
                        <c:v>403.734210526315</c:v>
                      </c:pt>
                      <c:pt idx="9">
                        <c:v>370.244736842105</c:v>
                      </c:pt>
                      <c:pt idx="10">
                        <c:v>336.75526315789398</c:v>
                      </c:pt>
                      <c:pt idx="11">
                        <c:v>303.26578947368398</c:v>
                      </c:pt>
                      <c:pt idx="12">
                        <c:v>269.77631578947302</c:v>
                      </c:pt>
                      <c:pt idx="13">
                        <c:v>236.28684210526299</c:v>
                      </c:pt>
                      <c:pt idx="14">
                        <c:v>202.797368421052</c:v>
                      </c:pt>
                      <c:pt idx="15">
                        <c:v>169.307894736842</c:v>
                      </c:pt>
                      <c:pt idx="16">
                        <c:v>135.81842105263101</c:v>
                      </c:pt>
                      <c:pt idx="17">
                        <c:v>102.328947368421</c:v>
                      </c:pt>
                      <c:pt idx="18">
                        <c:v>68.839473684210503</c:v>
                      </c:pt>
                      <c:pt idx="19">
                        <c:v>35.35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Sheet2!$D$1:$D$21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8.956062989498939</c:v>
                      </c:pt>
                      <c:pt idx="1">
                        <c:v>8.2498257431083495</c:v>
                      </c:pt>
                      <c:pt idx="2">
                        <c:v>7.9348158277584693</c:v>
                      </c:pt>
                      <c:pt idx="3">
                        <c:v>7.7356533564077292</c:v>
                      </c:pt>
                      <c:pt idx="4">
                        <c:v>7.5949667021603391</c:v>
                      </c:pt>
                      <c:pt idx="5">
                        <c:v>7.4894010060405201</c:v>
                      </c:pt>
                      <c:pt idx="6">
                        <c:v>7.4065229069473197</c:v>
                      </c:pt>
                      <c:pt idx="7">
                        <c:v>7.3386044639989292</c:v>
                      </c:pt>
                      <c:pt idx="8">
                        <c:v>7.2803515509223793</c:v>
                      </c:pt>
                      <c:pt idx="9">
                        <c:v>7.2278697800468592</c:v>
                      </c:pt>
                      <c:pt idx="10">
                        <c:v>7.1780853068714396</c:v>
                      </c:pt>
                      <c:pt idx="11">
                        <c:v>7.1283474176368795</c:v>
                      </c:pt>
                      <c:pt idx="12">
                        <c:v>7.0762011047468798</c:v>
                      </c:pt>
                      <c:pt idx="13">
                        <c:v>7.0187997094847399</c:v>
                      </c:pt>
                      <c:pt idx="14">
                        <c:v>6.9522215162907903</c:v>
                      </c:pt>
                      <c:pt idx="15">
                        <c:v>6.8708818661174398</c:v>
                      </c:pt>
                      <c:pt idx="16">
                        <c:v>6.7648125193408699</c:v>
                      </c:pt>
                      <c:pt idx="17">
                        <c:v>6.6119590195456395</c:v>
                      </c:pt>
                      <c:pt idx="18">
                        <c:v>6.3449794316292394</c:v>
                      </c:pt>
                      <c:pt idx="19">
                        <c:v>5.4078169344104898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B13-419B-902B-93901CAC00C0}"/>
                  </c:ext>
                </c:extLst>
              </c15:ser>
            </c15:filteredScatterSeries>
          </c:ext>
        </c:extLst>
      </c:scatterChart>
      <c:valAx>
        <c:axId val="11760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Well</a:t>
                </a:r>
                <a:r>
                  <a:rPr lang="en-NZ" baseline="0"/>
                  <a:t> separation distance, m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7760"/>
        <c:crosses val="autoZero"/>
        <c:crossBetween val="midCat"/>
      </c:valAx>
      <c:valAx>
        <c:axId val="1176097760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Sheet3!$G$2:$G$21</c:f>
              <c:numCache>
                <c:formatCode>General</c:formatCode>
                <c:ptCount val="20"/>
                <c:pt idx="0">
                  <c:v>698.02441960995043</c:v>
                </c:pt>
                <c:pt idx="1">
                  <c:v>678.09837277391694</c:v>
                </c:pt>
                <c:pt idx="2">
                  <c:v>654.45634395339334</c:v>
                </c:pt>
                <c:pt idx="3">
                  <c:v>626.75636775300586</c:v>
                </c:pt>
                <c:pt idx="4">
                  <c:v>594.77599598786207</c:v>
                </c:pt>
                <c:pt idx="5">
                  <c:v>558.47401273304729</c:v>
                </c:pt>
                <c:pt idx="6">
                  <c:v>518.04907644261334</c:v>
                </c:pt>
                <c:pt idx="7">
                  <c:v>473.98144572676637</c:v>
                </c:pt>
                <c:pt idx="8">
                  <c:v>427.04263728498495</c:v>
                </c:pt>
                <c:pt idx="9">
                  <c:v>378.26157898128861</c:v>
                </c:pt>
                <c:pt idx="10">
                  <c:v>328.84520220525894</c:v>
                </c:pt>
                <c:pt idx="11">
                  <c:v>280.0641439015626</c:v>
                </c:pt>
                <c:pt idx="12">
                  <c:v>233.12533545978124</c:v>
                </c:pt>
                <c:pt idx="13">
                  <c:v>189.05770474393421</c:v>
                </c:pt>
                <c:pt idx="14">
                  <c:v>148.63276845350026</c:v>
                </c:pt>
                <c:pt idx="15">
                  <c:v>112.3307851986855</c:v>
                </c:pt>
                <c:pt idx="16">
                  <c:v>80.350413433541718</c:v>
                </c:pt>
                <c:pt idx="17">
                  <c:v>52.650437233154186</c:v>
                </c:pt>
                <c:pt idx="18">
                  <c:v>29.008408412630644</c:v>
                </c:pt>
                <c:pt idx="19">
                  <c:v>9.0823615765971706</c:v>
                </c:pt>
              </c:numCache>
            </c:numRef>
          </c:xVal>
          <c:yVal>
            <c:numRef>
              <c:f>Sheet3!$H$2:$H$21</c:f>
              <c:numCache>
                <c:formatCode>General</c:formatCode>
                <c:ptCount val="20"/>
                <c:pt idx="0">
                  <c:v>9.4159217496902698</c:v>
                </c:pt>
                <c:pt idx="1">
                  <c:v>8.6494580592500387</c:v>
                </c:pt>
                <c:pt idx="2">
                  <c:v>8.2673077157349901</c:v>
                </c:pt>
                <c:pt idx="3">
                  <c:v>8.0014599009906497</c:v>
                </c:pt>
                <c:pt idx="4">
                  <c:v>7.7981678524904501</c:v>
                </c:pt>
                <c:pt idx="5">
                  <c:v>7.6371519336522393</c:v>
                </c:pt>
                <c:pt idx="6">
                  <c:v>7.5080289644750096</c:v>
                </c:pt>
                <c:pt idx="7">
                  <c:v>7.4034707764364391</c:v>
                </c:pt>
                <c:pt idx="8">
                  <c:v>7.3168460102307895</c:v>
                </c:pt>
                <c:pt idx="9">
                  <c:v>7.2417285178509294</c:v>
                </c:pt>
                <c:pt idx="10">
                  <c:v>7.1720983392552098</c:v>
                </c:pt>
                <c:pt idx="11">
                  <c:v>7.1025127954644001</c:v>
                </c:pt>
                <c:pt idx="12">
                  <c:v>7.0282912265821302</c:v>
                </c:pt>
                <c:pt idx="13">
                  <c:v>6.9443989720725501</c:v>
                </c:pt>
                <c:pt idx="14">
                  <c:v>6.8459014535106295</c:v>
                </c:pt>
                <c:pt idx="15">
                  <c:v>6.7269265813788603</c:v>
                </c:pt>
                <c:pt idx="16">
                  <c:v>6.581850311920169</c:v>
                </c:pt>
                <c:pt idx="17">
                  <c:v>6.396084476318789</c:v>
                </c:pt>
                <c:pt idx="18">
                  <c:v>6.0747558162801596</c:v>
                </c:pt>
                <c:pt idx="19">
                  <c:v>4.68487560020563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B7-4E76-AEBE-F190142FAC3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Sheet1!$N$2:$N$13</c:f>
              <c:numCache>
                <c:formatCode>General</c:formatCode>
                <c:ptCount val="12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B7-4E76-AEBE-F190142FA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09232"/>
        <c:axId val="932610064"/>
      </c:scatterChart>
      <c:valAx>
        <c:axId val="93260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10064"/>
        <c:crosses val="autoZero"/>
        <c:crossBetween val="midCat"/>
      </c:valAx>
      <c:valAx>
        <c:axId val="932610064"/>
        <c:scaling>
          <c:orientation val="minMax"/>
          <c:max val="9.5"/>
          <c:min val="4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Sheet4!$A$1:$A$10</c:f>
              <c:numCache>
                <c:formatCode>General</c:formatCode>
                <c:ptCount val="10"/>
                <c:pt idx="0">
                  <c:v>35.355339059315398</c:v>
                </c:pt>
                <c:pt idx="1">
                  <c:v>106.06601717790799</c:v>
                </c:pt>
                <c:pt idx="2">
                  <c:v>176.77669529649299</c:v>
                </c:pt>
                <c:pt idx="3">
                  <c:v>247.48737341514601</c:v>
                </c:pt>
                <c:pt idx="4">
                  <c:v>318.19805153384402</c:v>
                </c:pt>
                <c:pt idx="5">
                  <c:v>388.90872965254999</c:v>
                </c:pt>
                <c:pt idx="6">
                  <c:v>459.61940777123499</c:v>
                </c:pt>
                <c:pt idx="7">
                  <c:v>530.33008588990299</c:v>
                </c:pt>
                <c:pt idx="8">
                  <c:v>601.04076400856604</c:v>
                </c:pt>
                <c:pt idx="9">
                  <c:v>671.75144212722205</c:v>
                </c:pt>
              </c:numCache>
            </c:numRef>
          </c:xVal>
          <c:yVal>
            <c:numRef>
              <c:f>Sheet4!$B$1:$B$10</c:f>
              <c:numCache>
                <c:formatCode>0.00E+00</c:formatCode>
                <c:ptCount val="10"/>
                <c:pt idx="0">
                  <c:v>3929130</c:v>
                </c:pt>
                <c:pt idx="1">
                  <c:v>4335040</c:v>
                </c:pt>
                <c:pt idx="2">
                  <c:v>4525590</c:v>
                </c:pt>
                <c:pt idx="3">
                  <c:v>4659620</c:v>
                </c:pt>
                <c:pt idx="4">
                  <c:v>4774540</c:v>
                </c:pt>
                <c:pt idx="5">
                  <c:v>4891440</c:v>
                </c:pt>
                <c:pt idx="6">
                  <c:v>5030990</c:v>
                </c:pt>
                <c:pt idx="7">
                  <c:v>5223010</c:v>
                </c:pt>
                <c:pt idx="8">
                  <c:v>5530620</c:v>
                </c:pt>
                <c:pt idx="9">
                  <c:v>6234970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31-4111-88C1-421991FA573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Sheet4!$F$1:$F$10</c:f>
              <c:numCache>
                <c:formatCode>General</c:formatCode>
                <c:ptCount val="10"/>
                <c:pt idx="0">
                  <c:v>671.75144212722205</c:v>
                </c:pt>
                <c:pt idx="1">
                  <c:v>601.04076400856604</c:v>
                </c:pt>
                <c:pt idx="2">
                  <c:v>530.33008588990299</c:v>
                </c:pt>
                <c:pt idx="3">
                  <c:v>459.61940777123499</c:v>
                </c:pt>
                <c:pt idx="4">
                  <c:v>388.90872965254999</c:v>
                </c:pt>
                <c:pt idx="5">
                  <c:v>318.19805153384402</c:v>
                </c:pt>
                <c:pt idx="6">
                  <c:v>247.48737341514601</c:v>
                </c:pt>
                <c:pt idx="7">
                  <c:v>176.77669529649299</c:v>
                </c:pt>
                <c:pt idx="8">
                  <c:v>106.06601717790799</c:v>
                </c:pt>
                <c:pt idx="9">
                  <c:v>35.355339059315398</c:v>
                </c:pt>
              </c:numCache>
            </c:numRef>
          </c:xVal>
          <c:yVal>
            <c:numRef>
              <c:f>Sheet4!$C$1:$C$10</c:f>
              <c:numCache>
                <c:formatCode>0.00E+00</c:formatCode>
                <c:ptCount val="10"/>
                <c:pt idx="0">
                  <c:v>8553545</c:v>
                </c:pt>
                <c:pt idx="1">
                  <c:v>8330140</c:v>
                </c:pt>
                <c:pt idx="2">
                  <c:v>8242201</c:v>
                </c:pt>
                <c:pt idx="3">
                  <c:v>8191883</c:v>
                </c:pt>
                <c:pt idx="4">
                  <c:v>8156313</c:v>
                </c:pt>
                <c:pt idx="5">
                  <c:v>8125724</c:v>
                </c:pt>
                <c:pt idx="6">
                  <c:v>8094180</c:v>
                </c:pt>
                <c:pt idx="7">
                  <c:v>8055683</c:v>
                </c:pt>
                <c:pt idx="8">
                  <c:v>7999473</c:v>
                </c:pt>
                <c:pt idx="9">
                  <c:v>7878338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31-4111-88C1-421991FA5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474064"/>
        <c:axId val="1307478224"/>
      </c:scatterChart>
      <c:valAx>
        <c:axId val="130747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8224"/>
        <c:crosses val="autoZero"/>
        <c:crossBetween val="midCat"/>
      </c:valAx>
      <c:valAx>
        <c:axId val="13074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214311</xdr:colOff>
      <xdr:row>15</xdr:row>
      <xdr:rowOff>66674</xdr:rowOff>
    </xdr:from>
    <xdr:to>
      <xdr:col>13</xdr:col>
      <xdr:colOff>104775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F3071-3F0C-45B3-97F4-DFD87EFED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15</xdr:row>
      <xdr:rowOff>66675</xdr:rowOff>
    </xdr:from>
    <xdr:to>
      <xdr:col>26</xdr:col>
      <xdr:colOff>423864</xdr:colOff>
      <xdr:row>35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A832EF-4FFF-4761-9D19-4A6C0EF47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6</xdr:row>
      <xdr:rowOff>138112</xdr:rowOff>
    </xdr:from>
    <xdr:to>
      <xdr:col>13</xdr:col>
      <xdr:colOff>419100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8C715-5100-4D0A-A8B6-7F1D3D224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23</xdr:row>
      <xdr:rowOff>157162</xdr:rowOff>
    </xdr:from>
    <xdr:to>
      <xdr:col>12</xdr:col>
      <xdr:colOff>276225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E7934-6E57-4E77-8E33-AE30EB657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3</xdr:row>
      <xdr:rowOff>33337</xdr:rowOff>
    </xdr:from>
    <xdr:to>
      <xdr:col>15</xdr:col>
      <xdr:colOff>390525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2607E-29BC-4527-B781-357DBF08C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528637</xdr:colOff>
      <xdr:row>1</xdr:row>
      <xdr:rowOff>104775</xdr:rowOff>
    </xdr:from>
    <xdr:to>
      <xdr:col>11</xdr:col>
      <xdr:colOff>223837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98AF9-2F5E-40BF-BA4A-0C34D30F2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CB30-10C3-41ED-9059-520434D88C4C}">
  <dimension ref="A1:Z18"/>
  <sheetViews>
    <sheetView workbookViewId="0">
      <selection activeCell="N2" sqref="N2"/>
    </sheetView>
  </sheetViews>
  <sheetFormatPr defaultRowHeight="15" x14ac:dyDescent="0.25"/>
  <cols>
    <col min="6" max="6" width="10.140625" bestFit="1" customWidth="1"/>
    <col min="21" max="21" width="0" hidden="1" customWidth="1"/>
    <col min="22" max="22" width="12.42578125" bestFit="1" customWidth="1"/>
    <col min="25" max="25" width="0" hidden="1" customWidth="1"/>
  </cols>
  <sheetData>
    <row r="1" spans="1:26" x14ac:dyDescent="0.25">
      <c r="A1" t="s">
        <v>0</v>
      </c>
      <c r="B1" t="s">
        <v>23</v>
      </c>
      <c r="D1" t="s">
        <v>2</v>
      </c>
      <c r="E1" t="s">
        <v>15</v>
      </c>
      <c r="G1" t="s">
        <v>4</v>
      </c>
      <c r="H1" t="s">
        <v>16</v>
      </c>
      <c r="J1" t="s">
        <v>9</v>
      </c>
      <c r="K1" t="s">
        <v>17</v>
      </c>
      <c r="M1" t="s">
        <v>10</v>
      </c>
      <c r="N1" t="s">
        <v>18</v>
      </c>
      <c r="P1" t="s">
        <v>11</v>
      </c>
      <c r="Q1" t="s">
        <v>19</v>
      </c>
      <c r="S1" t="s">
        <v>12</v>
      </c>
      <c r="T1" t="s">
        <v>20</v>
      </c>
      <c r="U1" t="s">
        <v>13</v>
      </c>
      <c r="V1" t="s">
        <v>21</v>
      </c>
      <c r="X1" t="s">
        <v>24</v>
      </c>
      <c r="Y1" t="s">
        <v>14</v>
      </c>
      <c r="Z1" t="s">
        <v>22</v>
      </c>
    </row>
    <row r="2" spans="1:26" x14ac:dyDescent="0.25">
      <c r="A2">
        <v>19.89</v>
      </c>
      <c r="B2">
        <v>264.97000000000003</v>
      </c>
      <c r="D2">
        <v>19.309999999999999</v>
      </c>
      <c r="E2">
        <v>274.89</v>
      </c>
      <c r="G2">
        <v>18.100000000000001</v>
      </c>
      <c r="H2">
        <v>268.77</v>
      </c>
      <c r="J2">
        <v>19.64</v>
      </c>
      <c r="K2">
        <v>5.2</v>
      </c>
      <c r="M2">
        <v>18.190000000000001</v>
      </c>
      <c r="N2">
        <v>6.14</v>
      </c>
      <c r="P2">
        <v>17.23</v>
      </c>
      <c r="Q2">
        <v>5.53</v>
      </c>
      <c r="S2">
        <v>671.65</v>
      </c>
      <c r="T2">
        <v>117.62316994</v>
      </c>
      <c r="U2">
        <v>9827464.2497252505</v>
      </c>
      <c r="V2">
        <f>U2*0.000001</f>
        <v>9.8274642497252493</v>
      </c>
      <c r="X2">
        <v>120.80381057</v>
      </c>
      <c r="Y2">
        <v>8939604.2250047792</v>
      </c>
      <c r="Z2">
        <f>Y2*0.000001</f>
        <v>8.9396042250047785</v>
      </c>
    </row>
    <row r="3" spans="1:26" x14ac:dyDescent="0.25">
      <c r="A3">
        <v>47.53</v>
      </c>
      <c r="B3">
        <v>280.66000000000003</v>
      </c>
      <c r="D3">
        <v>48.08</v>
      </c>
      <c r="E3">
        <v>269.87</v>
      </c>
      <c r="G3">
        <v>47.63</v>
      </c>
      <c r="H3">
        <v>283.27999999999997</v>
      </c>
      <c r="J3">
        <v>47.97</v>
      </c>
      <c r="K3">
        <v>6.64</v>
      </c>
      <c r="M3">
        <v>46.76</v>
      </c>
      <c r="N3">
        <v>6.48</v>
      </c>
      <c r="P3">
        <v>47.3</v>
      </c>
      <c r="Q3">
        <v>6.83</v>
      </c>
      <c r="S3">
        <v>600.95000000000005</v>
      </c>
      <c r="T3">
        <v>124.4572096</v>
      </c>
      <c r="U3">
        <v>9115232.39208184</v>
      </c>
      <c r="V3">
        <f t="shared" ref="V3:V11" si="0">U3*0.000001</f>
        <v>9.1152323920818397</v>
      </c>
      <c r="X3">
        <v>134.95708734999999</v>
      </c>
      <c r="Y3">
        <v>8252656.5485431002</v>
      </c>
      <c r="Z3">
        <f t="shared" ref="Z3:Z11" si="1">Y3*0.000001</f>
        <v>8.2526565485431007</v>
      </c>
    </row>
    <row r="4" spans="1:26" x14ac:dyDescent="0.25">
      <c r="A4">
        <v>103.9</v>
      </c>
      <c r="B4">
        <v>290.16000000000003</v>
      </c>
      <c r="D4">
        <v>103.96</v>
      </c>
      <c r="E4">
        <v>266.83999999999997</v>
      </c>
      <c r="G4">
        <v>101.99</v>
      </c>
      <c r="H4">
        <v>290.75</v>
      </c>
      <c r="J4">
        <v>104.48</v>
      </c>
      <c r="K4">
        <v>7.55</v>
      </c>
      <c r="M4">
        <v>103.24</v>
      </c>
      <c r="N4">
        <v>6.75</v>
      </c>
      <c r="P4">
        <v>102.73</v>
      </c>
      <c r="Q4">
        <v>7.67</v>
      </c>
      <c r="S4">
        <v>530.25</v>
      </c>
      <c r="T4">
        <v>162.87853483000001</v>
      </c>
      <c r="U4">
        <v>8811837.4275563192</v>
      </c>
      <c r="V4">
        <f t="shared" si="0"/>
        <v>8.811837427556318</v>
      </c>
      <c r="X4">
        <v>158.19392737000001</v>
      </c>
      <c r="Y4">
        <v>7969374.5377587499</v>
      </c>
      <c r="Z4">
        <f t="shared" si="1"/>
        <v>7.9693745377587497</v>
      </c>
    </row>
    <row r="5" spans="1:26" x14ac:dyDescent="0.25">
      <c r="A5">
        <v>176.46</v>
      </c>
      <c r="B5">
        <v>294.08999999999997</v>
      </c>
      <c r="D5">
        <v>175.17</v>
      </c>
      <c r="E5">
        <v>260.57</v>
      </c>
      <c r="G5">
        <v>176.47</v>
      </c>
      <c r="H5">
        <v>294.38</v>
      </c>
      <c r="J5">
        <v>174.85</v>
      </c>
      <c r="K5">
        <v>8.0399999999999991</v>
      </c>
      <c r="M5">
        <v>174.1</v>
      </c>
      <c r="N5">
        <v>6.93</v>
      </c>
      <c r="P5">
        <v>174.84</v>
      </c>
      <c r="Q5">
        <v>8.0299999999999994</v>
      </c>
      <c r="S5">
        <v>459.55</v>
      </c>
      <c r="T5">
        <v>224.45695542999999</v>
      </c>
      <c r="U5">
        <v>8652505.8198963497</v>
      </c>
      <c r="V5">
        <f t="shared" si="0"/>
        <v>8.6525058198963496</v>
      </c>
      <c r="X5">
        <v>187.12071614999999</v>
      </c>
      <c r="Y5">
        <v>7804063.5463587297</v>
      </c>
      <c r="Z5">
        <f t="shared" si="1"/>
        <v>7.8040635463587291</v>
      </c>
    </row>
    <row r="6" spans="1:26" x14ac:dyDescent="0.25">
      <c r="A6">
        <v>248.87</v>
      </c>
      <c r="B6">
        <v>293.94</v>
      </c>
      <c r="D6">
        <v>250.1</v>
      </c>
      <c r="E6">
        <v>250.79</v>
      </c>
      <c r="G6">
        <v>248.75</v>
      </c>
      <c r="H6">
        <v>290.74</v>
      </c>
      <c r="J6">
        <v>249.53</v>
      </c>
      <c r="K6">
        <v>8.19</v>
      </c>
      <c r="M6">
        <v>247.77</v>
      </c>
      <c r="N6">
        <v>7.05</v>
      </c>
      <c r="P6">
        <v>249.52</v>
      </c>
      <c r="Q6">
        <v>8.18</v>
      </c>
      <c r="S6">
        <v>388.85</v>
      </c>
      <c r="T6">
        <v>269.09023970999999</v>
      </c>
      <c r="U6">
        <v>8548554.6140046101</v>
      </c>
      <c r="V6">
        <f t="shared" si="0"/>
        <v>8.54855461400461</v>
      </c>
      <c r="X6">
        <v>216.11043715</v>
      </c>
      <c r="Y6">
        <v>7689311.0660804603</v>
      </c>
      <c r="Z6">
        <f t="shared" si="1"/>
        <v>7.6893110660804602</v>
      </c>
    </row>
    <row r="7" spans="1:26" x14ac:dyDescent="0.25">
      <c r="A7">
        <v>320</v>
      </c>
      <c r="B7">
        <v>285.63</v>
      </c>
      <c r="D7">
        <v>319.98</v>
      </c>
      <c r="E7">
        <v>235.19</v>
      </c>
      <c r="G7">
        <v>318.88</v>
      </c>
      <c r="H7">
        <v>281.83999999999997</v>
      </c>
      <c r="J7">
        <v>319.31</v>
      </c>
      <c r="K7">
        <v>8.3000000000000007</v>
      </c>
      <c r="M7">
        <v>317.48</v>
      </c>
      <c r="N7">
        <v>7.11</v>
      </c>
      <c r="P7">
        <v>319.22000000000003</v>
      </c>
      <c r="Q7">
        <v>8.24</v>
      </c>
      <c r="S7">
        <v>318.14999999999998</v>
      </c>
      <c r="T7">
        <v>289.22545461999999</v>
      </c>
      <c r="U7">
        <v>8455698.9586727601</v>
      </c>
      <c r="V7">
        <f t="shared" si="0"/>
        <v>8.4556989586727589</v>
      </c>
      <c r="X7">
        <v>240.18284641</v>
      </c>
      <c r="Y7">
        <v>7593878.8461502995</v>
      </c>
      <c r="Z7">
        <f t="shared" si="1"/>
        <v>7.5938788461502993</v>
      </c>
    </row>
    <row r="8" spans="1:26" x14ac:dyDescent="0.25">
      <c r="A8">
        <v>386.85</v>
      </c>
      <c r="B8">
        <v>266.54000000000002</v>
      </c>
      <c r="D8">
        <v>384.68</v>
      </c>
      <c r="E8">
        <v>210.57</v>
      </c>
      <c r="G8">
        <v>385.69</v>
      </c>
      <c r="H8">
        <v>261.58999999999997</v>
      </c>
      <c r="J8">
        <v>385.27</v>
      </c>
      <c r="K8">
        <v>8.43</v>
      </c>
      <c r="M8">
        <v>384.4</v>
      </c>
      <c r="N8">
        <v>7.25</v>
      </c>
      <c r="P8">
        <v>386.12</v>
      </c>
      <c r="Q8">
        <v>8.36</v>
      </c>
      <c r="S8">
        <v>247.45</v>
      </c>
      <c r="T8">
        <v>296.25291792000002</v>
      </c>
      <c r="U8">
        <v>8348090.7328550396</v>
      </c>
      <c r="V8">
        <f t="shared" si="0"/>
        <v>8.3480907328550398</v>
      </c>
      <c r="X8">
        <v>257.55136529999999</v>
      </c>
      <c r="Y8">
        <v>7497947.4602348097</v>
      </c>
      <c r="Z8">
        <f t="shared" si="1"/>
        <v>7.4979474602348093</v>
      </c>
    </row>
    <row r="9" spans="1:26" x14ac:dyDescent="0.25">
      <c r="A9">
        <v>459.61</v>
      </c>
      <c r="B9">
        <v>225.57</v>
      </c>
      <c r="D9">
        <v>460.93</v>
      </c>
      <c r="E9">
        <v>184.75</v>
      </c>
      <c r="G9">
        <v>458.49</v>
      </c>
      <c r="H9">
        <v>221.49</v>
      </c>
      <c r="J9">
        <v>459.82</v>
      </c>
      <c r="K9">
        <v>8.5</v>
      </c>
      <c r="M9">
        <v>459.02</v>
      </c>
      <c r="N9">
        <v>7.36</v>
      </c>
      <c r="P9">
        <v>459.76</v>
      </c>
      <c r="Q9">
        <v>8.4600000000000009</v>
      </c>
      <c r="S9">
        <v>176.75</v>
      </c>
      <c r="T9">
        <v>296.70751174999998</v>
      </c>
      <c r="U9">
        <v>8201243.3307479396</v>
      </c>
      <c r="V9">
        <f t="shared" si="0"/>
        <v>8.2012433307479391</v>
      </c>
      <c r="X9">
        <v>269.44583455999998</v>
      </c>
      <c r="Y9">
        <v>7382684.6680199401</v>
      </c>
      <c r="Z9">
        <f t="shared" si="1"/>
        <v>7.3826846680199401</v>
      </c>
    </row>
    <row r="10" spans="1:26" x14ac:dyDescent="0.25">
      <c r="A10">
        <v>526.88</v>
      </c>
      <c r="B10">
        <v>167.42</v>
      </c>
      <c r="D10">
        <v>527.44000000000005</v>
      </c>
      <c r="E10">
        <v>156.91999999999999</v>
      </c>
      <c r="G10">
        <v>527.84</v>
      </c>
      <c r="H10">
        <v>167.41</v>
      </c>
      <c r="J10">
        <v>529.67999999999995</v>
      </c>
      <c r="K10">
        <v>8.66</v>
      </c>
      <c r="M10">
        <v>526.97</v>
      </c>
      <c r="N10">
        <v>7.53</v>
      </c>
      <c r="P10">
        <v>527.67999999999995</v>
      </c>
      <c r="Q10">
        <v>8.6199999999999992</v>
      </c>
      <c r="S10">
        <v>106.05</v>
      </c>
      <c r="T10">
        <v>292.78597030999998</v>
      </c>
      <c r="U10">
        <v>7752974.76154783</v>
      </c>
      <c r="V10">
        <f t="shared" si="0"/>
        <v>7.7529747615478293</v>
      </c>
      <c r="X10">
        <v>278.19900498999999</v>
      </c>
      <c r="Y10">
        <v>7214369.6961599803</v>
      </c>
      <c r="Z10">
        <f t="shared" si="1"/>
        <v>7.2143696961599799</v>
      </c>
    </row>
    <row r="11" spans="1:26" x14ac:dyDescent="0.25">
      <c r="A11">
        <v>606.39</v>
      </c>
      <c r="B11">
        <v>126.14</v>
      </c>
      <c r="D11">
        <v>605.72</v>
      </c>
      <c r="E11">
        <v>133.72</v>
      </c>
      <c r="G11">
        <v>606.46</v>
      </c>
      <c r="H11">
        <v>127.89</v>
      </c>
      <c r="J11">
        <v>607.54999999999995</v>
      </c>
      <c r="K11">
        <v>9</v>
      </c>
      <c r="M11">
        <v>604.77</v>
      </c>
      <c r="N11">
        <v>7.83</v>
      </c>
      <c r="P11">
        <v>606.49</v>
      </c>
      <c r="Q11">
        <v>8.94</v>
      </c>
      <c r="S11">
        <v>35.35</v>
      </c>
      <c r="T11">
        <v>280.41975886</v>
      </c>
      <c r="U11">
        <v>6460937.0620371802</v>
      </c>
      <c r="V11">
        <f t="shared" si="0"/>
        <v>6.4609370620371802</v>
      </c>
      <c r="X11">
        <v>284.00292216999998</v>
      </c>
      <c r="Y11">
        <v>6850044.5600787597</v>
      </c>
      <c r="Z11">
        <f t="shared" si="1"/>
        <v>6.8500445600787589</v>
      </c>
    </row>
    <row r="12" spans="1:26" x14ac:dyDescent="0.25">
      <c r="A12">
        <v>658.17</v>
      </c>
      <c r="B12">
        <v>117</v>
      </c>
      <c r="D12">
        <v>656.42</v>
      </c>
      <c r="E12">
        <v>121.67</v>
      </c>
      <c r="G12">
        <v>656.23</v>
      </c>
      <c r="H12">
        <v>116.71</v>
      </c>
      <c r="J12">
        <v>659.56</v>
      </c>
      <c r="K12">
        <v>9.5</v>
      </c>
      <c r="M12">
        <v>658.66</v>
      </c>
      <c r="N12">
        <v>8.2899999999999991</v>
      </c>
      <c r="P12">
        <v>658.5</v>
      </c>
      <c r="Q12">
        <v>9.43</v>
      </c>
    </row>
    <row r="13" spans="1:26" x14ac:dyDescent="0.25">
      <c r="A13">
        <v>686.13</v>
      </c>
      <c r="B13">
        <v>115.77</v>
      </c>
      <c r="D13">
        <v>689.1</v>
      </c>
      <c r="E13">
        <v>117.81</v>
      </c>
      <c r="G13">
        <v>686.14</v>
      </c>
      <c r="H13">
        <v>116.06</v>
      </c>
      <c r="J13">
        <v>687.3</v>
      </c>
      <c r="K13">
        <v>9.92</v>
      </c>
      <c r="M13">
        <v>687.55</v>
      </c>
      <c r="N13">
        <v>8.84</v>
      </c>
      <c r="P13">
        <v>687.11</v>
      </c>
      <c r="Q13">
        <v>9.8000000000000007</v>
      </c>
    </row>
    <row r="16" spans="1:26" x14ac:dyDescent="0.25">
      <c r="U16">
        <v>7969374.5377587499</v>
      </c>
    </row>
    <row r="17" spans="21:21" x14ac:dyDescent="0.25">
      <c r="U17">
        <v>7593878.8461502995</v>
      </c>
    </row>
    <row r="18" spans="21:21" x14ac:dyDescent="0.25">
      <c r="U18">
        <v>7214369.6961599803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E86D-6023-4C89-A9C8-AAC74AB9E535}">
  <dimension ref="A1:D43"/>
  <sheetViews>
    <sheetView topLeftCell="A12" workbookViewId="0">
      <selection activeCell="D24" sqref="D24:D43"/>
    </sheetView>
  </sheetViews>
  <sheetFormatPr defaultRowHeight="15" x14ac:dyDescent="0.25"/>
  <cols>
    <col min="4" max="4" width="12.42578125" bestFit="1" customWidth="1"/>
  </cols>
  <sheetData>
    <row r="1" spans="1:4" x14ac:dyDescent="0.25">
      <c r="A1">
        <v>671.65</v>
      </c>
      <c r="B1">
        <v>8956062.9894989394</v>
      </c>
      <c r="C1">
        <v>118.430536553544</v>
      </c>
      <c r="D1">
        <f>B1*0.000001</f>
        <v>8.956062989498939</v>
      </c>
    </row>
    <row r="2" spans="1:4" x14ac:dyDescent="0.25">
      <c r="A2">
        <v>638.16052631578896</v>
      </c>
      <c r="B2">
        <v>8249825.7431083499</v>
      </c>
      <c r="C2">
        <v>121.98889265365899</v>
      </c>
      <c r="D2">
        <f t="shared" ref="D2:D20" si="0">B2*0.000001</f>
        <v>8.2498257431083495</v>
      </c>
    </row>
    <row r="3" spans="1:4" x14ac:dyDescent="0.25">
      <c r="A3">
        <v>604.67105263157896</v>
      </c>
      <c r="B3">
        <v>7934815.8277584696</v>
      </c>
      <c r="C3">
        <v>127.955380329484</v>
      </c>
      <c r="D3">
        <f t="shared" si="0"/>
        <v>7.9348158277584693</v>
      </c>
    </row>
    <row r="4" spans="1:4" x14ac:dyDescent="0.25">
      <c r="A4">
        <v>571.18157894736805</v>
      </c>
      <c r="B4">
        <v>7735653.3564077299</v>
      </c>
      <c r="C4">
        <v>136.36198959555301</v>
      </c>
      <c r="D4">
        <f t="shared" si="0"/>
        <v>7.7356533564077292</v>
      </c>
    </row>
    <row r="5" spans="1:4" x14ac:dyDescent="0.25">
      <c r="A5">
        <v>537.69210526315703</v>
      </c>
      <c r="B5">
        <v>7594966.7021603398</v>
      </c>
      <c r="C5">
        <v>147.09563537128301</v>
      </c>
      <c r="D5">
        <f t="shared" si="0"/>
        <v>7.5949667021603391</v>
      </c>
    </row>
    <row r="6" spans="1:4" x14ac:dyDescent="0.25">
      <c r="A6">
        <v>504.20263157894698</v>
      </c>
      <c r="B6">
        <v>7489401.00604052</v>
      </c>
      <c r="C6">
        <v>159.83253397337199</v>
      </c>
      <c r="D6">
        <f t="shared" si="0"/>
        <v>7.4894010060405201</v>
      </c>
    </row>
    <row r="7" spans="1:4" x14ac:dyDescent="0.25">
      <c r="A7">
        <v>470.71315789473601</v>
      </c>
      <c r="B7">
        <v>7406522.9069473203</v>
      </c>
      <c r="C7">
        <v>174.00838142151699</v>
      </c>
      <c r="D7">
        <f t="shared" si="0"/>
        <v>7.4065229069473197</v>
      </c>
    </row>
    <row r="8" spans="1:4" x14ac:dyDescent="0.25">
      <c r="A8">
        <v>437.22368421052602</v>
      </c>
      <c r="B8">
        <v>7338604.4639989296</v>
      </c>
      <c r="C8">
        <v>188.86330683527899</v>
      </c>
      <c r="D8">
        <f t="shared" si="0"/>
        <v>7.3386044639989292</v>
      </c>
    </row>
    <row r="9" spans="1:4" x14ac:dyDescent="0.25">
      <c r="A9">
        <v>403.734210526315</v>
      </c>
      <c r="B9">
        <v>7280351.5509223798</v>
      </c>
      <c r="C9">
        <v>203.562866222937</v>
      </c>
      <c r="D9">
        <f t="shared" si="0"/>
        <v>7.2803515509223793</v>
      </c>
    </row>
    <row r="10" spans="1:4" x14ac:dyDescent="0.25">
      <c r="A10">
        <v>370.244736842105</v>
      </c>
      <c r="B10">
        <v>7227869.7800468598</v>
      </c>
      <c r="C10">
        <v>217.35388261588</v>
      </c>
      <c r="D10">
        <f t="shared" si="0"/>
        <v>7.2278697800468592</v>
      </c>
    </row>
    <row r="11" spans="1:4" x14ac:dyDescent="0.25">
      <c r="A11">
        <v>336.75526315789398</v>
      </c>
      <c r="B11">
        <v>7178085.3068714403</v>
      </c>
      <c r="C11">
        <v>229.68937650214201</v>
      </c>
      <c r="D11">
        <f t="shared" si="0"/>
        <v>7.1780853068714396</v>
      </c>
    </row>
    <row r="12" spans="1:4" x14ac:dyDescent="0.25">
      <c r="A12">
        <v>303.26578947368398</v>
      </c>
      <c r="B12">
        <v>7128347.4176368797</v>
      </c>
      <c r="C12">
        <v>240.292554941791</v>
      </c>
      <c r="D12">
        <f t="shared" si="0"/>
        <v>7.1283474176368795</v>
      </c>
    </row>
    <row r="13" spans="1:4" x14ac:dyDescent="0.25">
      <c r="A13">
        <v>269.77631578947302</v>
      </c>
      <c r="B13">
        <v>7076201.10474688</v>
      </c>
      <c r="C13">
        <v>249.22113350265801</v>
      </c>
      <c r="D13">
        <f t="shared" si="0"/>
        <v>7.0762011047468798</v>
      </c>
    </row>
    <row r="14" spans="1:4" x14ac:dyDescent="0.25">
      <c r="A14">
        <v>236.28684210526299</v>
      </c>
      <c r="B14">
        <v>7018799.7094847402</v>
      </c>
      <c r="C14">
        <v>256.630757418629</v>
      </c>
      <c r="D14">
        <f t="shared" si="0"/>
        <v>7.0187997094847399</v>
      </c>
    </row>
    <row r="15" spans="1:4" x14ac:dyDescent="0.25">
      <c r="A15">
        <v>202.797368421052</v>
      </c>
      <c r="B15">
        <v>6952221.5162907904</v>
      </c>
      <c r="C15">
        <v>262.70302073736798</v>
      </c>
      <c r="D15">
        <f t="shared" si="0"/>
        <v>6.9522215162907903</v>
      </c>
    </row>
    <row r="16" spans="1:4" x14ac:dyDescent="0.25">
      <c r="A16">
        <v>169.307894736842</v>
      </c>
      <c r="B16">
        <v>6870881.8661174402</v>
      </c>
      <c r="C16">
        <v>267.70005860372299</v>
      </c>
      <c r="D16">
        <f t="shared" si="0"/>
        <v>6.8708818661174398</v>
      </c>
    </row>
    <row r="17" spans="1:4" x14ac:dyDescent="0.25">
      <c r="A17">
        <v>135.81842105263101</v>
      </c>
      <c r="B17">
        <v>6764812.51934087</v>
      </c>
      <c r="C17">
        <v>271.891339288138</v>
      </c>
      <c r="D17">
        <f t="shared" si="0"/>
        <v>6.7648125193408699</v>
      </c>
    </row>
    <row r="18" spans="1:4" x14ac:dyDescent="0.25">
      <c r="A18">
        <v>102.328947368421</v>
      </c>
      <c r="B18">
        <v>6611959.0195456399</v>
      </c>
      <c r="C18">
        <v>275.491028804942</v>
      </c>
      <c r="D18">
        <f t="shared" si="0"/>
        <v>6.6119590195456395</v>
      </c>
    </row>
    <row r="19" spans="1:4" x14ac:dyDescent="0.25">
      <c r="A19">
        <v>68.839473684210503</v>
      </c>
      <c r="B19">
        <v>6344979.4316292396</v>
      </c>
      <c r="C19">
        <v>278.35893933111203</v>
      </c>
      <c r="D19">
        <f t="shared" si="0"/>
        <v>6.3449794316292394</v>
      </c>
    </row>
    <row r="20" spans="1:4" x14ac:dyDescent="0.25">
      <c r="A20">
        <v>35.35</v>
      </c>
      <c r="B20">
        <v>5407816.9344104901</v>
      </c>
      <c r="C20">
        <v>268.85478192174202</v>
      </c>
      <c r="D20">
        <f t="shared" si="0"/>
        <v>5.4078169344104898</v>
      </c>
    </row>
    <row r="24" spans="1:4" x14ac:dyDescent="0.25">
      <c r="A24">
        <v>689.42911165688304</v>
      </c>
      <c r="B24">
        <v>8948916.1130279899</v>
      </c>
      <c r="C24">
        <v>118.43316962211701</v>
      </c>
      <c r="D24">
        <f>B24*0.000001</f>
        <v>8.9489161130279893</v>
      </c>
    </row>
    <row r="25" spans="1:4" x14ac:dyDescent="0.25">
      <c r="A25">
        <v>654.07377259755594</v>
      </c>
      <c r="B25">
        <v>8242701.6777384104</v>
      </c>
      <c r="C25">
        <v>121.99755625494601</v>
      </c>
      <c r="D25">
        <f t="shared" ref="D25:D43" si="1">B25*0.000001</f>
        <v>8.2427016777384097</v>
      </c>
    </row>
    <row r="26" spans="1:4" x14ac:dyDescent="0.25">
      <c r="A26">
        <v>618.71843353822896</v>
      </c>
      <c r="B26">
        <v>7927720.8567598704</v>
      </c>
      <c r="C26">
        <v>127.973232212916</v>
      </c>
      <c r="D26">
        <f t="shared" si="1"/>
        <v>7.92772085675987</v>
      </c>
    </row>
    <row r="27" spans="1:4" x14ac:dyDescent="0.25">
      <c r="A27">
        <v>583.36309447890096</v>
      </c>
      <c r="B27">
        <v>7728592.8505009599</v>
      </c>
      <c r="C27">
        <v>136.39058925606099</v>
      </c>
      <c r="D27">
        <f t="shared" si="1"/>
        <v>7.7285928505009593</v>
      </c>
    </row>
    <row r="28" spans="1:4" x14ac:dyDescent="0.25">
      <c r="A28">
        <v>548.00775541957398</v>
      </c>
      <c r="B28">
        <v>7587941.9081476703</v>
      </c>
      <c r="C28">
        <v>147.13489559559699</v>
      </c>
      <c r="D28">
        <f t="shared" si="1"/>
        <v>7.5879419081476698</v>
      </c>
    </row>
    <row r="29" spans="1:4" x14ac:dyDescent="0.25">
      <c r="A29">
        <v>512.65241636024598</v>
      </c>
      <c r="B29">
        <v>7482409.4714069096</v>
      </c>
      <c r="C29">
        <v>159.88115033947699</v>
      </c>
      <c r="D29">
        <f t="shared" si="1"/>
        <v>7.4824094714069096</v>
      </c>
    </row>
    <row r="30" spans="1:4" x14ac:dyDescent="0.25">
      <c r="A30">
        <v>477.297077300919</v>
      </c>
      <c r="B30">
        <v>7399559.7765123099</v>
      </c>
      <c r="C30">
        <v>174.06459982605099</v>
      </c>
      <c r="D30">
        <f t="shared" si="1"/>
        <v>7.3995597765123096</v>
      </c>
    </row>
    <row r="31" spans="1:4" x14ac:dyDescent="0.25">
      <c r="A31">
        <v>441.94173824159202</v>
      </c>
      <c r="B31">
        <v>7331663.6347066797</v>
      </c>
      <c r="C31">
        <v>188.92549697779501</v>
      </c>
      <c r="D31">
        <f t="shared" si="1"/>
        <v>7.331663634706679</v>
      </c>
    </row>
    <row r="32" spans="1:4" x14ac:dyDescent="0.25">
      <c r="A32">
        <v>406.58639918226402</v>
      </c>
      <c r="B32">
        <v>7273426.1810574699</v>
      </c>
      <c r="C32">
        <v>203.629479912096</v>
      </c>
      <c r="D32">
        <f t="shared" si="1"/>
        <v>7.2734261810574692</v>
      </c>
    </row>
    <row r="33" spans="1:4" x14ac:dyDescent="0.25">
      <c r="A33">
        <v>371.23106012293698</v>
      </c>
      <c r="B33">
        <v>7220952.14921105</v>
      </c>
      <c r="C33">
        <v>217.42297172184999</v>
      </c>
      <c r="D33">
        <f t="shared" si="1"/>
        <v>7.2209521492110493</v>
      </c>
    </row>
    <row r="34" spans="1:4" x14ac:dyDescent="0.25">
      <c r="A34">
        <v>335.87572106361</v>
      </c>
      <c r="B34">
        <v>7171165.6132142302</v>
      </c>
      <c r="C34">
        <v>229.75824574157201</v>
      </c>
      <c r="D34">
        <f t="shared" si="1"/>
        <v>7.1711656132142299</v>
      </c>
    </row>
    <row r="35" spans="1:4" x14ac:dyDescent="0.25">
      <c r="A35">
        <v>300.520382004282</v>
      </c>
      <c r="B35">
        <v>7121414.8741267202</v>
      </c>
      <c r="C35">
        <v>240.35845906387999</v>
      </c>
      <c r="D35">
        <f t="shared" si="1"/>
        <v>7.12141487412672</v>
      </c>
    </row>
    <row r="36" spans="1:4" x14ac:dyDescent="0.25">
      <c r="A36">
        <v>265.16504294495502</v>
      </c>
      <c r="B36">
        <v>7069310.3564748596</v>
      </c>
      <c r="C36">
        <v>249.28647916109</v>
      </c>
      <c r="D36">
        <f t="shared" si="1"/>
        <v>7.0693103564748592</v>
      </c>
    </row>
    <row r="37" spans="1:4" x14ac:dyDescent="0.25">
      <c r="A37">
        <v>229.80970388562699</v>
      </c>
      <c r="B37">
        <v>7011928.8856533803</v>
      </c>
      <c r="C37">
        <v>256.69106161762301</v>
      </c>
      <c r="D37">
        <f t="shared" si="1"/>
        <v>7.0119288856533801</v>
      </c>
    </row>
    <row r="38" spans="1:4" x14ac:dyDescent="0.25">
      <c r="A38">
        <v>194.45436482630001</v>
      </c>
      <c r="B38">
        <v>6945346.5917348703</v>
      </c>
      <c r="C38">
        <v>262.75594798154299</v>
      </c>
      <c r="D38">
        <f t="shared" si="1"/>
        <v>6.9453465917348698</v>
      </c>
    </row>
    <row r="39" spans="1:4" x14ac:dyDescent="0.25">
      <c r="A39">
        <v>159.099025766973</v>
      </c>
      <c r="B39">
        <v>6863970.3185567502</v>
      </c>
      <c r="C39">
        <v>267.74461309465499</v>
      </c>
      <c r="D39">
        <f t="shared" si="1"/>
        <v>6.86397031855675</v>
      </c>
    </row>
    <row r="40" spans="1:4" x14ac:dyDescent="0.25">
      <c r="A40">
        <v>123.743686707645</v>
      </c>
      <c r="B40">
        <v>6757802.08688528</v>
      </c>
      <c r="C40">
        <v>271.92691286961701</v>
      </c>
      <c r="D40">
        <f t="shared" si="1"/>
        <v>6.7578020868852793</v>
      </c>
    </row>
    <row r="41" spans="1:4" x14ac:dyDescent="0.25">
      <c r="A41">
        <v>88.388347648318302</v>
      </c>
      <c r="B41">
        <v>6604697.5540910196</v>
      </c>
      <c r="C41">
        <v>275.515722050477</v>
      </c>
      <c r="D41">
        <f t="shared" si="1"/>
        <v>6.6046975540910191</v>
      </c>
    </row>
    <row r="42" spans="1:4" x14ac:dyDescent="0.25">
      <c r="A42">
        <v>53.033008588991002</v>
      </c>
      <c r="B42">
        <v>6336708.7402173597</v>
      </c>
      <c r="C42">
        <v>278.36160691629999</v>
      </c>
      <c r="D42">
        <f t="shared" si="1"/>
        <v>6.3367087402173592</v>
      </c>
    </row>
    <row r="43" spans="1:4" x14ac:dyDescent="0.25">
      <c r="A43">
        <v>17.6776695296636</v>
      </c>
      <c r="B43">
        <v>5389469.7108645597</v>
      </c>
      <c r="C43">
        <v>268.638601368102</v>
      </c>
      <c r="D43">
        <f t="shared" si="1"/>
        <v>5.3894697108645593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03754-388F-45EC-8E75-F6F3E2570208}">
  <dimension ref="A1:H42"/>
  <sheetViews>
    <sheetView workbookViewId="0">
      <selection activeCell="D28" sqref="D28"/>
    </sheetView>
  </sheetViews>
  <sheetFormatPr defaultRowHeight="15" x14ac:dyDescent="0.25"/>
  <cols>
    <col min="6" max="6" width="10.140625" bestFit="1" customWidth="1"/>
  </cols>
  <sheetData>
    <row r="1" spans="1:8" x14ac:dyDescent="0.25">
      <c r="A1">
        <v>18.100000000000001</v>
      </c>
      <c r="B1">
        <f>A1</f>
        <v>18.100000000000001</v>
      </c>
      <c r="C1">
        <f>B1</f>
        <v>18.100000000000001</v>
      </c>
      <c r="D1">
        <f>A1</f>
        <v>18.100000000000001</v>
      </c>
      <c r="E1">
        <v>268.77</v>
      </c>
      <c r="F1">
        <f>E1</f>
        <v>268.77</v>
      </c>
    </row>
    <row r="2" spans="1:8" x14ac:dyDescent="0.25">
      <c r="A2">
        <v>47.63</v>
      </c>
      <c r="B2">
        <f>A2-A1</f>
        <v>29.53</v>
      </c>
      <c r="C2">
        <f>B2-B1</f>
        <v>11.43</v>
      </c>
      <c r="D2" t="str">
        <f>D1 &amp;", "&amp;A2</f>
        <v>18.1, 47.63</v>
      </c>
      <c r="E2">
        <v>283.27999999999997</v>
      </c>
      <c r="F2" t="str">
        <f>F1 &amp;", "&amp;E2</f>
        <v>268.77, 283.28</v>
      </c>
    </row>
    <row r="3" spans="1:8" x14ac:dyDescent="0.25">
      <c r="A3">
        <v>101.99</v>
      </c>
      <c r="B3">
        <f>A3-A2</f>
        <v>54.359999999999992</v>
      </c>
      <c r="C3">
        <f>B3-B2</f>
        <v>24.829999999999991</v>
      </c>
      <c r="D3" t="str">
        <f>D2&amp;", "&amp;A3</f>
        <v>18.1, 47.63, 101.99</v>
      </c>
      <c r="E3">
        <v>290.75</v>
      </c>
      <c r="F3" t="str">
        <f>F2&amp;", "&amp;E3</f>
        <v>268.77, 283.28, 290.75</v>
      </c>
    </row>
    <row r="4" spans="1:8" x14ac:dyDescent="0.25">
      <c r="A4">
        <v>176.47</v>
      </c>
      <c r="B4">
        <f t="shared" ref="B4:C12" si="0">A4-A3</f>
        <v>74.48</v>
      </c>
      <c r="C4">
        <f t="shared" si="0"/>
        <v>20.120000000000012</v>
      </c>
      <c r="D4" t="str">
        <f>D3 &amp;", "&amp;A4</f>
        <v>18.1, 47.63, 101.99, 176.47</v>
      </c>
      <c r="E4">
        <v>294.38</v>
      </c>
      <c r="F4" t="str">
        <f t="shared" ref="F4" si="1">F3 &amp;", "&amp;E4</f>
        <v>268.77, 283.28, 290.75, 294.38</v>
      </c>
    </row>
    <row r="5" spans="1:8" x14ac:dyDescent="0.25">
      <c r="A5">
        <v>248.75</v>
      </c>
      <c r="B5">
        <f t="shared" si="0"/>
        <v>72.28</v>
      </c>
      <c r="C5">
        <f t="shared" si="0"/>
        <v>-2.2000000000000028</v>
      </c>
      <c r="D5" t="str">
        <f>D4&amp;", "&amp;A5</f>
        <v>18.1, 47.63, 101.99, 176.47, 248.75</v>
      </c>
      <c r="E5">
        <v>290.74</v>
      </c>
      <c r="F5" t="str">
        <f t="shared" ref="F5" si="2">F4&amp;", "&amp;E5</f>
        <v>268.77, 283.28, 290.75, 294.38, 290.74</v>
      </c>
    </row>
    <row r="6" spans="1:8" x14ac:dyDescent="0.25">
      <c r="A6">
        <v>318.88</v>
      </c>
      <c r="B6">
        <f t="shared" si="0"/>
        <v>70.13</v>
      </c>
      <c r="C6">
        <f t="shared" si="0"/>
        <v>-2.1500000000000057</v>
      </c>
      <c r="D6" t="str">
        <f>D5 &amp;", "&amp;A6</f>
        <v>18.1, 47.63, 101.99, 176.47, 248.75, 318.88</v>
      </c>
      <c r="E6">
        <v>281.83999999999997</v>
      </c>
      <c r="F6" t="str">
        <f t="shared" ref="F6" si="3">F5 &amp;", "&amp;E6</f>
        <v>268.77, 283.28, 290.75, 294.38, 290.74, 281.84</v>
      </c>
    </row>
    <row r="7" spans="1:8" x14ac:dyDescent="0.25">
      <c r="A7">
        <v>385.69</v>
      </c>
      <c r="B7">
        <f t="shared" si="0"/>
        <v>66.81</v>
      </c>
      <c r="C7">
        <f t="shared" si="0"/>
        <v>-3.3199999999999932</v>
      </c>
      <c r="D7" t="str">
        <f>D6&amp;", "&amp;A7</f>
        <v>18.1, 47.63, 101.99, 176.47, 248.75, 318.88, 385.69</v>
      </c>
      <c r="E7">
        <v>261.58999999999997</v>
      </c>
      <c r="F7" t="str">
        <f t="shared" ref="F7" si="4">F6&amp;", "&amp;E7</f>
        <v>268.77, 283.28, 290.75, 294.38, 290.74, 281.84, 261.59</v>
      </c>
    </row>
    <row r="8" spans="1:8" x14ac:dyDescent="0.25">
      <c r="A8">
        <v>458.49</v>
      </c>
      <c r="B8">
        <f t="shared" si="0"/>
        <v>72.800000000000011</v>
      </c>
      <c r="C8">
        <f t="shared" si="0"/>
        <v>5.9900000000000091</v>
      </c>
      <c r="D8" t="str">
        <f>D7 &amp;", "&amp;A8</f>
        <v>18.1, 47.63, 101.99, 176.47, 248.75, 318.88, 385.69, 458.49</v>
      </c>
      <c r="E8">
        <v>221.49</v>
      </c>
      <c r="F8" t="str">
        <f t="shared" ref="F8" si="5">F7 &amp;", "&amp;E8</f>
        <v>268.77, 283.28, 290.75, 294.38, 290.74, 281.84, 261.59, 221.49</v>
      </c>
    </row>
    <row r="9" spans="1:8" x14ac:dyDescent="0.25">
      <c r="A9">
        <v>527.84</v>
      </c>
      <c r="B9">
        <f t="shared" si="0"/>
        <v>69.350000000000023</v>
      </c>
      <c r="C9">
        <f t="shared" si="0"/>
        <v>-3.4499999999999886</v>
      </c>
      <c r="D9" t="str">
        <f>D8&amp;", "&amp;A9</f>
        <v>18.1, 47.63, 101.99, 176.47, 248.75, 318.88, 385.69, 458.49, 527.84</v>
      </c>
      <c r="E9">
        <v>167.41</v>
      </c>
      <c r="F9" t="str">
        <f t="shared" ref="F9" si="6">F8&amp;", "&amp;E9</f>
        <v>268.77, 283.28, 290.75, 294.38, 290.74, 281.84, 261.59, 221.49, 167.41</v>
      </c>
    </row>
    <row r="10" spans="1:8" x14ac:dyDescent="0.25">
      <c r="A10">
        <v>606.46</v>
      </c>
      <c r="B10">
        <f t="shared" si="0"/>
        <v>78.62</v>
      </c>
      <c r="C10">
        <f t="shared" si="0"/>
        <v>9.2699999999999818</v>
      </c>
      <c r="D10" t="str">
        <f>D9 &amp;", "&amp;A10</f>
        <v>18.1, 47.63, 101.99, 176.47, 248.75, 318.88, 385.69, 458.49, 527.84, 606.46</v>
      </c>
      <c r="E10">
        <v>127.89</v>
      </c>
      <c r="F10" t="str">
        <f t="shared" ref="F10" si="7">F9 &amp;", "&amp;E10</f>
        <v>268.77, 283.28, 290.75, 294.38, 290.74, 281.84, 261.59, 221.49, 167.41, 127.89</v>
      </c>
    </row>
    <row r="11" spans="1:8" x14ac:dyDescent="0.25">
      <c r="A11">
        <v>656.23</v>
      </c>
      <c r="B11">
        <f t="shared" si="0"/>
        <v>49.769999999999982</v>
      </c>
      <c r="C11">
        <f t="shared" si="0"/>
        <v>-28.850000000000023</v>
      </c>
      <c r="D11" t="str">
        <f>D10&amp;", "&amp;A11</f>
        <v>18.1, 47.63, 101.99, 176.47, 248.75, 318.88, 385.69, 458.49, 527.84, 606.46, 656.23</v>
      </c>
      <c r="E11">
        <v>116.71</v>
      </c>
      <c r="F11" t="str">
        <f t="shared" ref="F11" si="8">F10&amp;", "&amp;E11</f>
        <v>268.77, 283.28, 290.75, 294.38, 290.74, 281.84, 261.59, 221.49, 167.41, 127.89, 116.71</v>
      </c>
    </row>
    <row r="12" spans="1:8" x14ac:dyDescent="0.25">
      <c r="A12">
        <v>686.14</v>
      </c>
      <c r="B12">
        <f t="shared" si="0"/>
        <v>29.909999999999968</v>
      </c>
      <c r="C12">
        <f t="shared" si="0"/>
        <v>-19.860000000000014</v>
      </c>
      <c r="D12" t="str">
        <f>D11 &amp;", "&amp;A12</f>
        <v>18.1, 47.63, 101.99, 176.47, 248.75, 318.88, 385.69, 458.49, 527.84, 606.46, 656.23, 686.14</v>
      </c>
      <c r="E12">
        <v>116.06</v>
      </c>
      <c r="F12" t="str">
        <f t="shared" ref="F12" si="9">F11 &amp;", "&amp;E12</f>
        <v>268.77, 283.28, 290.75, 294.38, 290.74, 281.84, 261.59, 221.49, 167.41, 127.89, 116.71, 116.06</v>
      </c>
    </row>
    <row r="15" spans="1:8" x14ac:dyDescent="0.25">
      <c r="A15" t="s">
        <v>0</v>
      </c>
      <c r="B15" t="s">
        <v>1</v>
      </c>
      <c r="D15" t="s">
        <v>2</v>
      </c>
      <c r="E15" t="s">
        <v>3</v>
      </c>
      <c r="G15" t="s">
        <v>4</v>
      </c>
      <c r="H15" t="s">
        <v>5</v>
      </c>
    </row>
    <row r="16" spans="1:8" x14ac:dyDescent="0.25">
      <c r="A16">
        <v>19.89</v>
      </c>
      <c r="B16">
        <v>264.97000000000003</v>
      </c>
      <c r="D16">
        <v>19.309999999999999</v>
      </c>
      <c r="E16">
        <v>274.89</v>
      </c>
      <c r="G16">
        <v>18.100000000000001</v>
      </c>
      <c r="H16">
        <v>268.77</v>
      </c>
    </row>
    <row r="17" spans="1:8" x14ac:dyDescent="0.25">
      <c r="A17">
        <v>47.53</v>
      </c>
      <c r="B17">
        <v>280.66000000000003</v>
      </c>
      <c r="D17">
        <v>48.08</v>
      </c>
      <c r="E17">
        <v>269.87</v>
      </c>
      <c r="G17">
        <v>47.63</v>
      </c>
      <c r="H17">
        <v>283.27999999999997</v>
      </c>
    </row>
    <row r="18" spans="1:8" x14ac:dyDescent="0.25">
      <c r="A18">
        <v>103.9</v>
      </c>
      <c r="B18">
        <v>290.16000000000003</v>
      </c>
      <c r="D18">
        <v>103.96</v>
      </c>
      <c r="E18">
        <v>266.83999999999997</v>
      </c>
      <c r="G18">
        <v>101.99</v>
      </c>
      <c r="H18">
        <v>290.75</v>
      </c>
    </row>
    <row r="19" spans="1:8" x14ac:dyDescent="0.25">
      <c r="A19">
        <v>176.46</v>
      </c>
      <c r="B19">
        <v>294.08999999999997</v>
      </c>
      <c r="D19">
        <v>175.17</v>
      </c>
      <c r="E19">
        <v>260.57</v>
      </c>
      <c r="G19">
        <v>176.47</v>
      </c>
      <c r="H19">
        <v>294.38</v>
      </c>
    </row>
    <row r="20" spans="1:8" x14ac:dyDescent="0.25">
      <c r="A20">
        <v>248.87</v>
      </c>
      <c r="B20">
        <v>293.94</v>
      </c>
      <c r="D20">
        <v>250.1</v>
      </c>
      <c r="E20">
        <v>250.79</v>
      </c>
      <c r="G20">
        <v>248.75</v>
      </c>
      <c r="H20">
        <v>290.74</v>
      </c>
    </row>
    <row r="21" spans="1:8" x14ac:dyDescent="0.25">
      <c r="A21">
        <v>320</v>
      </c>
      <c r="B21">
        <v>285.63</v>
      </c>
      <c r="D21">
        <v>319.98</v>
      </c>
      <c r="E21">
        <v>235.19</v>
      </c>
      <c r="G21">
        <v>318.88</v>
      </c>
      <c r="H21">
        <v>281.83999999999997</v>
      </c>
    </row>
    <row r="22" spans="1:8" x14ac:dyDescent="0.25">
      <c r="A22">
        <v>386.85</v>
      </c>
      <c r="B22">
        <v>266.54000000000002</v>
      </c>
      <c r="D22">
        <v>384.68</v>
      </c>
      <c r="E22">
        <v>210.57</v>
      </c>
      <c r="G22">
        <v>385.69</v>
      </c>
      <c r="H22">
        <v>261.58999999999997</v>
      </c>
    </row>
    <row r="23" spans="1:8" x14ac:dyDescent="0.25">
      <c r="A23">
        <v>459.61</v>
      </c>
      <c r="B23">
        <v>225.57</v>
      </c>
      <c r="D23">
        <v>460.93</v>
      </c>
      <c r="E23">
        <v>184.75</v>
      </c>
      <c r="G23">
        <v>458.49</v>
      </c>
      <c r="H23">
        <v>221.49</v>
      </c>
    </row>
    <row r="24" spans="1:8" x14ac:dyDescent="0.25">
      <c r="A24">
        <v>526.88</v>
      </c>
      <c r="B24">
        <v>167.42</v>
      </c>
      <c r="D24">
        <v>527.44000000000005</v>
      </c>
      <c r="E24">
        <v>156.91999999999999</v>
      </c>
      <c r="G24">
        <v>527.84</v>
      </c>
      <c r="H24">
        <v>167.41</v>
      </c>
    </row>
    <row r="25" spans="1:8" x14ac:dyDescent="0.25">
      <c r="A25">
        <v>606.39</v>
      </c>
      <c r="B25">
        <v>126.14</v>
      </c>
      <c r="D25">
        <v>605.72</v>
      </c>
      <c r="E25">
        <v>133.72</v>
      </c>
      <c r="G25">
        <v>606.46</v>
      </c>
      <c r="H25">
        <v>127.89</v>
      </c>
    </row>
    <row r="26" spans="1:8" x14ac:dyDescent="0.25">
      <c r="A26">
        <v>658.17</v>
      </c>
      <c r="B26">
        <v>117</v>
      </c>
      <c r="D26">
        <v>656.42</v>
      </c>
      <c r="E26">
        <v>121.67</v>
      </c>
      <c r="G26">
        <v>656.23</v>
      </c>
      <c r="H26">
        <v>116.71</v>
      </c>
    </row>
    <row r="27" spans="1:8" x14ac:dyDescent="0.25">
      <c r="A27">
        <v>686.13</v>
      </c>
      <c r="B27">
        <v>115.77</v>
      </c>
      <c r="D27">
        <v>689.1</v>
      </c>
      <c r="E27">
        <v>117.81</v>
      </c>
      <c r="G27">
        <v>686.14</v>
      </c>
      <c r="H27">
        <v>116.06</v>
      </c>
    </row>
    <row r="30" spans="1:8" x14ac:dyDescent="0.25">
      <c r="A30" t="s">
        <v>9</v>
      </c>
      <c r="B30" t="s">
        <v>6</v>
      </c>
      <c r="D30" t="s">
        <v>10</v>
      </c>
      <c r="E30" t="s">
        <v>7</v>
      </c>
      <c r="G30" t="s">
        <v>11</v>
      </c>
      <c r="H30" t="s">
        <v>8</v>
      </c>
    </row>
    <row r="31" spans="1:8" x14ac:dyDescent="0.25">
      <c r="A31">
        <v>19.64</v>
      </c>
      <c r="B31">
        <v>5.2</v>
      </c>
      <c r="D31">
        <v>18.190000000000001</v>
      </c>
      <c r="E31">
        <v>6.14</v>
      </c>
      <c r="G31">
        <v>17.23</v>
      </c>
      <c r="H31">
        <v>5.53</v>
      </c>
    </row>
    <row r="32" spans="1:8" x14ac:dyDescent="0.25">
      <c r="A32">
        <v>47.97</v>
      </c>
      <c r="B32">
        <v>6.64</v>
      </c>
      <c r="D32">
        <v>46.76</v>
      </c>
      <c r="E32">
        <v>6.48</v>
      </c>
      <c r="G32">
        <v>47.3</v>
      </c>
      <c r="H32">
        <v>6.83</v>
      </c>
    </row>
    <row r="33" spans="1:8" x14ac:dyDescent="0.25">
      <c r="A33">
        <v>104.48</v>
      </c>
      <c r="B33">
        <v>7.55</v>
      </c>
      <c r="D33">
        <v>103.24</v>
      </c>
      <c r="E33">
        <v>6.75</v>
      </c>
      <c r="G33">
        <v>102.73</v>
      </c>
      <c r="H33">
        <v>7.67</v>
      </c>
    </row>
    <row r="34" spans="1:8" x14ac:dyDescent="0.25">
      <c r="A34">
        <v>174.85</v>
      </c>
      <c r="B34">
        <v>8.0399999999999991</v>
      </c>
      <c r="D34">
        <v>174.1</v>
      </c>
      <c r="E34">
        <v>6.93</v>
      </c>
      <c r="G34">
        <v>174.84</v>
      </c>
      <c r="H34">
        <v>8.0299999999999994</v>
      </c>
    </row>
    <row r="35" spans="1:8" x14ac:dyDescent="0.25">
      <c r="A35">
        <v>249.53</v>
      </c>
      <c r="B35">
        <v>8.19</v>
      </c>
      <c r="D35">
        <v>247.77</v>
      </c>
      <c r="E35">
        <v>7.05</v>
      </c>
      <c r="G35">
        <v>249.52</v>
      </c>
      <c r="H35">
        <v>8.18</v>
      </c>
    </row>
    <row r="36" spans="1:8" x14ac:dyDescent="0.25">
      <c r="A36">
        <v>319.31</v>
      </c>
      <c r="B36">
        <v>8.3000000000000007</v>
      </c>
      <c r="D36">
        <v>317.48</v>
      </c>
      <c r="E36">
        <v>7.11</v>
      </c>
      <c r="G36">
        <v>319.22000000000003</v>
      </c>
      <c r="H36">
        <v>8.24</v>
      </c>
    </row>
    <row r="37" spans="1:8" x14ac:dyDescent="0.25">
      <c r="A37">
        <v>385.27</v>
      </c>
      <c r="B37">
        <v>8.43</v>
      </c>
      <c r="D37">
        <v>384.4</v>
      </c>
      <c r="E37">
        <v>7.25</v>
      </c>
      <c r="G37">
        <v>386.12</v>
      </c>
      <c r="H37">
        <v>8.36</v>
      </c>
    </row>
    <row r="38" spans="1:8" x14ac:dyDescent="0.25">
      <c r="A38">
        <v>459.82</v>
      </c>
      <c r="B38">
        <v>8.5</v>
      </c>
      <c r="D38">
        <v>459.02</v>
      </c>
      <c r="E38">
        <v>7.36</v>
      </c>
      <c r="G38">
        <v>459.76</v>
      </c>
      <c r="H38">
        <v>8.4600000000000009</v>
      </c>
    </row>
    <row r="39" spans="1:8" x14ac:dyDescent="0.25">
      <c r="A39">
        <v>529.67999999999995</v>
      </c>
      <c r="B39">
        <v>8.66</v>
      </c>
      <c r="D39">
        <v>526.97</v>
      </c>
      <c r="E39">
        <v>7.53</v>
      </c>
      <c r="G39">
        <v>527.67999999999995</v>
      </c>
      <c r="H39">
        <v>8.6199999999999992</v>
      </c>
    </row>
    <row r="40" spans="1:8" x14ac:dyDescent="0.25">
      <c r="A40">
        <v>607.54999999999995</v>
      </c>
      <c r="B40">
        <v>9</v>
      </c>
      <c r="D40">
        <v>604.77</v>
      </c>
      <c r="E40">
        <v>7.83</v>
      </c>
      <c r="G40">
        <v>606.49</v>
      </c>
      <c r="H40">
        <v>8.94</v>
      </c>
    </row>
    <row r="41" spans="1:8" x14ac:dyDescent="0.25">
      <c r="A41">
        <v>659.56</v>
      </c>
      <c r="B41">
        <v>9.5</v>
      </c>
      <c r="D41">
        <v>658.66</v>
      </c>
      <c r="E41">
        <v>8.2899999999999991</v>
      </c>
      <c r="G41">
        <v>658.5</v>
      </c>
      <c r="H41">
        <v>9.43</v>
      </c>
    </row>
    <row r="42" spans="1:8" x14ac:dyDescent="0.25">
      <c r="A42">
        <v>687.3</v>
      </c>
      <c r="B42">
        <v>9.92</v>
      </c>
      <c r="D42">
        <v>687.55</v>
      </c>
      <c r="E42">
        <v>8.84</v>
      </c>
      <c r="G42">
        <v>687.11</v>
      </c>
      <c r="H42">
        <v>9.8000000000000007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E012-91EC-4E31-BE29-88D2C65508E0}">
  <dimension ref="A1:P22"/>
  <sheetViews>
    <sheetView topLeftCell="A12" zoomScaleNormal="100" workbookViewId="0">
      <selection activeCell="G20" sqref="G20:H20"/>
    </sheetView>
  </sheetViews>
  <sheetFormatPr defaultRowHeight="15" x14ac:dyDescent="0.25"/>
  <cols>
    <col min="7" max="7" width="9.140625" customWidth="1"/>
  </cols>
  <sheetData>
    <row r="1" spans="1:16" x14ac:dyDescent="0.25">
      <c r="A1">
        <v>500</v>
      </c>
      <c r="B1">
        <v>0</v>
      </c>
      <c r="C1">
        <v>0</v>
      </c>
      <c r="D1">
        <v>707.10678118654755</v>
      </c>
      <c r="G1">
        <f>D1</f>
        <v>707.10678118654755</v>
      </c>
    </row>
    <row r="2" spans="1:16" x14ac:dyDescent="0.25">
      <c r="A2">
        <v>493.57780054</v>
      </c>
      <c r="B2">
        <f t="shared" ref="B2:B22" si="0">SQRT(2)*(A1-A2)</f>
        <v>9.0823615765971706</v>
      </c>
      <c r="C2">
        <f>B2+C1</f>
        <v>9.0823615765971706</v>
      </c>
      <c r="D2">
        <v>698.02441960995043</v>
      </c>
      <c r="E2">
        <v>17.677669529663689</v>
      </c>
      <c r="F2">
        <v>35.355339059327378</v>
      </c>
      <c r="G2">
        <f t="shared" ref="G2:G22" si="1">D2</f>
        <v>698.02441960995043</v>
      </c>
      <c r="H2">
        <f t="shared" ref="H2:H22" si="2">P2*0.000001</f>
        <v>9.4159217496902698</v>
      </c>
      <c r="N2">
        <v>689.42911165688304</v>
      </c>
      <c r="O2">
        <v>117.78497713470099</v>
      </c>
      <c r="P2">
        <v>9415921.7496902701</v>
      </c>
    </row>
    <row r="3" spans="1:16" x14ac:dyDescent="0.25">
      <c r="A3">
        <v>479.48795769999998</v>
      </c>
      <c r="B3">
        <f t="shared" si="0"/>
        <v>19.926046836033471</v>
      </c>
      <c r="C3">
        <f t="shared" ref="C3:C22" si="3">B3+C2</f>
        <v>29.008408412630644</v>
      </c>
      <c r="D3">
        <v>678.09837277391694</v>
      </c>
      <c r="E3">
        <v>17.677669529663689</v>
      </c>
      <c r="F3">
        <v>35.355339059327378</v>
      </c>
      <c r="G3">
        <f t="shared" si="1"/>
        <v>678.09837277391694</v>
      </c>
      <c r="H3">
        <f t="shared" si="2"/>
        <v>8.6494580592500387</v>
      </c>
      <c r="N3">
        <v>654.07377259755594</v>
      </c>
      <c r="O3">
        <v>119.03126537607601</v>
      </c>
      <c r="P3">
        <v>8649458.05925004</v>
      </c>
    </row>
    <row r="4" spans="1:16" x14ac:dyDescent="0.25">
      <c r="A4">
        <v>462.77051879999999</v>
      </c>
      <c r="B4">
        <f t="shared" si="0"/>
        <v>23.642028820523542</v>
      </c>
      <c r="C4">
        <f t="shared" si="3"/>
        <v>52.650437233154186</v>
      </c>
      <c r="D4">
        <v>654.45634395339334</v>
      </c>
      <c r="E4">
        <v>17.677669529663689</v>
      </c>
      <c r="F4">
        <v>35.355339059327378</v>
      </c>
      <c r="G4">
        <f t="shared" si="1"/>
        <v>654.45634395339334</v>
      </c>
      <c r="H4">
        <f t="shared" si="2"/>
        <v>8.2673077157349901</v>
      </c>
      <c r="N4">
        <v>618.71843353822896</v>
      </c>
      <c r="O4">
        <v>121.564898204725</v>
      </c>
      <c r="P4">
        <v>8267307.7157349903</v>
      </c>
    </row>
    <row r="5" spans="1:16" x14ac:dyDescent="0.25">
      <c r="A5">
        <v>443.18367778999999</v>
      </c>
      <c r="B5">
        <f t="shared" si="0"/>
        <v>27.699976200387535</v>
      </c>
      <c r="C5">
        <f t="shared" si="3"/>
        <v>80.350413433541718</v>
      </c>
      <c r="D5">
        <v>626.75636775300586</v>
      </c>
      <c r="E5">
        <v>17.677669529663689</v>
      </c>
      <c r="F5">
        <v>35.355339059327378</v>
      </c>
      <c r="G5">
        <f t="shared" si="1"/>
        <v>626.75636775300586</v>
      </c>
      <c r="H5">
        <f t="shared" si="2"/>
        <v>8.0014599009906497</v>
      </c>
      <c r="N5">
        <v>583.36309447890096</v>
      </c>
      <c r="O5">
        <v>126.07648997758</v>
      </c>
      <c r="P5">
        <v>8001459.9009906501</v>
      </c>
    </row>
    <row r="6" spans="1:16" x14ac:dyDescent="0.25">
      <c r="A6">
        <v>420.57014005000002</v>
      </c>
      <c r="B6">
        <f t="shared" si="0"/>
        <v>31.98037176514379</v>
      </c>
      <c r="C6">
        <f t="shared" si="3"/>
        <v>112.3307851986855</v>
      </c>
      <c r="D6">
        <v>594.77599598786207</v>
      </c>
      <c r="E6">
        <v>17.677669529663689</v>
      </c>
      <c r="F6">
        <v>35.355339059327378</v>
      </c>
      <c r="G6">
        <f t="shared" si="1"/>
        <v>594.77599598786207</v>
      </c>
      <c r="H6">
        <f t="shared" si="2"/>
        <v>7.7981678524904501</v>
      </c>
      <c r="N6">
        <v>548.00775541957398</v>
      </c>
      <c r="O6">
        <v>133.35563826139301</v>
      </c>
      <c r="P6">
        <v>7798167.8524904503</v>
      </c>
    </row>
    <row r="7" spans="1:16" x14ac:dyDescent="0.25">
      <c r="A7">
        <v>394.90076152</v>
      </c>
      <c r="B7">
        <f t="shared" si="0"/>
        <v>36.301983254814772</v>
      </c>
      <c r="C7">
        <f t="shared" si="3"/>
        <v>148.63276845350026</v>
      </c>
      <c r="D7">
        <v>558.47401273304729</v>
      </c>
      <c r="E7">
        <v>17.677669529663689</v>
      </c>
      <c r="F7">
        <v>35.355339059327378</v>
      </c>
      <c r="G7">
        <f t="shared" si="1"/>
        <v>558.47401273304729</v>
      </c>
      <c r="H7">
        <f t="shared" si="2"/>
        <v>7.6371519336522393</v>
      </c>
      <c r="N7">
        <v>512.65241636024598</v>
      </c>
      <c r="O7">
        <v>144.162441739576</v>
      </c>
      <c r="P7">
        <v>7637151.9336522399</v>
      </c>
    </row>
    <row r="8" spans="1:16" x14ac:dyDescent="0.25">
      <c r="A8">
        <v>366.31601494</v>
      </c>
      <c r="B8">
        <f t="shared" si="0"/>
        <v>40.424936290433948</v>
      </c>
      <c r="C8">
        <f t="shared" si="3"/>
        <v>189.05770474393421</v>
      </c>
      <c r="D8">
        <v>518.04907644261334</v>
      </c>
      <c r="E8">
        <v>17.677669529663689</v>
      </c>
      <c r="F8">
        <v>35.355339059327378</v>
      </c>
      <c r="G8">
        <f t="shared" si="1"/>
        <v>518.04907644261334</v>
      </c>
      <c r="H8">
        <f t="shared" si="2"/>
        <v>7.5080289644750096</v>
      </c>
      <c r="N8">
        <v>477.297077300919</v>
      </c>
      <c r="O8">
        <v>158.88115722661399</v>
      </c>
      <c r="P8">
        <v>7508028.9644750096</v>
      </c>
    </row>
    <row r="9" spans="1:16" x14ac:dyDescent="0.25">
      <c r="A9">
        <v>335.15549442999998</v>
      </c>
      <c r="B9">
        <f t="shared" si="0"/>
        <v>44.067630715847031</v>
      </c>
      <c r="C9">
        <f t="shared" si="3"/>
        <v>233.12533545978124</v>
      </c>
      <c r="D9">
        <v>473.98144572676637</v>
      </c>
      <c r="E9">
        <v>17.677669529663689</v>
      </c>
      <c r="F9">
        <v>35.355339059327378</v>
      </c>
      <c r="G9">
        <f t="shared" si="1"/>
        <v>473.98144572676637</v>
      </c>
      <c r="H9">
        <f t="shared" si="2"/>
        <v>7.4034707764364391</v>
      </c>
      <c r="N9">
        <v>441.94173824159202</v>
      </c>
      <c r="O9">
        <v>177.03312364626399</v>
      </c>
      <c r="P9">
        <v>7403470.7764364397</v>
      </c>
    </row>
    <row r="10" spans="1:16" x14ac:dyDescent="0.25">
      <c r="A10">
        <v>301.96474468000002</v>
      </c>
      <c r="B10">
        <f t="shared" si="0"/>
        <v>46.938808441781347</v>
      </c>
      <c r="C10">
        <f t="shared" si="3"/>
        <v>280.0641439015626</v>
      </c>
      <c r="D10">
        <v>427.04263728498495</v>
      </c>
      <c r="E10">
        <v>17.677669529663689</v>
      </c>
      <c r="F10">
        <v>35.355339059327378</v>
      </c>
      <c r="G10">
        <f t="shared" si="1"/>
        <v>427.04263728498495</v>
      </c>
      <c r="H10">
        <f t="shared" si="2"/>
        <v>7.3168460102307895</v>
      </c>
      <c r="N10">
        <v>406.58639918226402</v>
      </c>
      <c r="O10">
        <v>197.000117532475</v>
      </c>
      <c r="P10">
        <v>7316846.0102307899</v>
      </c>
    </row>
    <row r="11" spans="1:16" x14ac:dyDescent="0.25">
      <c r="A11">
        <v>267.47132756000002</v>
      </c>
      <c r="B11">
        <f t="shared" si="0"/>
        <v>48.781058303696312</v>
      </c>
      <c r="C11">
        <f t="shared" si="3"/>
        <v>328.84520220525894</v>
      </c>
      <c r="D11">
        <v>378.26157898128861</v>
      </c>
      <c r="E11">
        <v>17.677669529663689</v>
      </c>
      <c r="F11">
        <v>35.355339059327378</v>
      </c>
      <c r="G11">
        <f t="shared" si="1"/>
        <v>378.26157898128861</v>
      </c>
      <c r="H11">
        <f t="shared" si="2"/>
        <v>7.2417285178509294</v>
      </c>
      <c r="N11">
        <v>371.23106012293698</v>
      </c>
      <c r="O11">
        <v>216.425975964191</v>
      </c>
      <c r="P11">
        <v>7241728.5178509299</v>
      </c>
    </row>
    <row r="12" spans="1:16" x14ac:dyDescent="0.25">
      <c r="A12">
        <v>232.52867244000001</v>
      </c>
      <c r="B12">
        <f t="shared" si="0"/>
        <v>49.416376776029686</v>
      </c>
      <c r="C12">
        <f t="shared" si="3"/>
        <v>378.26157898128861</v>
      </c>
      <c r="D12">
        <v>328.84520220525894</v>
      </c>
      <c r="E12">
        <v>17.677669529663689</v>
      </c>
      <c r="F12">
        <v>35.355339059327378</v>
      </c>
      <c r="G12">
        <f t="shared" si="1"/>
        <v>328.84520220525894</v>
      </c>
      <c r="H12">
        <f t="shared" si="2"/>
        <v>7.1720983392552098</v>
      </c>
      <c r="N12">
        <v>335.87572106361</v>
      </c>
      <c r="O12">
        <v>233.22203622989201</v>
      </c>
      <c r="P12">
        <v>7172098.33925521</v>
      </c>
    </row>
    <row r="13" spans="1:16" x14ac:dyDescent="0.25">
      <c r="A13">
        <v>198.03525532</v>
      </c>
      <c r="B13">
        <f t="shared" si="0"/>
        <v>48.781058303696312</v>
      </c>
      <c r="C13">
        <f t="shared" si="3"/>
        <v>427.04263728498495</v>
      </c>
      <c r="D13">
        <v>280.0641439015626</v>
      </c>
      <c r="E13">
        <v>17.677669529663689</v>
      </c>
      <c r="F13">
        <v>35.355339059327378</v>
      </c>
      <c r="G13">
        <f t="shared" si="1"/>
        <v>280.0641439015626</v>
      </c>
      <c r="H13">
        <f t="shared" si="2"/>
        <v>7.1025127954644001</v>
      </c>
      <c r="N13">
        <v>300.520382004282</v>
      </c>
      <c r="O13">
        <v>246.445931194965</v>
      </c>
      <c r="P13">
        <v>7102512.7954644002</v>
      </c>
    </row>
    <row r="14" spans="1:16" x14ac:dyDescent="0.25">
      <c r="A14">
        <v>164.84450557</v>
      </c>
      <c r="B14">
        <f t="shared" si="0"/>
        <v>46.938808441781433</v>
      </c>
      <c r="C14">
        <f t="shared" si="3"/>
        <v>473.98144572676637</v>
      </c>
      <c r="D14">
        <v>233.12533545978124</v>
      </c>
      <c r="E14">
        <v>17.677669529663689</v>
      </c>
      <c r="F14">
        <v>35.355339059327378</v>
      </c>
      <c r="G14">
        <f t="shared" si="1"/>
        <v>233.12533545978124</v>
      </c>
      <c r="H14">
        <f t="shared" si="2"/>
        <v>7.0282912265821302</v>
      </c>
      <c r="N14">
        <v>265.16504294495502</v>
      </c>
      <c r="O14">
        <v>256.36654520441698</v>
      </c>
      <c r="P14">
        <v>7028291.2265821304</v>
      </c>
    </row>
    <row r="15" spans="1:16" x14ac:dyDescent="0.25">
      <c r="A15">
        <v>133.68398506</v>
      </c>
      <c r="B15">
        <f t="shared" si="0"/>
        <v>44.067630715846995</v>
      </c>
      <c r="C15">
        <f t="shared" si="3"/>
        <v>518.04907644261334</v>
      </c>
      <c r="D15">
        <v>189.05770474393421</v>
      </c>
      <c r="E15">
        <v>17.677669529663689</v>
      </c>
      <c r="F15">
        <v>35.355339059327378</v>
      </c>
      <c r="G15">
        <f t="shared" si="1"/>
        <v>189.05770474393421</v>
      </c>
      <c r="H15">
        <f t="shared" si="2"/>
        <v>6.9443989720725501</v>
      </c>
      <c r="N15">
        <v>229.80970388562699</v>
      </c>
      <c r="O15">
        <v>263.56664978401301</v>
      </c>
      <c r="P15">
        <v>6944398.9720725501</v>
      </c>
    </row>
    <row r="16" spans="1:16" x14ac:dyDescent="0.25">
      <c r="A16">
        <v>105.09923848</v>
      </c>
      <c r="B16">
        <f t="shared" si="0"/>
        <v>40.424936290433948</v>
      </c>
      <c r="C16">
        <f t="shared" si="3"/>
        <v>558.47401273304729</v>
      </c>
      <c r="D16">
        <v>148.63276845350026</v>
      </c>
      <c r="E16">
        <v>17.677669529663689</v>
      </c>
      <c r="F16">
        <v>35.355339059327378</v>
      </c>
      <c r="G16">
        <f t="shared" si="1"/>
        <v>148.63276845350026</v>
      </c>
      <c r="H16">
        <f t="shared" si="2"/>
        <v>6.8459014535106295</v>
      </c>
      <c r="N16">
        <v>194.45436482630001</v>
      </c>
      <c r="O16">
        <v>268.79742558664998</v>
      </c>
      <c r="P16">
        <v>6845901.4535106299</v>
      </c>
    </row>
    <row r="17" spans="1:16" x14ac:dyDescent="0.25">
      <c r="A17">
        <v>79.429859949999994</v>
      </c>
      <c r="B17">
        <f t="shared" si="0"/>
        <v>36.301983254814751</v>
      </c>
      <c r="C17">
        <f t="shared" si="3"/>
        <v>594.77599598786207</v>
      </c>
      <c r="D17">
        <v>112.3307851986855</v>
      </c>
      <c r="E17">
        <v>17.677669529663689</v>
      </c>
      <c r="F17">
        <v>35.355339059327378</v>
      </c>
      <c r="G17">
        <f t="shared" si="1"/>
        <v>112.3307851986855</v>
      </c>
      <c r="H17">
        <f t="shared" si="2"/>
        <v>6.7269265813788603</v>
      </c>
      <c r="N17">
        <v>159.099025766973</v>
      </c>
      <c r="O17">
        <v>272.68735690538699</v>
      </c>
      <c r="P17">
        <v>6726926.5813788604</v>
      </c>
    </row>
    <row r="18" spans="1:16" x14ac:dyDescent="0.25">
      <c r="A18">
        <v>56.816322210000003</v>
      </c>
      <c r="B18">
        <f t="shared" si="0"/>
        <v>31.980371765143818</v>
      </c>
      <c r="C18">
        <f t="shared" si="3"/>
        <v>626.75636775300586</v>
      </c>
      <c r="D18">
        <v>80.350413433541718</v>
      </c>
      <c r="E18">
        <v>17.677669529663689</v>
      </c>
      <c r="F18">
        <v>35.355339059327378</v>
      </c>
      <c r="G18">
        <f t="shared" si="1"/>
        <v>80.350413433541718</v>
      </c>
      <c r="H18">
        <f t="shared" si="2"/>
        <v>6.581850311920169</v>
      </c>
      <c r="N18">
        <v>123.743686707645</v>
      </c>
      <c r="O18">
        <v>275.64602760603498</v>
      </c>
      <c r="P18">
        <v>6581850.3119201697</v>
      </c>
    </row>
    <row r="19" spans="1:16" x14ac:dyDescent="0.25">
      <c r="A19">
        <v>37.229481200000002</v>
      </c>
      <c r="B19">
        <f t="shared" si="0"/>
        <v>27.699976200387535</v>
      </c>
      <c r="C19">
        <f t="shared" si="3"/>
        <v>654.45634395339334</v>
      </c>
      <c r="D19">
        <v>52.650437233154186</v>
      </c>
      <c r="E19">
        <v>17.677669529663689</v>
      </c>
      <c r="F19">
        <v>35.355339059327378</v>
      </c>
      <c r="G19">
        <f t="shared" si="1"/>
        <v>52.650437233154186</v>
      </c>
      <c r="H19">
        <f t="shared" si="2"/>
        <v>6.396084476318789</v>
      </c>
      <c r="N19">
        <v>88.388347648318302</v>
      </c>
      <c r="O19">
        <v>277.76652030593499</v>
      </c>
      <c r="P19">
        <v>6396084.4763187896</v>
      </c>
    </row>
    <row r="20" spans="1:16" x14ac:dyDescent="0.25">
      <c r="A20">
        <v>20.512042300000001</v>
      </c>
      <c r="B20">
        <f t="shared" si="0"/>
        <v>23.64202882052356</v>
      </c>
      <c r="C20">
        <f t="shared" si="3"/>
        <v>678.09837277391694</v>
      </c>
      <c r="D20">
        <v>29.008408412630644</v>
      </c>
      <c r="E20">
        <v>17.677669529663689</v>
      </c>
      <c r="F20">
        <v>35.355339059327378</v>
      </c>
      <c r="G20">
        <f t="shared" si="1"/>
        <v>29.008408412630644</v>
      </c>
      <c r="H20">
        <f t="shared" si="2"/>
        <v>6.0747558162801596</v>
      </c>
      <c r="N20">
        <v>53.033008588991002</v>
      </c>
      <c r="O20">
        <v>276.35840922128699</v>
      </c>
      <c r="P20">
        <v>6074755.8162801601</v>
      </c>
    </row>
    <row r="21" spans="1:16" x14ac:dyDescent="0.25">
      <c r="A21">
        <v>6.4221994599999999</v>
      </c>
      <c r="B21">
        <f t="shared" si="0"/>
        <v>19.92604683603345</v>
      </c>
      <c r="C21">
        <f t="shared" si="3"/>
        <v>698.02441960995043</v>
      </c>
      <c r="D21">
        <v>9.0823615765971706</v>
      </c>
      <c r="E21">
        <v>17.677669529663689</v>
      </c>
      <c r="F21">
        <v>35.355339059327378</v>
      </c>
      <c r="G21">
        <f t="shared" si="1"/>
        <v>9.0823615765971706</v>
      </c>
      <c r="H21">
        <f t="shared" si="2"/>
        <v>4.68487560020563</v>
      </c>
      <c r="N21">
        <v>17.6776695296636</v>
      </c>
      <c r="O21">
        <v>259.87586819825702</v>
      </c>
      <c r="P21">
        <v>4684875.6002056301</v>
      </c>
    </row>
    <row r="22" spans="1:16" x14ac:dyDescent="0.25">
      <c r="A22">
        <v>0</v>
      </c>
      <c r="B22">
        <f t="shared" si="0"/>
        <v>9.082361576597167</v>
      </c>
      <c r="C22">
        <f t="shared" si="3"/>
        <v>707.10678118654755</v>
      </c>
      <c r="D22">
        <v>0</v>
      </c>
      <c r="E22">
        <v>17.677669529663689</v>
      </c>
      <c r="F22">
        <v>35.355339059327378</v>
      </c>
      <c r="G22">
        <f t="shared" si="1"/>
        <v>0</v>
      </c>
      <c r="H22">
        <f t="shared" si="2"/>
        <v>0</v>
      </c>
    </row>
  </sheetData>
  <sortState xmlns:xlrd2="http://schemas.microsoft.com/office/spreadsheetml/2017/richdata2" ref="G1:G22">
    <sortCondition descending="1" ref="G1:G2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21985-E8E6-4DEA-BD72-520F307473ED}">
  <dimension ref="A1:H10"/>
  <sheetViews>
    <sheetView workbookViewId="0">
      <selection activeCell="B1" sqref="A1:B10"/>
    </sheetView>
  </sheetViews>
  <sheetFormatPr defaultRowHeight="15" x14ac:dyDescent="0.25"/>
  <sheetData>
    <row r="1" spans="1:8" x14ac:dyDescent="0.25">
      <c r="A1">
        <f>F10</f>
        <v>35.355339059315398</v>
      </c>
      <c r="B1" s="1">
        <v>3929130</v>
      </c>
      <c r="C1" s="1">
        <v>8553545</v>
      </c>
      <c r="F1">
        <v>671.75144212722205</v>
      </c>
      <c r="G1">
        <v>8.5535452870459103</v>
      </c>
      <c r="H1">
        <v>123.046618763301</v>
      </c>
    </row>
    <row r="2" spans="1:8" x14ac:dyDescent="0.25">
      <c r="A2">
        <f>F9</f>
        <v>106.06601717790799</v>
      </c>
      <c r="B2" s="1">
        <v>4335040</v>
      </c>
      <c r="C2" s="1">
        <v>8330140</v>
      </c>
      <c r="F2">
        <v>601.04076400856604</v>
      </c>
      <c r="G2">
        <v>8.3301400315699592</v>
      </c>
      <c r="H2">
        <v>144.650489653535</v>
      </c>
    </row>
    <row r="3" spans="1:8" x14ac:dyDescent="0.25">
      <c r="A3">
        <f>F8</f>
        <v>176.77669529649299</v>
      </c>
      <c r="B3" s="1">
        <v>4525590</v>
      </c>
      <c r="C3" s="1">
        <v>8242201</v>
      </c>
      <c r="F3">
        <v>530.33008588990299</v>
      </c>
      <c r="G3">
        <v>8.2422011946317504</v>
      </c>
      <c r="H3">
        <v>176.20130416145599</v>
      </c>
    </row>
    <row r="4" spans="1:8" x14ac:dyDescent="0.25">
      <c r="A4">
        <f>F7</f>
        <v>247.48737341514601</v>
      </c>
      <c r="B4" s="1">
        <v>4659620</v>
      </c>
      <c r="C4" s="1">
        <v>8191883</v>
      </c>
      <c r="F4">
        <v>459.61940777123499</v>
      </c>
      <c r="G4">
        <v>8.1918828886000998</v>
      </c>
      <c r="H4">
        <v>209.88127581695699</v>
      </c>
    </row>
    <row r="5" spans="1:8" x14ac:dyDescent="0.25">
      <c r="A5">
        <f>F6</f>
        <v>318.19805153384402</v>
      </c>
      <c r="B5" s="1">
        <v>4774540</v>
      </c>
      <c r="C5" s="1">
        <v>8156313</v>
      </c>
      <c r="F5">
        <v>388.90872965254999</v>
      </c>
      <c r="G5">
        <v>8.1563126133250492</v>
      </c>
      <c r="H5">
        <v>238.71088145204999</v>
      </c>
    </row>
    <row r="6" spans="1:8" x14ac:dyDescent="0.25">
      <c r="A6">
        <f>F5</f>
        <v>388.90872965254999</v>
      </c>
      <c r="B6" s="1">
        <v>4891440</v>
      </c>
      <c r="C6" s="1">
        <v>8125724</v>
      </c>
      <c r="F6">
        <v>318.19805153384402</v>
      </c>
      <c r="G6">
        <v>8.1257238528512197</v>
      </c>
      <c r="H6">
        <v>259.76197083291498</v>
      </c>
    </row>
    <row r="7" spans="1:8" x14ac:dyDescent="0.25">
      <c r="A7">
        <f>F4</f>
        <v>459.61940777123499</v>
      </c>
      <c r="B7" s="1">
        <v>5030990</v>
      </c>
      <c r="C7" s="1">
        <v>8094180</v>
      </c>
      <c r="F7">
        <v>247.48737341514601</v>
      </c>
      <c r="G7">
        <v>8.0941804920372409</v>
      </c>
      <c r="H7">
        <v>273.56585336591701</v>
      </c>
    </row>
    <row r="8" spans="1:8" x14ac:dyDescent="0.25">
      <c r="A8">
        <f>F3</f>
        <v>530.33008588990299</v>
      </c>
      <c r="B8" s="1">
        <v>5223010</v>
      </c>
      <c r="C8" s="1">
        <v>8055683</v>
      </c>
      <c r="F8">
        <v>176.77669529649299</v>
      </c>
      <c r="G8">
        <v>8.0556827180860608</v>
      </c>
      <c r="H8">
        <v>281.98944909088698</v>
      </c>
    </row>
    <row r="9" spans="1:8" x14ac:dyDescent="0.25">
      <c r="A9">
        <f>F2</f>
        <v>601.04076400856604</v>
      </c>
      <c r="B9" s="1">
        <v>5530620</v>
      </c>
      <c r="C9" s="1">
        <v>7999473</v>
      </c>
      <c r="F9">
        <v>106.06601717790799</v>
      </c>
      <c r="G9">
        <v>7.9994731922590496</v>
      </c>
      <c r="H9">
        <v>286.77647179297901</v>
      </c>
    </row>
    <row r="10" spans="1:8" x14ac:dyDescent="0.25">
      <c r="A10">
        <f>F1</f>
        <v>671.75144212722205</v>
      </c>
      <c r="B10" s="1">
        <v>6234970</v>
      </c>
      <c r="C10" s="1">
        <v>7878338</v>
      </c>
      <c r="F10">
        <v>35.355339059315398</v>
      </c>
      <c r="G10">
        <v>7.8783376038663899</v>
      </c>
      <c r="H10">
        <v>288.966962828649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E7498-2295-42B0-88E9-3B9AF617FAAF}">
  <dimension ref="A2:D22"/>
  <sheetViews>
    <sheetView tabSelected="1" topLeftCell="A7" workbookViewId="0">
      <selection activeCell="D22" sqref="D22"/>
    </sheetView>
  </sheetViews>
  <sheetFormatPr defaultRowHeight="15" x14ac:dyDescent="0.25"/>
  <cols>
    <col min="2" max="2" width="10.42578125" style="2" customWidth="1"/>
    <col min="3" max="3" width="10.5703125" style="2" bestFit="1" customWidth="1"/>
    <col min="4" max="4" width="9.140625" style="1"/>
  </cols>
  <sheetData>
    <row r="2" spans="1:4" x14ac:dyDescent="0.25">
      <c r="A2">
        <v>671.75144212722205</v>
      </c>
      <c r="B2" s="2">
        <v>7241950</v>
      </c>
      <c r="C2" s="1">
        <f>B2*0.000001</f>
        <v>7.2419500000000001</v>
      </c>
      <c r="D2" s="1">
        <f>C2</f>
        <v>7.2419500000000001</v>
      </c>
    </row>
    <row r="3" spans="1:4" x14ac:dyDescent="0.25">
      <c r="A3">
        <v>601.04076400856604</v>
      </c>
      <c r="B3" s="2">
        <v>6549330</v>
      </c>
      <c r="C3" s="1">
        <f t="shared" ref="C3:C11" si="0">B3*0.000001</f>
        <v>6.5493299999999994</v>
      </c>
      <c r="D3" s="1" t="str">
        <f>D2&amp;", "&amp;C3</f>
        <v>7.24195, 6.54933</v>
      </c>
    </row>
    <row r="4" spans="1:4" x14ac:dyDescent="0.25">
      <c r="A4">
        <v>530.33008588990299</v>
      </c>
      <c r="B4" s="2">
        <v>6262470</v>
      </c>
      <c r="C4" s="1">
        <f t="shared" si="0"/>
        <v>6.2624699999999995</v>
      </c>
      <c r="D4" s="1" t="str">
        <f t="shared" ref="D4:D11" si="1">D3&amp;", "&amp;C4</f>
        <v>7.24195, 6.54933, 6.26247</v>
      </c>
    </row>
    <row r="5" spans="1:4" x14ac:dyDescent="0.25">
      <c r="A5">
        <v>459.61940777123499</v>
      </c>
      <c r="B5" s="2">
        <v>6092470</v>
      </c>
      <c r="C5" s="1">
        <f t="shared" si="0"/>
        <v>6.0924699999999996</v>
      </c>
      <c r="D5" s="1" t="str">
        <f t="shared" si="1"/>
        <v>7.24195, 6.54933, 6.26247, 6.09247</v>
      </c>
    </row>
    <row r="6" spans="1:4" x14ac:dyDescent="0.25">
      <c r="A6">
        <v>388.90872965254999</v>
      </c>
      <c r="B6" s="2">
        <v>5970050</v>
      </c>
      <c r="C6" s="1">
        <f t="shared" si="0"/>
        <v>5.9700499999999996</v>
      </c>
      <c r="D6" s="1" t="str">
        <f t="shared" si="1"/>
        <v>7.24195, 6.54933, 6.26247, 6.09247, 5.97005</v>
      </c>
    </row>
    <row r="7" spans="1:4" x14ac:dyDescent="0.25">
      <c r="A7">
        <v>318.19805153384402</v>
      </c>
      <c r="B7" s="2">
        <v>5861570</v>
      </c>
      <c r="C7" s="1">
        <f t="shared" si="0"/>
        <v>5.8615699999999995</v>
      </c>
      <c r="D7" s="1" t="str">
        <f t="shared" si="1"/>
        <v>7.24195, 6.54933, 6.26247, 6.09247, 5.97005, 5.86157</v>
      </c>
    </row>
    <row r="8" spans="1:4" x14ac:dyDescent="0.25">
      <c r="A8">
        <v>247.48737341514601</v>
      </c>
      <c r="B8" s="2">
        <v>5742230</v>
      </c>
      <c r="C8" s="1">
        <f t="shared" si="0"/>
        <v>5.7422300000000002</v>
      </c>
      <c r="D8" s="1" t="str">
        <f t="shared" si="1"/>
        <v>7.24195, 6.54933, 6.26247, 6.09247, 5.97005, 5.86157, 5.74223</v>
      </c>
    </row>
    <row r="9" spans="1:4" x14ac:dyDescent="0.25">
      <c r="A9">
        <v>176.77669529649299</v>
      </c>
      <c r="B9" s="2">
        <v>5578930</v>
      </c>
      <c r="C9" s="1">
        <f t="shared" si="0"/>
        <v>5.5789299999999997</v>
      </c>
      <c r="D9" s="1" t="str">
        <f t="shared" si="1"/>
        <v>7.24195, 6.54933, 6.26247, 6.09247, 5.97005, 5.86157, 5.74223, 5.57893</v>
      </c>
    </row>
    <row r="10" spans="1:4" x14ac:dyDescent="0.25">
      <c r="A10">
        <v>106.06601717790799</v>
      </c>
      <c r="B10" s="2">
        <v>5305870</v>
      </c>
      <c r="C10" s="1">
        <f t="shared" si="0"/>
        <v>5.3058699999999996</v>
      </c>
      <c r="D10" s="1" t="str">
        <f t="shared" si="1"/>
        <v>7.24195, 6.54933, 6.26247, 6.09247, 5.97005, 5.86157, 5.74223, 5.57893, 5.30587</v>
      </c>
    </row>
    <row r="11" spans="1:4" x14ac:dyDescent="0.25">
      <c r="A11">
        <v>35.355339059315398</v>
      </c>
      <c r="B11" s="2">
        <v>3393580</v>
      </c>
      <c r="C11" s="1">
        <f t="shared" si="0"/>
        <v>3.39358</v>
      </c>
      <c r="D11" s="1" t="str">
        <f t="shared" si="1"/>
        <v>7.24195, 6.54933, 6.26247, 6.09247, 5.97005, 5.86157, 5.74223, 5.57893, 5.30587, 3.39358</v>
      </c>
    </row>
    <row r="13" spans="1:4" x14ac:dyDescent="0.25">
      <c r="A13">
        <v>671.75144212722205</v>
      </c>
      <c r="B13" s="2">
        <v>121.09399999999999</v>
      </c>
      <c r="C13" s="2">
        <f>A13</f>
        <v>671.75144212722205</v>
      </c>
      <c r="D13" s="2">
        <f>B13</f>
        <v>121.09399999999999</v>
      </c>
    </row>
    <row r="14" spans="1:4" x14ac:dyDescent="0.25">
      <c r="A14">
        <v>601.04076400856604</v>
      </c>
      <c r="B14" s="2">
        <v>135.28200000000001</v>
      </c>
      <c r="C14" s="2" t="str">
        <f>C13&amp;", "&amp;A14</f>
        <v>671.751442127222, 601.040764008566</v>
      </c>
      <c r="D14" s="2" t="str">
        <f>D13&amp;", "&amp;B14</f>
        <v>121.094, 135.282</v>
      </c>
    </row>
    <row r="15" spans="1:4" x14ac:dyDescent="0.25">
      <c r="A15">
        <v>530.33008588990299</v>
      </c>
      <c r="B15" s="2">
        <v>158.34800000000001</v>
      </c>
      <c r="C15" s="2" t="str">
        <f t="shared" ref="C15:C22" si="2">C14&amp;", "&amp;A15</f>
        <v>671.751442127222, 601.040764008566, 530.330085889903</v>
      </c>
      <c r="D15" s="2" t="str">
        <f t="shared" ref="D15:D22" si="3">D14&amp;", "&amp;B15</f>
        <v>121.094, 135.282, 158.348</v>
      </c>
    </row>
    <row r="16" spans="1:4" x14ac:dyDescent="0.25">
      <c r="A16">
        <v>459.61940777123499</v>
      </c>
      <c r="B16" s="2">
        <v>186.52099999999999</v>
      </c>
      <c r="C16" s="2" t="str">
        <f t="shared" si="2"/>
        <v>671.751442127222, 601.040764008566, 530.330085889903, 459.619407771235</v>
      </c>
      <c r="D16" s="2" t="str">
        <f t="shared" si="3"/>
        <v>121.094, 135.282, 158.348, 186.521</v>
      </c>
    </row>
    <row r="17" spans="1:4" x14ac:dyDescent="0.25">
      <c r="A17">
        <v>388.90872965254999</v>
      </c>
      <c r="B17" s="2">
        <v>214.029</v>
      </c>
      <c r="C17" s="2" t="str">
        <f t="shared" si="2"/>
        <v>671.751442127222, 601.040764008566, 530.330085889903, 459.619407771235, 388.90872965255</v>
      </c>
      <c r="D17" s="2" t="str">
        <f t="shared" si="3"/>
        <v>121.094, 135.282, 158.348, 186.521, 214.029</v>
      </c>
    </row>
    <row r="18" spans="1:4" x14ac:dyDescent="0.25">
      <c r="A18">
        <v>318.19805153384402</v>
      </c>
      <c r="B18" s="2">
        <v>236.41200000000001</v>
      </c>
      <c r="C18" s="2" t="str">
        <f t="shared" si="2"/>
        <v>671.751442127222, 601.040764008566, 530.330085889903, 459.619407771235, 388.90872965255, 318.198051533844</v>
      </c>
      <c r="D18" s="2" t="str">
        <f t="shared" si="3"/>
        <v>121.094, 135.282, 158.348, 186.521, 214.029, 236.412</v>
      </c>
    </row>
    <row r="19" spans="1:4" x14ac:dyDescent="0.25">
      <c r="A19">
        <v>247.48737341514601</v>
      </c>
      <c r="B19" s="2">
        <v>252.417</v>
      </c>
      <c r="C19" s="2" t="str">
        <f t="shared" si="2"/>
        <v>671.751442127222, 601.040764008566, 530.330085889903, 459.619407771235, 388.90872965255, 318.198051533844, 247.487373415146</v>
      </c>
      <c r="D19" s="2" t="str">
        <f t="shared" si="3"/>
        <v>121.094, 135.282, 158.348, 186.521, 214.029, 236.412, 252.417</v>
      </c>
    </row>
    <row r="20" spans="1:4" x14ac:dyDescent="0.25">
      <c r="A20">
        <v>176.77669529649299</v>
      </c>
      <c r="B20" s="2">
        <v>263.37799999999999</v>
      </c>
      <c r="C20" s="2" t="str">
        <f t="shared" si="2"/>
        <v>671.751442127222, 601.040764008566, 530.330085889903, 459.619407771235, 388.90872965255, 318.198051533844, 247.487373415146, 176.776695296493</v>
      </c>
      <c r="D20" s="2" t="str">
        <f t="shared" si="3"/>
        <v>121.094, 135.282, 158.348, 186.521, 214.029, 236.412, 252.417, 263.378</v>
      </c>
    </row>
    <row r="21" spans="1:4" x14ac:dyDescent="0.25">
      <c r="A21">
        <v>106.06601717790799</v>
      </c>
      <c r="B21" s="2">
        <v>267.68</v>
      </c>
      <c r="C21" s="2" t="str">
        <f t="shared" si="2"/>
        <v>671.751442127222, 601.040764008566, 530.330085889903, 459.619407771235, 388.90872965255, 318.198051533844, 247.487373415146, 176.776695296493, 106.066017177908</v>
      </c>
      <c r="D21" s="2" t="str">
        <f t="shared" si="3"/>
        <v>121.094, 135.282, 158.348, 186.521, 214.029, 236.412, 252.417, 263.378, 267.68</v>
      </c>
    </row>
    <row r="22" spans="1:4" x14ac:dyDescent="0.25">
      <c r="A22">
        <v>35.355339059315398</v>
      </c>
      <c r="B22" s="2">
        <v>240.79300000000001</v>
      </c>
      <c r="C22" s="2" t="str">
        <f t="shared" si="2"/>
        <v>671.751442127222, 601.040764008566, 530.330085889903, 459.619407771235, 388.90872965255, 318.198051533844, 247.487373415146, 176.776695296493, 106.066017177908, 35.3553390593154</v>
      </c>
      <c r="D22" s="2" t="str">
        <f t="shared" si="3"/>
        <v>121.094, 135.282, 158.348, 186.521, 214.029, 236.412, 252.417, 263.378, 267.68, 240.793</v>
      </c>
    </row>
  </sheetData>
  <sortState xmlns:xlrd2="http://schemas.microsoft.com/office/spreadsheetml/2017/richdata2" ref="A13:B22">
    <sortCondition descending="1" ref="A13:A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d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 Duggal</cp:lastModifiedBy>
  <dcterms:created xsi:type="dcterms:W3CDTF">2021-06-26T04:06:05Z</dcterms:created>
  <dcterms:modified xsi:type="dcterms:W3CDTF">2021-07-25T07:15:44Z</dcterms:modified>
</cp:coreProperties>
</file>