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vuwac-my.sharepoint.com/personal/duggalrohi_myvuw_ac_nz/Documents/wai_sim/simulation/trials/minc/minc_5_spot/plotd_project/"/>
    </mc:Choice>
  </mc:AlternateContent>
  <xr:revisionPtr revIDLastSave="136" documentId="8_{156D23E5-B28C-4D3D-98CC-F0B15EDA5014}" xr6:coauthVersionLast="47" xr6:coauthVersionMax="47" xr10:uidLastSave="{FEEB1BF2-B244-4BEE-B797-11C51A0AB141}"/>
  <bookViews>
    <workbookView xWindow="28680" yWindow="-120" windowWidth="29040" windowHeight="15990" xr2:uid="{5DD71D0A-A528-4ED7-A340-2EFFD9B464A7}"/>
  </bookViews>
  <sheets>
    <sheet name="Sheet1" sheetId="1" r:id="rId1"/>
    <sheet name="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2" i="1"/>
  <c r="V3" i="1"/>
  <c r="V4" i="1"/>
  <c r="V5" i="1"/>
  <c r="V6" i="1"/>
  <c r="V7" i="1"/>
  <c r="V8" i="1"/>
  <c r="V9" i="1"/>
  <c r="V10" i="1"/>
  <c r="V11" i="1"/>
  <c r="V2" i="1"/>
  <c r="B12" i="3"/>
  <c r="C12" i="3" s="1"/>
  <c r="B11" i="3"/>
  <c r="C11" i="3" s="1"/>
  <c r="B10" i="3"/>
  <c r="C10" i="3" s="1"/>
  <c r="B9" i="3"/>
  <c r="B8" i="3"/>
  <c r="C8" i="3" s="1"/>
  <c r="B7" i="3"/>
  <c r="B6" i="3"/>
  <c r="C6" i="3" s="1"/>
  <c r="B5" i="3"/>
  <c r="B4" i="3"/>
  <c r="C4" i="3" s="1"/>
  <c r="B3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B2" i="3"/>
  <c r="C3" i="3" s="1"/>
  <c r="F1" i="3"/>
  <c r="F2" i="3" s="1"/>
  <c r="F3" i="3" s="1"/>
  <c r="F4" i="3" s="1"/>
  <c r="F5" i="3" s="1"/>
  <c r="F6" i="3" s="1"/>
  <c r="F7" i="3" s="1"/>
  <c r="F8" i="3" s="1"/>
  <c r="F9" i="3" s="1"/>
  <c r="F10" i="3" s="1"/>
  <c r="F11" i="3" s="1"/>
  <c r="F12" i="3" s="1"/>
  <c r="D1" i="3"/>
  <c r="C1" i="3"/>
  <c r="B1" i="3"/>
  <c r="C2" i="3" l="1"/>
  <c r="C5" i="3"/>
  <c r="C7" i="3"/>
  <c r="C9" i="3"/>
</calcChain>
</file>

<file path=xl/sharedStrings.xml><?xml version="1.0" encoding="utf-8"?>
<sst xmlns="http://schemas.openxmlformats.org/spreadsheetml/2006/main" count="31" uniqueCount="25">
  <si>
    <t>xporT</t>
  </si>
  <si>
    <t>porT</t>
  </si>
  <si>
    <t>xt250</t>
  </si>
  <si>
    <t>T250</t>
  </si>
  <si>
    <t>xt50</t>
  </si>
  <si>
    <t>T50</t>
  </si>
  <si>
    <t>porP</t>
  </si>
  <si>
    <t>P250</t>
  </si>
  <si>
    <t>P50</t>
  </si>
  <si>
    <t>xporP</t>
  </si>
  <si>
    <t>xp250</t>
  </si>
  <si>
    <t>xp50</t>
  </si>
  <si>
    <t>xwai</t>
  </si>
  <si>
    <t>waiP50, Pa</t>
  </si>
  <si>
    <t>waiP250, Pa</t>
  </si>
  <si>
    <t>T250_literature</t>
  </si>
  <si>
    <t>T50_literature</t>
  </si>
  <si>
    <t>porousP_literature</t>
  </si>
  <si>
    <t>P250_literature</t>
  </si>
  <si>
    <t>P50_literature</t>
  </si>
  <si>
    <t>T50_waiwera</t>
  </si>
  <si>
    <t>P50_waiwera, MPa</t>
  </si>
  <si>
    <t>P250_waiwera, MPa</t>
  </si>
  <si>
    <t>porousT_literature</t>
  </si>
  <si>
    <t>T250_waiwera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</si>
</sst>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39BE0A-DD3B-494B-81BE-682F8A5CAD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NZ">
                <a:solidFill>
                  <a:sysClr val="windowText" lastClr="000000"/>
                </a:solidFill>
              </a:rPr>
              <a:t>Temperature profile for five-spot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Sheet1!$H$1</c:f>
              <c:strCache>
                <c:ptCount val="1"/>
                <c:pt idx="0">
                  <c:v>T50_literature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Sheet1!$G$2:$G$13</c:f>
              <c:numCache>
                <c:formatCode>General</c:formatCode>
                <c:ptCount val="12"/>
                <c:pt idx="0">
                  <c:v>18.100000000000001</c:v>
                </c:pt>
                <c:pt idx="1">
                  <c:v>47.63</c:v>
                </c:pt>
                <c:pt idx="2">
                  <c:v>101.99</c:v>
                </c:pt>
                <c:pt idx="3">
                  <c:v>176.47</c:v>
                </c:pt>
                <c:pt idx="4">
                  <c:v>248.75</c:v>
                </c:pt>
                <c:pt idx="5">
                  <c:v>318.88</c:v>
                </c:pt>
                <c:pt idx="6">
                  <c:v>385.69</c:v>
                </c:pt>
                <c:pt idx="7">
                  <c:v>458.49</c:v>
                </c:pt>
                <c:pt idx="8">
                  <c:v>527.84</c:v>
                </c:pt>
                <c:pt idx="9">
                  <c:v>606.46</c:v>
                </c:pt>
                <c:pt idx="10">
                  <c:v>656.23</c:v>
                </c:pt>
                <c:pt idx="11">
                  <c:v>686.14</c:v>
                </c:pt>
              </c:numCache>
            </c:numRef>
          </c:xVal>
          <c:yVal>
            <c:numRef>
              <c:f>Sheet1!$H$2:$H$13</c:f>
              <c:numCache>
                <c:formatCode>General</c:formatCode>
                <c:ptCount val="12"/>
                <c:pt idx="0">
                  <c:v>268.77</c:v>
                </c:pt>
                <c:pt idx="1">
                  <c:v>283.27999999999997</c:v>
                </c:pt>
                <c:pt idx="2">
                  <c:v>290.75</c:v>
                </c:pt>
                <c:pt idx="3">
                  <c:v>294.38</c:v>
                </c:pt>
                <c:pt idx="4">
                  <c:v>290.74</c:v>
                </c:pt>
                <c:pt idx="5">
                  <c:v>281.83999999999997</c:v>
                </c:pt>
                <c:pt idx="6">
                  <c:v>261.58999999999997</c:v>
                </c:pt>
                <c:pt idx="7">
                  <c:v>221.49</c:v>
                </c:pt>
                <c:pt idx="8">
                  <c:v>167.41</c:v>
                </c:pt>
                <c:pt idx="9">
                  <c:v>127.89</c:v>
                </c:pt>
                <c:pt idx="10">
                  <c:v>116.71</c:v>
                </c:pt>
                <c:pt idx="11">
                  <c:v>116.06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C9A-48BF-8F6C-A9709D1007FE}"/>
            </c:ext>
          </c:extLst>
        </c:ser>
        <c:ser>
          <c:idx val="3"/>
          <c:order val="3"/>
          <c:tx>
            <c:strRef>
              <c:f>Sheet1!$T$1</c:f>
              <c:strCache>
                <c:ptCount val="1"/>
                <c:pt idx="0">
                  <c:v>T50_waiwera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Sheet1!$S$2:$S$11</c:f>
              <c:numCache>
                <c:formatCode>General</c:formatCode>
                <c:ptCount val="10"/>
                <c:pt idx="0">
                  <c:v>671.65</c:v>
                </c:pt>
                <c:pt idx="1">
                  <c:v>600.95000000000005</c:v>
                </c:pt>
                <c:pt idx="2">
                  <c:v>530.25</c:v>
                </c:pt>
                <c:pt idx="3">
                  <c:v>459.55</c:v>
                </c:pt>
                <c:pt idx="4">
                  <c:v>388.85</c:v>
                </c:pt>
                <c:pt idx="5">
                  <c:v>318.14999999999998</c:v>
                </c:pt>
                <c:pt idx="6">
                  <c:v>247.45</c:v>
                </c:pt>
                <c:pt idx="7">
                  <c:v>176.75</c:v>
                </c:pt>
                <c:pt idx="8">
                  <c:v>106.05</c:v>
                </c:pt>
                <c:pt idx="9">
                  <c:v>35.35</c:v>
                </c:pt>
              </c:numCache>
            </c:numRef>
          </c:xVal>
          <c:yVal>
            <c:numRef>
              <c:f>Sheet1!$T$2:$T$11</c:f>
              <c:numCache>
                <c:formatCode>General</c:formatCode>
                <c:ptCount val="10"/>
                <c:pt idx="0">
                  <c:v>117.62316994</c:v>
                </c:pt>
                <c:pt idx="1">
                  <c:v>124.4572096</c:v>
                </c:pt>
                <c:pt idx="2">
                  <c:v>162.87853483000001</c:v>
                </c:pt>
                <c:pt idx="3">
                  <c:v>224.45695542999999</c:v>
                </c:pt>
                <c:pt idx="4">
                  <c:v>269.09023970999999</c:v>
                </c:pt>
                <c:pt idx="5">
                  <c:v>289.22545461999999</c:v>
                </c:pt>
                <c:pt idx="6">
                  <c:v>296.25291792000002</c:v>
                </c:pt>
                <c:pt idx="7">
                  <c:v>296.70751174999998</c:v>
                </c:pt>
                <c:pt idx="8">
                  <c:v>292.78597030999998</c:v>
                </c:pt>
                <c:pt idx="9">
                  <c:v>280.41975886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C9A-48BF-8F6C-A9709D1007FE}"/>
            </c:ext>
          </c:extLst>
        </c:ser>
        <c:ser>
          <c:idx val="4"/>
          <c:order val="4"/>
          <c:tx>
            <c:strRef>
              <c:f>Sheet1!$B$1</c:f>
              <c:strCache>
                <c:ptCount val="1"/>
                <c:pt idx="0">
                  <c:v>porousT_literature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19.89</c:v>
                </c:pt>
                <c:pt idx="1">
                  <c:v>47.53</c:v>
                </c:pt>
                <c:pt idx="2">
                  <c:v>103.9</c:v>
                </c:pt>
                <c:pt idx="3">
                  <c:v>176.46</c:v>
                </c:pt>
                <c:pt idx="4">
                  <c:v>248.87</c:v>
                </c:pt>
                <c:pt idx="5">
                  <c:v>320</c:v>
                </c:pt>
                <c:pt idx="6">
                  <c:v>386.85</c:v>
                </c:pt>
                <c:pt idx="7">
                  <c:v>459.61</c:v>
                </c:pt>
                <c:pt idx="8">
                  <c:v>526.88</c:v>
                </c:pt>
                <c:pt idx="9">
                  <c:v>606.39</c:v>
                </c:pt>
                <c:pt idx="10">
                  <c:v>658.17</c:v>
                </c:pt>
                <c:pt idx="11">
                  <c:v>686.13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264.97000000000003</c:v>
                </c:pt>
                <c:pt idx="1">
                  <c:v>280.66000000000003</c:v>
                </c:pt>
                <c:pt idx="2">
                  <c:v>290.16000000000003</c:v>
                </c:pt>
                <c:pt idx="3">
                  <c:v>294.08999999999997</c:v>
                </c:pt>
                <c:pt idx="4">
                  <c:v>293.94</c:v>
                </c:pt>
                <c:pt idx="5">
                  <c:v>285.63</c:v>
                </c:pt>
                <c:pt idx="6">
                  <c:v>266.54000000000002</c:v>
                </c:pt>
                <c:pt idx="7">
                  <c:v>225.57</c:v>
                </c:pt>
                <c:pt idx="8">
                  <c:v>167.42</c:v>
                </c:pt>
                <c:pt idx="9">
                  <c:v>126.14</c:v>
                </c:pt>
                <c:pt idx="10">
                  <c:v>117</c:v>
                </c:pt>
                <c:pt idx="11">
                  <c:v>115.77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9A-48BF-8F6C-A9709D1007FE}"/>
            </c:ext>
          </c:extLst>
        </c:ser>
        <c:ser>
          <c:idx val="6"/>
          <c:order val="6"/>
          <c:tx>
            <c:strRef>
              <c:f>Sheet1!$X$1</c:f>
              <c:strCache>
                <c:ptCount val="1"/>
                <c:pt idx="0">
                  <c:v>T250_waiwera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Sheet1!$S$2:$S$11</c:f>
              <c:numCache>
                <c:formatCode>General</c:formatCode>
                <c:ptCount val="10"/>
                <c:pt idx="0">
                  <c:v>671.65</c:v>
                </c:pt>
                <c:pt idx="1">
                  <c:v>600.95000000000005</c:v>
                </c:pt>
                <c:pt idx="2">
                  <c:v>530.25</c:v>
                </c:pt>
                <c:pt idx="3">
                  <c:v>459.55</c:v>
                </c:pt>
                <c:pt idx="4">
                  <c:v>388.85</c:v>
                </c:pt>
                <c:pt idx="5">
                  <c:v>318.14999999999998</c:v>
                </c:pt>
                <c:pt idx="6">
                  <c:v>247.45</c:v>
                </c:pt>
                <c:pt idx="7">
                  <c:v>176.75</c:v>
                </c:pt>
                <c:pt idx="8">
                  <c:v>106.05</c:v>
                </c:pt>
                <c:pt idx="9">
                  <c:v>35.35</c:v>
                </c:pt>
              </c:numCache>
            </c:numRef>
          </c:xVal>
          <c:yVal>
            <c:numRef>
              <c:f>Sheet1!$X$2:$X$11</c:f>
              <c:numCache>
                <c:formatCode>General</c:formatCode>
                <c:ptCount val="10"/>
                <c:pt idx="0">
                  <c:v>120.80381057</c:v>
                </c:pt>
                <c:pt idx="1">
                  <c:v>134.95708734999999</c:v>
                </c:pt>
                <c:pt idx="2">
                  <c:v>158.19392737000001</c:v>
                </c:pt>
                <c:pt idx="3">
                  <c:v>187.12071614999999</c:v>
                </c:pt>
                <c:pt idx="4">
                  <c:v>216.11043715</c:v>
                </c:pt>
                <c:pt idx="5">
                  <c:v>240.18284641</c:v>
                </c:pt>
                <c:pt idx="6">
                  <c:v>257.55136529999999</c:v>
                </c:pt>
                <c:pt idx="7">
                  <c:v>269.44583455999998</c:v>
                </c:pt>
                <c:pt idx="8">
                  <c:v>278.19900498999999</c:v>
                </c:pt>
                <c:pt idx="9">
                  <c:v>284.00292216999998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C9A-48BF-8F6C-A9709D1007FE}"/>
            </c:ext>
          </c:extLst>
        </c:ser>
        <c:ser>
          <c:idx val="9"/>
          <c:order val="9"/>
          <c:tx>
            <c:strRef>
              <c:f>Sheet1!$E$1</c:f>
              <c:strCache>
                <c:ptCount val="1"/>
                <c:pt idx="0">
                  <c:v>T250_literature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Sheet1!$D$2:$D$13</c:f>
              <c:numCache>
                <c:formatCode>General</c:formatCode>
                <c:ptCount val="12"/>
                <c:pt idx="0">
                  <c:v>19.309999999999999</c:v>
                </c:pt>
                <c:pt idx="1">
                  <c:v>48.08</c:v>
                </c:pt>
                <c:pt idx="2">
                  <c:v>103.96</c:v>
                </c:pt>
                <c:pt idx="3">
                  <c:v>175.17</c:v>
                </c:pt>
                <c:pt idx="4">
                  <c:v>250.1</c:v>
                </c:pt>
                <c:pt idx="5">
                  <c:v>319.98</c:v>
                </c:pt>
                <c:pt idx="6">
                  <c:v>384.68</c:v>
                </c:pt>
                <c:pt idx="7">
                  <c:v>460.93</c:v>
                </c:pt>
                <c:pt idx="8">
                  <c:v>527.44000000000005</c:v>
                </c:pt>
                <c:pt idx="9">
                  <c:v>605.72</c:v>
                </c:pt>
                <c:pt idx="10">
                  <c:v>656.42</c:v>
                </c:pt>
                <c:pt idx="11">
                  <c:v>689.1</c:v>
                </c:pt>
              </c:numCache>
            </c:numRef>
          </c:xVal>
          <c:yVal>
            <c:numRef>
              <c:f>Sheet1!$E$2:$E$13</c:f>
              <c:numCache>
                <c:formatCode>General</c:formatCode>
                <c:ptCount val="12"/>
                <c:pt idx="0">
                  <c:v>274.89</c:v>
                </c:pt>
                <c:pt idx="1">
                  <c:v>269.87</c:v>
                </c:pt>
                <c:pt idx="2">
                  <c:v>266.83999999999997</c:v>
                </c:pt>
                <c:pt idx="3">
                  <c:v>260.57</c:v>
                </c:pt>
                <c:pt idx="4">
                  <c:v>250.79</c:v>
                </c:pt>
                <c:pt idx="5">
                  <c:v>235.19</c:v>
                </c:pt>
                <c:pt idx="6">
                  <c:v>210.57</c:v>
                </c:pt>
                <c:pt idx="7">
                  <c:v>184.75</c:v>
                </c:pt>
                <c:pt idx="8">
                  <c:v>156.91999999999999</c:v>
                </c:pt>
                <c:pt idx="9">
                  <c:v>133.72</c:v>
                </c:pt>
                <c:pt idx="10">
                  <c:v>121.67</c:v>
                </c:pt>
                <c:pt idx="11">
                  <c:v>117.81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C9A-48BF-8F6C-A9709D10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02623"/>
        <c:axId val="1645189311"/>
      </c:scatterChar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996920207"/>
        <c:axId val="19969177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Sheet1!$Q$1</c15:sqref>
                        </c15:formulaRef>
                      </c:ext>
                    </c:extLst>
                    <c:strCache>
                      <c:ptCount val="1"/>
                      <c:pt idx="0">
                        <c:v>P50_literature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Sheet1!$P$2:$P$13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17.23</c:v>
                      </c:pt>
                      <c:pt idx="1">
                        <c:v>47.3</c:v>
                      </c:pt>
                      <c:pt idx="2">
                        <c:v>102.73</c:v>
                      </c:pt>
                      <c:pt idx="3">
                        <c:v>174.84</c:v>
                      </c:pt>
                      <c:pt idx="4">
                        <c:v>249.52</c:v>
                      </c:pt>
                      <c:pt idx="5">
                        <c:v>319.22000000000003</c:v>
                      </c:pt>
                      <c:pt idx="6">
                        <c:v>386.12</c:v>
                      </c:pt>
                      <c:pt idx="7">
                        <c:v>459.76</c:v>
                      </c:pt>
                      <c:pt idx="8">
                        <c:v>527.67999999999995</c:v>
                      </c:pt>
                      <c:pt idx="9">
                        <c:v>606.49</c:v>
                      </c:pt>
                      <c:pt idx="10">
                        <c:v>658.5</c:v>
                      </c:pt>
                      <c:pt idx="11">
                        <c:v>687.11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Sheet1!$Q$2:$Q$13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5.53</c:v>
                      </c:pt>
                      <c:pt idx="1">
                        <c:v>6.83</c:v>
                      </c:pt>
                      <c:pt idx="2">
                        <c:v>7.67</c:v>
                      </c:pt>
                      <c:pt idx="3">
                        <c:v>8.0299999999999994</c:v>
                      </c:pt>
                      <c:pt idx="4">
                        <c:v>8.18</c:v>
                      </c:pt>
                      <c:pt idx="5">
                        <c:v>8.24</c:v>
                      </c:pt>
                      <c:pt idx="6">
                        <c:v>8.36</c:v>
                      </c:pt>
                      <c:pt idx="7">
                        <c:v>8.4600000000000009</c:v>
                      </c:pt>
                      <c:pt idx="8">
                        <c:v>8.6199999999999992</c:v>
                      </c:pt>
                      <c:pt idx="9">
                        <c:v>8.94</c:v>
                      </c:pt>
                      <c:pt idx="10">
                        <c:v>9.43</c:v>
                      </c:pt>
                      <c:pt idx="11">
                        <c:v>9.8000000000000007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C9A-48BF-8F6C-A9709D1007F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Sheet1!$V$1</c15:sqref>
                        </c15:formulaRef>
                      </c:ext>
                    </c:extLst>
                    <c:strCache>
                      <c:ptCount val="1"/>
                      <c:pt idx="0">
                        <c:v>P50_waiwera, MPa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671.65</c:v>
                      </c:pt>
                      <c:pt idx="1">
                        <c:v>600.95000000000005</c:v>
                      </c:pt>
                      <c:pt idx="2">
                        <c:v>530.25</c:v>
                      </c:pt>
                      <c:pt idx="3">
                        <c:v>459.55</c:v>
                      </c:pt>
                      <c:pt idx="4">
                        <c:v>388.85</c:v>
                      </c:pt>
                      <c:pt idx="5">
                        <c:v>318.14999999999998</c:v>
                      </c:pt>
                      <c:pt idx="6">
                        <c:v>247.45</c:v>
                      </c:pt>
                      <c:pt idx="7">
                        <c:v>176.75</c:v>
                      </c:pt>
                      <c:pt idx="8">
                        <c:v>106.05</c:v>
                      </c:pt>
                      <c:pt idx="9">
                        <c:v>35.35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Sheet1!$V$2:$V$11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9.8274642497252493</c:v>
                      </c:pt>
                      <c:pt idx="1">
                        <c:v>9.1152323920818397</c:v>
                      </c:pt>
                      <c:pt idx="2">
                        <c:v>8.811837427556318</c:v>
                      </c:pt>
                      <c:pt idx="3">
                        <c:v>8.6525058198963496</c:v>
                      </c:pt>
                      <c:pt idx="4">
                        <c:v>8.54855461400461</c:v>
                      </c:pt>
                      <c:pt idx="5">
                        <c:v>8.4556989586727589</c:v>
                      </c:pt>
                      <c:pt idx="6">
                        <c:v>8.3480907328550398</c:v>
                      </c:pt>
                      <c:pt idx="7">
                        <c:v>8.2012433307479391</c:v>
                      </c:pt>
                      <c:pt idx="8">
                        <c:v>7.7529747615478293</c:v>
                      </c:pt>
                      <c:pt idx="9">
                        <c:v>6.4609370620371802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9A-48BF-8F6C-A9709D1007F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porousP_literature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19.64</c:v>
                      </c:pt>
                      <c:pt idx="1">
                        <c:v>47.97</c:v>
                      </c:pt>
                      <c:pt idx="2">
                        <c:v>104.48</c:v>
                      </c:pt>
                      <c:pt idx="3">
                        <c:v>174.85</c:v>
                      </c:pt>
                      <c:pt idx="4">
                        <c:v>249.53</c:v>
                      </c:pt>
                      <c:pt idx="5">
                        <c:v>319.31</c:v>
                      </c:pt>
                      <c:pt idx="6">
                        <c:v>385.27</c:v>
                      </c:pt>
                      <c:pt idx="7">
                        <c:v>459.82</c:v>
                      </c:pt>
                      <c:pt idx="8">
                        <c:v>529.67999999999995</c:v>
                      </c:pt>
                      <c:pt idx="9">
                        <c:v>607.54999999999995</c:v>
                      </c:pt>
                      <c:pt idx="10">
                        <c:v>659.56</c:v>
                      </c:pt>
                      <c:pt idx="11">
                        <c:v>687.3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5.2</c:v>
                      </c:pt>
                      <c:pt idx="1">
                        <c:v>6.64</c:v>
                      </c:pt>
                      <c:pt idx="2">
                        <c:v>7.55</c:v>
                      </c:pt>
                      <c:pt idx="3">
                        <c:v>8.0399999999999991</c:v>
                      </c:pt>
                      <c:pt idx="4">
                        <c:v>8.19</c:v>
                      </c:pt>
                      <c:pt idx="5">
                        <c:v>8.3000000000000007</c:v>
                      </c:pt>
                      <c:pt idx="6">
                        <c:v>8.43</c:v>
                      </c:pt>
                      <c:pt idx="7">
                        <c:v>8.5</c:v>
                      </c:pt>
                      <c:pt idx="8">
                        <c:v>8.66</c:v>
                      </c:pt>
                      <c:pt idx="9">
                        <c:v>9</c:v>
                      </c:pt>
                      <c:pt idx="10">
                        <c:v>9.5</c:v>
                      </c:pt>
                      <c:pt idx="11">
                        <c:v>9.92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9A-48BF-8F6C-A9709D1007F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Sheet1!$Z$1</c15:sqref>
                        </c15:formulaRef>
                      </c:ext>
                    </c:extLst>
                    <c:strCache>
                      <c:ptCount val="1"/>
                      <c:pt idx="0">
                        <c:v>P250_waiwera, MPa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671.65</c:v>
                      </c:pt>
                      <c:pt idx="1">
                        <c:v>600.95000000000005</c:v>
                      </c:pt>
                      <c:pt idx="2">
                        <c:v>530.25</c:v>
                      </c:pt>
                      <c:pt idx="3">
                        <c:v>459.55</c:v>
                      </c:pt>
                      <c:pt idx="4">
                        <c:v>388.85</c:v>
                      </c:pt>
                      <c:pt idx="5">
                        <c:v>318.14999999999998</c:v>
                      </c:pt>
                      <c:pt idx="6">
                        <c:v>247.45</c:v>
                      </c:pt>
                      <c:pt idx="7">
                        <c:v>176.75</c:v>
                      </c:pt>
                      <c:pt idx="8">
                        <c:v>106.05</c:v>
                      </c:pt>
                      <c:pt idx="9">
                        <c:v>35.35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Sheet1!$Z$2:$Z$11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8.9396042250047785</c:v>
                      </c:pt>
                      <c:pt idx="1">
                        <c:v>8.2526565485431007</c:v>
                      </c:pt>
                      <c:pt idx="2">
                        <c:v>7.9693745377587497</c:v>
                      </c:pt>
                      <c:pt idx="3">
                        <c:v>7.8040635463587291</c:v>
                      </c:pt>
                      <c:pt idx="4">
                        <c:v>7.6893110660804602</c:v>
                      </c:pt>
                      <c:pt idx="5">
                        <c:v>7.5938788461502993</c:v>
                      </c:pt>
                      <c:pt idx="6">
                        <c:v>7.4979474602348093</c:v>
                      </c:pt>
                      <c:pt idx="7">
                        <c:v>7.3826846680199401</c:v>
                      </c:pt>
                      <c:pt idx="8">
                        <c:v>7.2143696961599799</c:v>
                      </c:pt>
                      <c:pt idx="9">
                        <c:v>6.8500445600787589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9A-48BF-8F6C-A9709D1007F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P250_literature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18.190000000000001</c:v>
                      </c:pt>
                      <c:pt idx="1">
                        <c:v>46.76</c:v>
                      </c:pt>
                      <c:pt idx="2">
                        <c:v>103.24</c:v>
                      </c:pt>
                      <c:pt idx="3">
                        <c:v>174.1</c:v>
                      </c:pt>
                      <c:pt idx="4">
                        <c:v>247.77</c:v>
                      </c:pt>
                      <c:pt idx="5">
                        <c:v>317.48</c:v>
                      </c:pt>
                      <c:pt idx="6">
                        <c:v>384.4</c:v>
                      </c:pt>
                      <c:pt idx="7">
                        <c:v>459.02</c:v>
                      </c:pt>
                      <c:pt idx="8">
                        <c:v>526.97</c:v>
                      </c:pt>
                      <c:pt idx="9">
                        <c:v>604.77</c:v>
                      </c:pt>
                      <c:pt idx="10">
                        <c:v>658.66</c:v>
                      </c:pt>
                      <c:pt idx="11">
                        <c:v>687.55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Sheet1!$N$2:$N$13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6.14</c:v>
                      </c:pt>
                      <c:pt idx="1">
                        <c:v>6.48</c:v>
                      </c:pt>
                      <c:pt idx="2">
                        <c:v>6.75</c:v>
                      </c:pt>
                      <c:pt idx="3">
                        <c:v>6.93</c:v>
                      </c:pt>
                      <c:pt idx="4">
                        <c:v>7.05</c:v>
                      </c:pt>
                      <c:pt idx="5">
                        <c:v>7.11</c:v>
                      </c:pt>
                      <c:pt idx="6">
                        <c:v>7.25</c:v>
                      </c:pt>
                      <c:pt idx="7">
                        <c:v>7.36</c:v>
                      </c:pt>
                      <c:pt idx="8">
                        <c:v>7.53</c:v>
                      </c:pt>
                      <c:pt idx="9">
                        <c:v>7.83</c:v>
                      </c:pt>
                      <c:pt idx="10">
                        <c:v>8.2899999999999991</c:v>
                      </c:pt>
                      <c:pt idx="11">
                        <c:v>8.84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C9A-48BF-8F6C-A9709D1007FE}"/>
                  </c:ext>
                </c:extLst>
              </c15:ser>
            </c15:filteredScatterSeries>
          </c:ext>
        </c:extLst>
      </c:scatterChart>
      <c:valAx>
        <c:axId val="164520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ysClr val="windowText" lastClr="000000"/>
                    </a:solidFill>
                  </a:rPr>
                  <a:t>Distance,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89311"/>
        <c:crosses val="autoZero"/>
        <c:crossBetween val="midCat"/>
      </c:valAx>
      <c:valAx>
        <c:axId val="1645189311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ysClr val="windowText" lastClr="000000"/>
                    </a:solidFill>
                  </a:rPr>
                  <a:t>Temperature,</a:t>
                </a:r>
                <a:r>
                  <a:rPr lang="en-NZ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NZ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en-NZ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02623"/>
        <c:crosses val="autoZero"/>
        <c:crossBetween val="midCat"/>
        <c:majorUnit val="20"/>
        <c:minorUnit val="10"/>
      </c:valAx>
      <c:valAx>
        <c:axId val="1996917711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996920207"/>
        <c:crosses val="max"/>
        <c:crossBetween val="midCat"/>
      </c:valAx>
      <c:valAx>
        <c:axId val="19969202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6917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NZ">
                <a:solidFill>
                  <a:sysClr val="windowText" lastClr="000000"/>
                </a:solidFill>
              </a:rPr>
              <a:t>Pressure profile</a:t>
            </a:r>
            <a:r>
              <a:rPr lang="en-NZ" baseline="0">
                <a:solidFill>
                  <a:sysClr val="windowText" lastClr="000000"/>
                </a:solidFill>
              </a:rPr>
              <a:t> for five-spot model</a:t>
            </a:r>
            <a:endParaRPr lang="en-NZ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P50_literature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Sheet1!$P$2:$P$13</c:f>
              <c:numCache>
                <c:formatCode>General</c:formatCode>
                <c:ptCount val="12"/>
                <c:pt idx="0">
                  <c:v>17.23</c:v>
                </c:pt>
                <c:pt idx="1">
                  <c:v>47.3</c:v>
                </c:pt>
                <c:pt idx="2">
                  <c:v>102.73</c:v>
                </c:pt>
                <c:pt idx="3">
                  <c:v>174.84</c:v>
                </c:pt>
                <c:pt idx="4">
                  <c:v>249.52</c:v>
                </c:pt>
                <c:pt idx="5">
                  <c:v>319.22000000000003</c:v>
                </c:pt>
                <c:pt idx="6">
                  <c:v>386.12</c:v>
                </c:pt>
                <c:pt idx="7">
                  <c:v>459.76</c:v>
                </c:pt>
                <c:pt idx="8">
                  <c:v>527.67999999999995</c:v>
                </c:pt>
                <c:pt idx="9">
                  <c:v>606.49</c:v>
                </c:pt>
                <c:pt idx="10">
                  <c:v>658.5</c:v>
                </c:pt>
                <c:pt idx="11">
                  <c:v>687.11</c:v>
                </c:pt>
              </c:numCache>
            </c:numRef>
          </c:xVal>
          <c:yVal>
            <c:numRef>
              <c:f>Sheet1!$Q$2:$Q$13</c:f>
              <c:numCache>
                <c:formatCode>General</c:formatCode>
                <c:ptCount val="12"/>
                <c:pt idx="0">
                  <c:v>5.53</c:v>
                </c:pt>
                <c:pt idx="1">
                  <c:v>6.83</c:v>
                </c:pt>
                <c:pt idx="2">
                  <c:v>7.67</c:v>
                </c:pt>
                <c:pt idx="3">
                  <c:v>8.0299999999999994</c:v>
                </c:pt>
                <c:pt idx="4">
                  <c:v>8.18</c:v>
                </c:pt>
                <c:pt idx="5">
                  <c:v>8.24</c:v>
                </c:pt>
                <c:pt idx="6">
                  <c:v>8.36</c:v>
                </c:pt>
                <c:pt idx="7">
                  <c:v>8.4600000000000009</c:v>
                </c:pt>
                <c:pt idx="8">
                  <c:v>8.6199999999999992</c:v>
                </c:pt>
                <c:pt idx="9">
                  <c:v>8.94</c:v>
                </c:pt>
                <c:pt idx="10">
                  <c:v>9.43</c:v>
                </c:pt>
                <c:pt idx="11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C-476D-999B-EB25BF7B9FB7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P50_waiwera, MPa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Sheet1!$S$2:$S$11</c:f>
              <c:numCache>
                <c:formatCode>General</c:formatCode>
                <c:ptCount val="10"/>
                <c:pt idx="0">
                  <c:v>671.65</c:v>
                </c:pt>
                <c:pt idx="1">
                  <c:v>600.95000000000005</c:v>
                </c:pt>
                <c:pt idx="2">
                  <c:v>530.25</c:v>
                </c:pt>
                <c:pt idx="3">
                  <c:v>459.55</c:v>
                </c:pt>
                <c:pt idx="4">
                  <c:v>388.85</c:v>
                </c:pt>
                <c:pt idx="5">
                  <c:v>318.14999999999998</c:v>
                </c:pt>
                <c:pt idx="6">
                  <c:v>247.45</c:v>
                </c:pt>
                <c:pt idx="7">
                  <c:v>176.75</c:v>
                </c:pt>
                <c:pt idx="8">
                  <c:v>106.05</c:v>
                </c:pt>
                <c:pt idx="9">
                  <c:v>35.35</c:v>
                </c:pt>
              </c:numCache>
            </c:numRef>
          </c:xVal>
          <c:yVal>
            <c:numRef>
              <c:f>Sheet1!$V$2:$V$11</c:f>
              <c:numCache>
                <c:formatCode>General</c:formatCode>
                <c:ptCount val="10"/>
                <c:pt idx="0">
                  <c:v>9.8274642497252493</c:v>
                </c:pt>
                <c:pt idx="1">
                  <c:v>9.1152323920818397</c:v>
                </c:pt>
                <c:pt idx="2">
                  <c:v>8.811837427556318</c:v>
                </c:pt>
                <c:pt idx="3">
                  <c:v>8.6525058198963496</c:v>
                </c:pt>
                <c:pt idx="4">
                  <c:v>8.54855461400461</c:v>
                </c:pt>
                <c:pt idx="5">
                  <c:v>8.4556989586727589</c:v>
                </c:pt>
                <c:pt idx="6">
                  <c:v>8.3480907328550398</c:v>
                </c:pt>
                <c:pt idx="7">
                  <c:v>8.2012433307479391</c:v>
                </c:pt>
                <c:pt idx="8">
                  <c:v>7.7529747615478293</c:v>
                </c:pt>
                <c:pt idx="9">
                  <c:v>6.4609370620371802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C-476D-999B-EB25BF7B9FB7}"/>
            </c:ext>
          </c:extLst>
        </c:ser>
        <c:ser>
          <c:idx val="5"/>
          <c:order val="5"/>
          <c:tx>
            <c:strRef>
              <c:f>Sheet1!$K$1</c:f>
              <c:strCache>
                <c:ptCount val="1"/>
                <c:pt idx="0">
                  <c:v>porousP_literature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Sheet1!$J$2:$J$13</c:f>
              <c:numCache>
                <c:formatCode>General</c:formatCode>
                <c:ptCount val="12"/>
                <c:pt idx="0">
                  <c:v>19.64</c:v>
                </c:pt>
                <c:pt idx="1">
                  <c:v>47.97</c:v>
                </c:pt>
                <c:pt idx="2">
                  <c:v>104.48</c:v>
                </c:pt>
                <c:pt idx="3">
                  <c:v>174.85</c:v>
                </c:pt>
                <c:pt idx="4">
                  <c:v>249.53</c:v>
                </c:pt>
                <c:pt idx="5">
                  <c:v>319.31</c:v>
                </c:pt>
                <c:pt idx="6">
                  <c:v>385.27</c:v>
                </c:pt>
                <c:pt idx="7">
                  <c:v>459.82</c:v>
                </c:pt>
                <c:pt idx="8">
                  <c:v>529.67999999999995</c:v>
                </c:pt>
                <c:pt idx="9">
                  <c:v>607.54999999999995</c:v>
                </c:pt>
                <c:pt idx="10">
                  <c:v>659.56</c:v>
                </c:pt>
                <c:pt idx="11">
                  <c:v>687.3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5.2</c:v>
                </c:pt>
                <c:pt idx="1">
                  <c:v>6.64</c:v>
                </c:pt>
                <c:pt idx="2">
                  <c:v>7.55</c:v>
                </c:pt>
                <c:pt idx="3">
                  <c:v>8.0399999999999991</c:v>
                </c:pt>
                <c:pt idx="4">
                  <c:v>8.19</c:v>
                </c:pt>
                <c:pt idx="5">
                  <c:v>8.3000000000000007</c:v>
                </c:pt>
                <c:pt idx="6">
                  <c:v>8.43</c:v>
                </c:pt>
                <c:pt idx="7">
                  <c:v>8.5</c:v>
                </c:pt>
                <c:pt idx="8">
                  <c:v>8.66</c:v>
                </c:pt>
                <c:pt idx="9">
                  <c:v>9</c:v>
                </c:pt>
                <c:pt idx="10">
                  <c:v>9.5</c:v>
                </c:pt>
                <c:pt idx="11">
                  <c:v>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FC-476D-999B-EB25BF7B9FB7}"/>
            </c:ext>
          </c:extLst>
        </c:ser>
        <c:ser>
          <c:idx val="7"/>
          <c:order val="7"/>
          <c:tx>
            <c:strRef>
              <c:f>Sheet1!$Z$1</c:f>
              <c:strCache>
                <c:ptCount val="1"/>
                <c:pt idx="0">
                  <c:v>P250_waiwera, MPa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Sheet1!$S$2:$S$11</c:f>
              <c:numCache>
                <c:formatCode>General</c:formatCode>
                <c:ptCount val="10"/>
                <c:pt idx="0">
                  <c:v>671.65</c:v>
                </c:pt>
                <c:pt idx="1">
                  <c:v>600.95000000000005</c:v>
                </c:pt>
                <c:pt idx="2">
                  <c:v>530.25</c:v>
                </c:pt>
                <c:pt idx="3">
                  <c:v>459.55</c:v>
                </c:pt>
                <c:pt idx="4">
                  <c:v>388.85</c:v>
                </c:pt>
                <c:pt idx="5">
                  <c:v>318.14999999999998</c:v>
                </c:pt>
                <c:pt idx="6">
                  <c:v>247.45</c:v>
                </c:pt>
                <c:pt idx="7">
                  <c:v>176.75</c:v>
                </c:pt>
                <c:pt idx="8">
                  <c:v>106.05</c:v>
                </c:pt>
                <c:pt idx="9">
                  <c:v>35.35</c:v>
                </c:pt>
              </c:numCache>
            </c:numRef>
          </c:xVal>
          <c:yVal>
            <c:numRef>
              <c:f>Sheet1!$Z$2:$Z$11</c:f>
              <c:numCache>
                <c:formatCode>General</c:formatCode>
                <c:ptCount val="10"/>
                <c:pt idx="0">
                  <c:v>8.9396042250047785</c:v>
                </c:pt>
                <c:pt idx="1">
                  <c:v>8.2526565485431007</c:v>
                </c:pt>
                <c:pt idx="2">
                  <c:v>7.9693745377587497</c:v>
                </c:pt>
                <c:pt idx="3">
                  <c:v>7.8040635463587291</c:v>
                </c:pt>
                <c:pt idx="4">
                  <c:v>7.6893110660804602</c:v>
                </c:pt>
                <c:pt idx="5">
                  <c:v>7.5938788461502993</c:v>
                </c:pt>
                <c:pt idx="6">
                  <c:v>7.4979474602348093</c:v>
                </c:pt>
                <c:pt idx="7">
                  <c:v>7.3826846680199401</c:v>
                </c:pt>
                <c:pt idx="8">
                  <c:v>7.2143696961599799</c:v>
                </c:pt>
                <c:pt idx="9">
                  <c:v>6.8500445600787589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FC-476D-999B-EB25BF7B9FB7}"/>
            </c:ext>
          </c:extLst>
        </c:ser>
        <c:ser>
          <c:idx val="8"/>
          <c:order val="8"/>
          <c:tx>
            <c:strRef>
              <c:f>Sheet1!$N$1</c:f>
              <c:strCache>
                <c:ptCount val="1"/>
                <c:pt idx="0">
                  <c:v>P250_literature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Sheet1!$M$2:$M$13</c:f>
              <c:numCache>
                <c:formatCode>General</c:formatCode>
                <c:ptCount val="12"/>
                <c:pt idx="0">
                  <c:v>18.190000000000001</c:v>
                </c:pt>
                <c:pt idx="1">
                  <c:v>46.76</c:v>
                </c:pt>
                <c:pt idx="2">
                  <c:v>103.24</c:v>
                </c:pt>
                <c:pt idx="3">
                  <c:v>174.1</c:v>
                </c:pt>
                <c:pt idx="4">
                  <c:v>247.77</c:v>
                </c:pt>
                <c:pt idx="5">
                  <c:v>317.48</c:v>
                </c:pt>
                <c:pt idx="6">
                  <c:v>384.4</c:v>
                </c:pt>
                <c:pt idx="7">
                  <c:v>459.02</c:v>
                </c:pt>
                <c:pt idx="8">
                  <c:v>526.97</c:v>
                </c:pt>
                <c:pt idx="9">
                  <c:v>604.77</c:v>
                </c:pt>
                <c:pt idx="10">
                  <c:v>658.66</c:v>
                </c:pt>
                <c:pt idx="11">
                  <c:v>687.55</c:v>
                </c:pt>
              </c:numCache>
            </c:numRef>
          </c:xVal>
          <c:yVal>
            <c:numRef>
              <c:f>Sheet1!$N$2:$N$13</c:f>
              <c:numCache>
                <c:formatCode>General</c:formatCode>
                <c:ptCount val="12"/>
                <c:pt idx="0">
                  <c:v>6.14</c:v>
                </c:pt>
                <c:pt idx="1">
                  <c:v>6.48</c:v>
                </c:pt>
                <c:pt idx="2">
                  <c:v>6.75</c:v>
                </c:pt>
                <c:pt idx="3">
                  <c:v>6.93</c:v>
                </c:pt>
                <c:pt idx="4">
                  <c:v>7.05</c:v>
                </c:pt>
                <c:pt idx="5">
                  <c:v>7.11</c:v>
                </c:pt>
                <c:pt idx="6">
                  <c:v>7.25</c:v>
                </c:pt>
                <c:pt idx="7">
                  <c:v>7.36</c:v>
                </c:pt>
                <c:pt idx="8">
                  <c:v>7.53</c:v>
                </c:pt>
                <c:pt idx="9">
                  <c:v>7.83</c:v>
                </c:pt>
                <c:pt idx="10">
                  <c:v>8.2899999999999991</c:v>
                </c:pt>
                <c:pt idx="11">
                  <c:v>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FC-476D-999B-EB25BF7B9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02623"/>
        <c:axId val="1645189311"/>
      </c:scatterChar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04176431"/>
        <c:axId val="2004175599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T50_literature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18.100000000000001</c:v>
                      </c:pt>
                      <c:pt idx="1">
                        <c:v>47.63</c:v>
                      </c:pt>
                      <c:pt idx="2">
                        <c:v>101.99</c:v>
                      </c:pt>
                      <c:pt idx="3">
                        <c:v>176.47</c:v>
                      </c:pt>
                      <c:pt idx="4">
                        <c:v>248.75</c:v>
                      </c:pt>
                      <c:pt idx="5">
                        <c:v>318.88</c:v>
                      </c:pt>
                      <c:pt idx="6">
                        <c:v>385.69</c:v>
                      </c:pt>
                      <c:pt idx="7">
                        <c:v>458.49</c:v>
                      </c:pt>
                      <c:pt idx="8">
                        <c:v>527.84</c:v>
                      </c:pt>
                      <c:pt idx="9">
                        <c:v>606.46</c:v>
                      </c:pt>
                      <c:pt idx="10">
                        <c:v>656.23</c:v>
                      </c:pt>
                      <c:pt idx="11">
                        <c:v>686.14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Sheet1!$H$2:$H$13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268.77</c:v>
                      </c:pt>
                      <c:pt idx="1">
                        <c:v>283.27999999999997</c:v>
                      </c:pt>
                      <c:pt idx="2">
                        <c:v>290.75</c:v>
                      </c:pt>
                      <c:pt idx="3">
                        <c:v>294.38</c:v>
                      </c:pt>
                      <c:pt idx="4">
                        <c:v>290.74</c:v>
                      </c:pt>
                      <c:pt idx="5">
                        <c:v>281.83999999999997</c:v>
                      </c:pt>
                      <c:pt idx="6">
                        <c:v>261.58999999999997</c:v>
                      </c:pt>
                      <c:pt idx="7">
                        <c:v>221.49</c:v>
                      </c:pt>
                      <c:pt idx="8">
                        <c:v>167.41</c:v>
                      </c:pt>
                      <c:pt idx="9">
                        <c:v>127.89</c:v>
                      </c:pt>
                      <c:pt idx="10">
                        <c:v>116.71</c:v>
                      </c:pt>
                      <c:pt idx="11">
                        <c:v>116.06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23FC-476D-999B-EB25BF7B9FB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T50_waiwera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671.65</c:v>
                      </c:pt>
                      <c:pt idx="1">
                        <c:v>600.95000000000005</c:v>
                      </c:pt>
                      <c:pt idx="2">
                        <c:v>530.25</c:v>
                      </c:pt>
                      <c:pt idx="3">
                        <c:v>459.55</c:v>
                      </c:pt>
                      <c:pt idx="4">
                        <c:v>388.85</c:v>
                      </c:pt>
                      <c:pt idx="5">
                        <c:v>318.14999999999998</c:v>
                      </c:pt>
                      <c:pt idx="6">
                        <c:v>247.45</c:v>
                      </c:pt>
                      <c:pt idx="7">
                        <c:v>176.75</c:v>
                      </c:pt>
                      <c:pt idx="8">
                        <c:v>106.05</c:v>
                      </c:pt>
                      <c:pt idx="9">
                        <c:v>35.35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Sheet1!$T$2:$T$11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117.62316994</c:v>
                      </c:pt>
                      <c:pt idx="1">
                        <c:v>124.4572096</c:v>
                      </c:pt>
                      <c:pt idx="2">
                        <c:v>162.87853483000001</c:v>
                      </c:pt>
                      <c:pt idx="3">
                        <c:v>224.45695542999999</c:v>
                      </c:pt>
                      <c:pt idx="4">
                        <c:v>269.09023970999999</c:v>
                      </c:pt>
                      <c:pt idx="5">
                        <c:v>289.22545461999999</c:v>
                      </c:pt>
                      <c:pt idx="6">
                        <c:v>296.25291792000002</c:v>
                      </c:pt>
                      <c:pt idx="7">
                        <c:v>296.70751174999998</c:v>
                      </c:pt>
                      <c:pt idx="8">
                        <c:v>292.78597030999998</c:v>
                      </c:pt>
                      <c:pt idx="9">
                        <c:v>280.41975886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FC-476D-999B-EB25BF7B9FB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porousT_literature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19.89</c:v>
                      </c:pt>
                      <c:pt idx="1">
                        <c:v>47.53</c:v>
                      </c:pt>
                      <c:pt idx="2">
                        <c:v>103.9</c:v>
                      </c:pt>
                      <c:pt idx="3">
                        <c:v>176.46</c:v>
                      </c:pt>
                      <c:pt idx="4">
                        <c:v>248.87</c:v>
                      </c:pt>
                      <c:pt idx="5">
                        <c:v>320</c:v>
                      </c:pt>
                      <c:pt idx="6">
                        <c:v>386.85</c:v>
                      </c:pt>
                      <c:pt idx="7">
                        <c:v>459.61</c:v>
                      </c:pt>
                      <c:pt idx="8">
                        <c:v>526.88</c:v>
                      </c:pt>
                      <c:pt idx="9">
                        <c:v>606.39</c:v>
                      </c:pt>
                      <c:pt idx="10">
                        <c:v>658.17</c:v>
                      </c:pt>
                      <c:pt idx="11">
                        <c:v>686.13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264.97000000000003</c:v>
                      </c:pt>
                      <c:pt idx="1">
                        <c:v>280.66000000000003</c:v>
                      </c:pt>
                      <c:pt idx="2">
                        <c:v>290.16000000000003</c:v>
                      </c:pt>
                      <c:pt idx="3">
                        <c:v>294.08999999999997</c:v>
                      </c:pt>
                      <c:pt idx="4">
                        <c:v>293.94</c:v>
                      </c:pt>
                      <c:pt idx="5">
                        <c:v>285.63</c:v>
                      </c:pt>
                      <c:pt idx="6">
                        <c:v>266.54000000000002</c:v>
                      </c:pt>
                      <c:pt idx="7">
                        <c:v>225.57</c:v>
                      </c:pt>
                      <c:pt idx="8">
                        <c:v>167.42</c:v>
                      </c:pt>
                      <c:pt idx="9">
                        <c:v>126.14</c:v>
                      </c:pt>
                      <c:pt idx="10">
                        <c:v>117</c:v>
                      </c:pt>
                      <c:pt idx="11">
                        <c:v>115.77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FC-476D-999B-EB25BF7B9FB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</c15:sqref>
                        </c15:formulaRef>
                      </c:ext>
                    </c:extLst>
                    <c:strCache>
                      <c:ptCount val="1"/>
                      <c:pt idx="0">
                        <c:v>T250_waiwera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Sheet1!$S$2:$S$11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671.65</c:v>
                      </c:pt>
                      <c:pt idx="1">
                        <c:v>600.95000000000005</c:v>
                      </c:pt>
                      <c:pt idx="2">
                        <c:v>530.25</c:v>
                      </c:pt>
                      <c:pt idx="3">
                        <c:v>459.55</c:v>
                      </c:pt>
                      <c:pt idx="4">
                        <c:v>388.85</c:v>
                      </c:pt>
                      <c:pt idx="5">
                        <c:v>318.14999999999998</c:v>
                      </c:pt>
                      <c:pt idx="6">
                        <c:v>247.45</c:v>
                      </c:pt>
                      <c:pt idx="7">
                        <c:v>176.75</c:v>
                      </c:pt>
                      <c:pt idx="8">
                        <c:v>106.05</c:v>
                      </c:pt>
                      <c:pt idx="9">
                        <c:v>35.35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Sheet1!$X$2:$X$11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120.80381057</c:v>
                      </c:pt>
                      <c:pt idx="1">
                        <c:v>134.95708734999999</c:v>
                      </c:pt>
                      <c:pt idx="2">
                        <c:v>158.19392737000001</c:v>
                      </c:pt>
                      <c:pt idx="3">
                        <c:v>187.12071614999999</c:v>
                      </c:pt>
                      <c:pt idx="4">
                        <c:v>216.11043715</c:v>
                      </c:pt>
                      <c:pt idx="5">
                        <c:v>240.18284641</c:v>
                      </c:pt>
                      <c:pt idx="6">
                        <c:v>257.55136529999999</c:v>
                      </c:pt>
                      <c:pt idx="7">
                        <c:v>269.44583455999998</c:v>
                      </c:pt>
                      <c:pt idx="8">
                        <c:v>278.19900498999999</c:v>
                      </c:pt>
                      <c:pt idx="9">
                        <c:v>284.00292216999998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FC-476D-999B-EB25BF7B9FB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T250_literature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19.309999999999999</c:v>
                      </c:pt>
                      <c:pt idx="1">
                        <c:v>48.08</c:v>
                      </c:pt>
                      <c:pt idx="2">
                        <c:v>103.96</c:v>
                      </c:pt>
                      <c:pt idx="3">
                        <c:v>175.17</c:v>
                      </c:pt>
                      <c:pt idx="4">
                        <c:v>250.1</c:v>
                      </c:pt>
                      <c:pt idx="5">
                        <c:v>319.98</c:v>
                      </c:pt>
                      <c:pt idx="6">
                        <c:v>384.68</c:v>
                      </c:pt>
                      <c:pt idx="7">
                        <c:v>460.93</c:v>
                      </c:pt>
                      <c:pt idx="8">
                        <c:v>527.44000000000005</c:v>
                      </c:pt>
                      <c:pt idx="9">
                        <c:v>605.72</c:v>
                      </c:pt>
                      <c:pt idx="10">
                        <c:v>656.42</c:v>
                      </c:pt>
                      <c:pt idx="11">
                        <c:v>689.1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274.89</c:v>
                      </c:pt>
                      <c:pt idx="1">
                        <c:v>269.87</c:v>
                      </c:pt>
                      <c:pt idx="2">
                        <c:v>266.83999999999997</c:v>
                      </c:pt>
                      <c:pt idx="3">
                        <c:v>260.57</c:v>
                      </c:pt>
                      <c:pt idx="4">
                        <c:v>250.79</c:v>
                      </c:pt>
                      <c:pt idx="5">
                        <c:v>235.19</c:v>
                      </c:pt>
                      <c:pt idx="6">
                        <c:v>210.57</c:v>
                      </c:pt>
                      <c:pt idx="7">
                        <c:v>184.75</c:v>
                      </c:pt>
                      <c:pt idx="8">
                        <c:v>156.91999999999999</c:v>
                      </c:pt>
                      <c:pt idx="9">
                        <c:v>133.72</c:v>
                      </c:pt>
                      <c:pt idx="10">
                        <c:v>121.67</c:v>
                      </c:pt>
                      <c:pt idx="11">
                        <c:v>117.81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FC-476D-999B-EB25BF7B9FB7}"/>
                  </c:ext>
                </c:extLst>
              </c15:ser>
            </c15:filteredScatterSeries>
          </c:ext>
        </c:extLst>
      </c:scatterChart>
      <c:valAx>
        <c:axId val="164520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ysClr val="windowText" lastClr="000000"/>
                    </a:solidFill>
                  </a:rPr>
                  <a:t>Distance,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89311"/>
        <c:crosses val="autoZero"/>
        <c:crossBetween val="midCat"/>
      </c:valAx>
      <c:valAx>
        <c:axId val="1645189311"/>
        <c:scaling>
          <c:orientation val="minMax"/>
          <c:max val="1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>
                    <a:solidFill>
                      <a:sysClr val="windowText" lastClr="000000"/>
                    </a:solidFill>
                  </a:rPr>
                  <a:t>Pressure,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02623"/>
        <c:crosses val="autoZero"/>
        <c:crossBetween val="midCat"/>
        <c:majorUnit val="1"/>
        <c:minorUnit val="0.5"/>
      </c:valAx>
      <c:valAx>
        <c:axId val="2004175599"/>
        <c:scaling>
          <c:orientation val="minMax"/>
          <c:max val="300"/>
          <c:min val="100"/>
        </c:scaling>
        <c:delete val="1"/>
        <c:axPos val="r"/>
        <c:numFmt formatCode="General" sourceLinked="1"/>
        <c:majorTickMark val="out"/>
        <c:minorTickMark val="none"/>
        <c:tickLblPos val="nextTo"/>
        <c:crossAx val="2004176431"/>
        <c:crosses val="max"/>
        <c:crossBetween val="midCat"/>
        <c:majorUnit val="20"/>
        <c:minorUnit val="10"/>
      </c:valAx>
      <c:valAx>
        <c:axId val="20041764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0417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214311</xdr:colOff>
      <xdr:row>15</xdr:row>
      <xdr:rowOff>66674</xdr:rowOff>
    </xdr:from>
    <xdr:to>
      <xdr:col>13</xdr:col>
      <xdr:colOff>104775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BF3071-3F0C-45B3-97F4-DFD87EFED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15</xdr:row>
      <xdr:rowOff>66675</xdr:rowOff>
    </xdr:from>
    <xdr:to>
      <xdr:col>26</xdr:col>
      <xdr:colOff>423864</xdr:colOff>
      <xdr:row>35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A832EF-4FFF-4761-9D19-4A6C0EF47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CB30-10C3-41ED-9059-520434D88C4C}">
  <dimension ref="A1:Z18"/>
  <sheetViews>
    <sheetView tabSelected="1" workbookViewId="0">
      <selection activeCell="V1" sqref="V1"/>
    </sheetView>
  </sheetViews>
  <sheetFormatPr defaultRowHeight="15" x14ac:dyDescent="0.25"/>
  <cols>
    <col min="6" max="6" width="10.140625" bestFit="1" customWidth="1"/>
    <col min="21" max="21" width="0" hidden="1" customWidth="1"/>
    <col min="22" max="22" width="12.42578125" bestFit="1" customWidth="1"/>
    <col min="25" max="25" width="0" hidden="1" customWidth="1"/>
  </cols>
  <sheetData>
    <row r="1" spans="1:26" x14ac:dyDescent="0.25">
      <c r="A1" t="s">
        <v>0</v>
      </c>
      <c r="B1" t="s">
        <v>23</v>
      </c>
      <c r="D1" t="s">
        <v>2</v>
      </c>
      <c r="E1" t="s">
        <v>15</v>
      </c>
      <c r="G1" t="s">
        <v>4</v>
      </c>
      <c r="H1" t="s">
        <v>16</v>
      </c>
      <c r="J1" t="s">
        <v>9</v>
      </c>
      <c r="K1" t="s">
        <v>17</v>
      </c>
      <c r="M1" t="s">
        <v>10</v>
      </c>
      <c r="N1" t="s">
        <v>18</v>
      </c>
      <c r="P1" t="s">
        <v>11</v>
      </c>
      <c r="Q1" t="s">
        <v>19</v>
      </c>
      <c r="S1" t="s">
        <v>12</v>
      </c>
      <c r="T1" t="s">
        <v>20</v>
      </c>
      <c r="U1" t="s">
        <v>13</v>
      </c>
      <c r="V1" t="s">
        <v>21</v>
      </c>
      <c r="X1" t="s">
        <v>24</v>
      </c>
      <c r="Y1" t="s">
        <v>14</v>
      </c>
      <c r="Z1" t="s">
        <v>22</v>
      </c>
    </row>
    <row r="2" spans="1:26" x14ac:dyDescent="0.25">
      <c r="A2">
        <v>19.89</v>
      </c>
      <c r="B2">
        <v>264.97000000000003</v>
      </c>
      <c r="D2">
        <v>19.309999999999999</v>
      </c>
      <c r="E2">
        <v>274.89</v>
      </c>
      <c r="G2">
        <v>18.100000000000001</v>
      </c>
      <c r="H2">
        <v>268.77</v>
      </c>
      <c r="J2">
        <v>19.64</v>
      </c>
      <c r="K2">
        <v>5.2</v>
      </c>
      <c r="M2">
        <v>18.190000000000001</v>
      </c>
      <c r="N2">
        <v>6.14</v>
      </c>
      <c r="P2">
        <v>17.23</v>
      </c>
      <c r="Q2">
        <v>5.53</v>
      </c>
      <c r="S2">
        <v>671.65</v>
      </c>
      <c r="T2">
        <v>117.62316994</v>
      </c>
      <c r="U2">
        <v>9827464.2497252505</v>
      </c>
      <c r="V2">
        <f>U2*0.000001</f>
        <v>9.8274642497252493</v>
      </c>
      <c r="X2">
        <v>120.80381057</v>
      </c>
      <c r="Y2">
        <v>8939604.2250047792</v>
      </c>
      <c r="Z2">
        <f>Y2*0.000001</f>
        <v>8.9396042250047785</v>
      </c>
    </row>
    <row r="3" spans="1:26" x14ac:dyDescent="0.25">
      <c r="A3">
        <v>47.53</v>
      </c>
      <c r="B3">
        <v>280.66000000000003</v>
      </c>
      <c r="D3">
        <v>48.08</v>
      </c>
      <c r="E3">
        <v>269.87</v>
      </c>
      <c r="G3">
        <v>47.63</v>
      </c>
      <c r="H3">
        <v>283.27999999999997</v>
      </c>
      <c r="J3">
        <v>47.97</v>
      </c>
      <c r="K3">
        <v>6.64</v>
      </c>
      <c r="M3">
        <v>46.76</v>
      </c>
      <c r="N3">
        <v>6.48</v>
      </c>
      <c r="P3">
        <v>47.3</v>
      </c>
      <c r="Q3">
        <v>6.83</v>
      </c>
      <c r="S3">
        <v>600.95000000000005</v>
      </c>
      <c r="T3">
        <v>124.4572096</v>
      </c>
      <c r="U3">
        <v>9115232.39208184</v>
      </c>
      <c r="V3">
        <f t="shared" ref="V3:V11" si="0">U3*0.000001</f>
        <v>9.1152323920818397</v>
      </c>
      <c r="X3">
        <v>134.95708734999999</v>
      </c>
      <c r="Y3">
        <v>8252656.5485431002</v>
      </c>
      <c r="Z3">
        <f t="shared" ref="Z3:Z11" si="1">Y3*0.000001</f>
        <v>8.2526565485431007</v>
      </c>
    </row>
    <row r="4" spans="1:26" x14ac:dyDescent="0.25">
      <c r="A4">
        <v>103.9</v>
      </c>
      <c r="B4">
        <v>290.16000000000003</v>
      </c>
      <c r="D4">
        <v>103.96</v>
      </c>
      <c r="E4">
        <v>266.83999999999997</v>
      </c>
      <c r="G4">
        <v>101.99</v>
      </c>
      <c r="H4">
        <v>290.75</v>
      </c>
      <c r="J4">
        <v>104.48</v>
      </c>
      <c r="K4">
        <v>7.55</v>
      </c>
      <c r="M4">
        <v>103.24</v>
      </c>
      <c r="N4">
        <v>6.75</v>
      </c>
      <c r="P4">
        <v>102.73</v>
      </c>
      <c r="Q4">
        <v>7.67</v>
      </c>
      <c r="S4">
        <v>530.25</v>
      </c>
      <c r="T4">
        <v>162.87853483000001</v>
      </c>
      <c r="U4">
        <v>8811837.4275563192</v>
      </c>
      <c r="V4">
        <f t="shared" si="0"/>
        <v>8.811837427556318</v>
      </c>
      <c r="X4">
        <v>158.19392737000001</v>
      </c>
      <c r="Y4">
        <v>7969374.5377587499</v>
      </c>
      <c r="Z4">
        <f t="shared" si="1"/>
        <v>7.9693745377587497</v>
      </c>
    </row>
    <row r="5" spans="1:26" x14ac:dyDescent="0.25">
      <c r="A5">
        <v>176.46</v>
      </c>
      <c r="B5">
        <v>294.08999999999997</v>
      </c>
      <c r="D5">
        <v>175.17</v>
      </c>
      <c r="E5">
        <v>260.57</v>
      </c>
      <c r="G5">
        <v>176.47</v>
      </c>
      <c r="H5">
        <v>294.38</v>
      </c>
      <c r="J5">
        <v>174.85</v>
      </c>
      <c r="K5">
        <v>8.0399999999999991</v>
      </c>
      <c r="M5">
        <v>174.1</v>
      </c>
      <c r="N5">
        <v>6.93</v>
      </c>
      <c r="P5">
        <v>174.84</v>
      </c>
      <c r="Q5">
        <v>8.0299999999999994</v>
      </c>
      <c r="S5">
        <v>459.55</v>
      </c>
      <c r="T5">
        <v>224.45695542999999</v>
      </c>
      <c r="U5">
        <v>8652505.8198963497</v>
      </c>
      <c r="V5">
        <f t="shared" si="0"/>
        <v>8.6525058198963496</v>
      </c>
      <c r="X5">
        <v>187.12071614999999</v>
      </c>
      <c r="Y5">
        <v>7804063.5463587297</v>
      </c>
      <c r="Z5">
        <f t="shared" si="1"/>
        <v>7.8040635463587291</v>
      </c>
    </row>
    <row r="6" spans="1:26" x14ac:dyDescent="0.25">
      <c r="A6">
        <v>248.87</v>
      </c>
      <c r="B6">
        <v>293.94</v>
      </c>
      <c r="D6">
        <v>250.1</v>
      </c>
      <c r="E6">
        <v>250.79</v>
      </c>
      <c r="G6">
        <v>248.75</v>
      </c>
      <c r="H6">
        <v>290.74</v>
      </c>
      <c r="J6">
        <v>249.53</v>
      </c>
      <c r="K6">
        <v>8.19</v>
      </c>
      <c r="M6">
        <v>247.77</v>
      </c>
      <c r="N6">
        <v>7.05</v>
      </c>
      <c r="P6">
        <v>249.52</v>
      </c>
      <c r="Q6">
        <v>8.18</v>
      </c>
      <c r="S6">
        <v>388.85</v>
      </c>
      <c r="T6">
        <v>269.09023970999999</v>
      </c>
      <c r="U6">
        <v>8548554.6140046101</v>
      </c>
      <c r="V6">
        <f t="shared" si="0"/>
        <v>8.54855461400461</v>
      </c>
      <c r="X6">
        <v>216.11043715</v>
      </c>
      <c r="Y6">
        <v>7689311.0660804603</v>
      </c>
      <c r="Z6">
        <f t="shared" si="1"/>
        <v>7.6893110660804602</v>
      </c>
    </row>
    <row r="7" spans="1:26" x14ac:dyDescent="0.25">
      <c r="A7">
        <v>320</v>
      </c>
      <c r="B7">
        <v>285.63</v>
      </c>
      <c r="D7">
        <v>319.98</v>
      </c>
      <c r="E7">
        <v>235.19</v>
      </c>
      <c r="G7">
        <v>318.88</v>
      </c>
      <c r="H7">
        <v>281.83999999999997</v>
      </c>
      <c r="J7">
        <v>319.31</v>
      </c>
      <c r="K7">
        <v>8.3000000000000007</v>
      </c>
      <c r="M7">
        <v>317.48</v>
      </c>
      <c r="N7">
        <v>7.11</v>
      </c>
      <c r="P7">
        <v>319.22000000000003</v>
      </c>
      <c r="Q7">
        <v>8.24</v>
      </c>
      <c r="S7">
        <v>318.14999999999998</v>
      </c>
      <c r="T7">
        <v>289.22545461999999</v>
      </c>
      <c r="U7">
        <v>8455698.9586727601</v>
      </c>
      <c r="V7">
        <f t="shared" si="0"/>
        <v>8.4556989586727589</v>
      </c>
      <c r="X7">
        <v>240.18284641</v>
      </c>
      <c r="Y7">
        <v>7593878.8461502995</v>
      </c>
      <c r="Z7">
        <f t="shared" si="1"/>
        <v>7.5938788461502993</v>
      </c>
    </row>
    <row r="8" spans="1:26" x14ac:dyDescent="0.25">
      <c r="A8">
        <v>386.85</v>
      </c>
      <c r="B8">
        <v>266.54000000000002</v>
      </c>
      <c r="D8">
        <v>384.68</v>
      </c>
      <c r="E8">
        <v>210.57</v>
      </c>
      <c r="G8">
        <v>385.69</v>
      </c>
      <c r="H8">
        <v>261.58999999999997</v>
      </c>
      <c r="J8">
        <v>385.27</v>
      </c>
      <c r="K8">
        <v>8.43</v>
      </c>
      <c r="M8">
        <v>384.4</v>
      </c>
      <c r="N8">
        <v>7.25</v>
      </c>
      <c r="P8">
        <v>386.12</v>
      </c>
      <c r="Q8">
        <v>8.36</v>
      </c>
      <c r="S8">
        <v>247.45</v>
      </c>
      <c r="T8">
        <v>296.25291792000002</v>
      </c>
      <c r="U8">
        <v>8348090.7328550396</v>
      </c>
      <c r="V8">
        <f t="shared" si="0"/>
        <v>8.3480907328550398</v>
      </c>
      <c r="X8">
        <v>257.55136529999999</v>
      </c>
      <c r="Y8">
        <v>7497947.4602348097</v>
      </c>
      <c r="Z8">
        <f t="shared" si="1"/>
        <v>7.4979474602348093</v>
      </c>
    </row>
    <row r="9" spans="1:26" x14ac:dyDescent="0.25">
      <c r="A9">
        <v>459.61</v>
      </c>
      <c r="B9">
        <v>225.57</v>
      </c>
      <c r="D9">
        <v>460.93</v>
      </c>
      <c r="E9">
        <v>184.75</v>
      </c>
      <c r="G9">
        <v>458.49</v>
      </c>
      <c r="H9">
        <v>221.49</v>
      </c>
      <c r="J9">
        <v>459.82</v>
      </c>
      <c r="K9">
        <v>8.5</v>
      </c>
      <c r="M9">
        <v>459.02</v>
      </c>
      <c r="N9">
        <v>7.36</v>
      </c>
      <c r="P9">
        <v>459.76</v>
      </c>
      <c r="Q9">
        <v>8.4600000000000009</v>
      </c>
      <c r="S9">
        <v>176.75</v>
      </c>
      <c r="T9">
        <v>296.70751174999998</v>
      </c>
      <c r="U9">
        <v>8201243.3307479396</v>
      </c>
      <c r="V9">
        <f t="shared" si="0"/>
        <v>8.2012433307479391</v>
      </c>
      <c r="X9">
        <v>269.44583455999998</v>
      </c>
      <c r="Y9">
        <v>7382684.6680199401</v>
      </c>
      <c r="Z9">
        <f t="shared" si="1"/>
        <v>7.3826846680199401</v>
      </c>
    </row>
    <row r="10" spans="1:26" x14ac:dyDescent="0.25">
      <c r="A10">
        <v>526.88</v>
      </c>
      <c r="B10">
        <v>167.42</v>
      </c>
      <c r="D10">
        <v>527.44000000000005</v>
      </c>
      <c r="E10">
        <v>156.91999999999999</v>
      </c>
      <c r="G10">
        <v>527.84</v>
      </c>
      <c r="H10">
        <v>167.41</v>
      </c>
      <c r="J10">
        <v>529.67999999999995</v>
      </c>
      <c r="K10">
        <v>8.66</v>
      </c>
      <c r="M10">
        <v>526.97</v>
      </c>
      <c r="N10">
        <v>7.53</v>
      </c>
      <c r="P10">
        <v>527.67999999999995</v>
      </c>
      <c r="Q10">
        <v>8.6199999999999992</v>
      </c>
      <c r="S10">
        <v>106.05</v>
      </c>
      <c r="T10">
        <v>292.78597030999998</v>
      </c>
      <c r="U10">
        <v>7752974.76154783</v>
      </c>
      <c r="V10">
        <f t="shared" si="0"/>
        <v>7.7529747615478293</v>
      </c>
      <c r="X10">
        <v>278.19900498999999</v>
      </c>
      <c r="Y10">
        <v>7214369.6961599803</v>
      </c>
      <c r="Z10">
        <f t="shared" si="1"/>
        <v>7.2143696961599799</v>
      </c>
    </row>
    <row r="11" spans="1:26" x14ac:dyDescent="0.25">
      <c r="A11">
        <v>606.39</v>
      </c>
      <c r="B11">
        <v>126.14</v>
      </c>
      <c r="D11">
        <v>605.72</v>
      </c>
      <c r="E11">
        <v>133.72</v>
      </c>
      <c r="G11">
        <v>606.46</v>
      </c>
      <c r="H11">
        <v>127.89</v>
      </c>
      <c r="J11">
        <v>607.54999999999995</v>
      </c>
      <c r="K11">
        <v>9</v>
      </c>
      <c r="M11">
        <v>604.77</v>
      </c>
      <c r="N11">
        <v>7.83</v>
      </c>
      <c r="P11">
        <v>606.49</v>
      </c>
      <c r="Q11">
        <v>8.94</v>
      </c>
      <c r="S11">
        <v>35.35</v>
      </c>
      <c r="T11">
        <v>280.41975886</v>
      </c>
      <c r="U11">
        <v>6460937.0620371802</v>
      </c>
      <c r="V11">
        <f t="shared" si="0"/>
        <v>6.4609370620371802</v>
      </c>
      <c r="X11">
        <v>284.00292216999998</v>
      </c>
      <c r="Y11">
        <v>6850044.5600787597</v>
      </c>
      <c r="Z11">
        <f t="shared" si="1"/>
        <v>6.8500445600787589</v>
      </c>
    </row>
    <row r="12" spans="1:26" x14ac:dyDescent="0.25">
      <c r="A12">
        <v>658.17</v>
      </c>
      <c r="B12">
        <v>117</v>
      </c>
      <c r="D12">
        <v>656.42</v>
      </c>
      <c r="E12">
        <v>121.67</v>
      </c>
      <c r="G12">
        <v>656.23</v>
      </c>
      <c r="H12">
        <v>116.71</v>
      </c>
      <c r="J12">
        <v>659.56</v>
      </c>
      <c r="K12">
        <v>9.5</v>
      </c>
      <c r="M12">
        <v>658.66</v>
      </c>
      <c r="N12">
        <v>8.2899999999999991</v>
      </c>
      <c r="P12">
        <v>658.5</v>
      </c>
      <c r="Q12">
        <v>9.43</v>
      </c>
    </row>
    <row r="13" spans="1:26" x14ac:dyDescent="0.25">
      <c r="A13">
        <v>686.13</v>
      </c>
      <c r="B13">
        <v>115.77</v>
      </c>
      <c r="D13">
        <v>689.1</v>
      </c>
      <c r="E13">
        <v>117.81</v>
      </c>
      <c r="G13">
        <v>686.14</v>
      </c>
      <c r="H13">
        <v>116.06</v>
      </c>
      <c r="J13">
        <v>687.3</v>
      </c>
      <c r="K13">
        <v>9.92</v>
      </c>
      <c r="M13">
        <v>687.55</v>
      </c>
      <c r="N13">
        <v>8.84</v>
      </c>
      <c r="P13">
        <v>687.11</v>
      </c>
      <c r="Q13">
        <v>9.8000000000000007</v>
      </c>
    </row>
    <row r="16" spans="1:26" x14ac:dyDescent="0.25">
      <c r="U16">
        <v>7969374.5377587499</v>
      </c>
    </row>
    <row r="17" spans="21:21" x14ac:dyDescent="0.25">
      <c r="U17">
        <v>7593878.8461502995</v>
      </c>
    </row>
    <row r="18" spans="21:21" x14ac:dyDescent="0.25">
      <c r="U18">
        <v>7214369.6961599803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3754-388F-45EC-8E75-F6F3E2570208}">
  <dimension ref="A1:H42"/>
  <sheetViews>
    <sheetView workbookViewId="0">
      <selection activeCell="D28" sqref="D28"/>
    </sheetView>
  </sheetViews>
  <sheetFormatPr defaultRowHeight="15" x14ac:dyDescent="0.25"/>
  <cols>
    <col min="6" max="6" width="10.140625" bestFit="1" customWidth="1"/>
  </cols>
  <sheetData>
    <row r="1" spans="1:8" x14ac:dyDescent="0.25">
      <c r="A1">
        <v>18.100000000000001</v>
      </c>
      <c r="B1">
        <f>A1</f>
        <v>18.100000000000001</v>
      </c>
      <c r="C1">
        <f>B1</f>
        <v>18.100000000000001</v>
      </c>
      <c r="D1">
        <f>A1</f>
        <v>18.100000000000001</v>
      </c>
      <c r="E1">
        <v>268.77</v>
      </c>
      <c r="F1">
        <f>E1</f>
        <v>268.77</v>
      </c>
    </row>
    <row r="2" spans="1:8" x14ac:dyDescent="0.25">
      <c r="A2">
        <v>47.63</v>
      </c>
      <c r="B2">
        <f>A2-A1</f>
        <v>29.53</v>
      </c>
      <c r="C2">
        <f>B2-B1</f>
        <v>11.43</v>
      </c>
      <c r="D2" t="str">
        <f>D1 &amp;", "&amp;A2</f>
        <v>18.1, 47.63</v>
      </c>
      <c r="E2">
        <v>283.27999999999997</v>
      </c>
      <c r="F2" t="str">
        <f>F1 &amp;", "&amp;E2</f>
        <v>268.77, 283.28</v>
      </c>
    </row>
    <row r="3" spans="1:8" x14ac:dyDescent="0.25">
      <c r="A3">
        <v>101.99</v>
      </c>
      <c r="B3">
        <f>A3-A2</f>
        <v>54.359999999999992</v>
      </c>
      <c r="C3">
        <f>B3-B2</f>
        <v>24.829999999999991</v>
      </c>
      <c r="D3" t="str">
        <f>D2&amp;", "&amp;A3</f>
        <v>18.1, 47.63, 101.99</v>
      </c>
      <c r="E3">
        <v>290.75</v>
      </c>
      <c r="F3" t="str">
        <f>F2&amp;", "&amp;E3</f>
        <v>268.77, 283.28, 290.75</v>
      </c>
    </row>
    <row r="4" spans="1:8" x14ac:dyDescent="0.25">
      <c r="A4">
        <v>176.47</v>
      </c>
      <c r="B4">
        <f t="shared" ref="B4:C12" si="0">A4-A3</f>
        <v>74.48</v>
      </c>
      <c r="C4">
        <f t="shared" si="0"/>
        <v>20.120000000000012</v>
      </c>
      <c r="D4" t="str">
        <f>D3 &amp;", "&amp;A4</f>
        <v>18.1, 47.63, 101.99, 176.47</v>
      </c>
      <c r="E4">
        <v>294.38</v>
      </c>
      <c r="F4" t="str">
        <f t="shared" ref="F4" si="1">F3 &amp;", "&amp;E4</f>
        <v>268.77, 283.28, 290.75, 294.38</v>
      </c>
    </row>
    <row r="5" spans="1:8" x14ac:dyDescent="0.25">
      <c r="A5">
        <v>248.75</v>
      </c>
      <c r="B5">
        <f t="shared" si="0"/>
        <v>72.28</v>
      </c>
      <c r="C5">
        <f t="shared" si="0"/>
        <v>-2.2000000000000028</v>
      </c>
      <c r="D5" t="str">
        <f>D4&amp;", "&amp;A5</f>
        <v>18.1, 47.63, 101.99, 176.47, 248.75</v>
      </c>
      <c r="E5">
        <v>290.74</v>
      </c>
      <c r="F5" t="str">
        <f t="shared" ref="F5" si="2">F4&amp;", "&amp;E5</f>
        <v>268.77, 283.28, 290.75, 294.38, 290.74</v>
      </c>
    </row>
    <row r="6" spans="1:8" x14ac:dyDescent="0.25">
      <c r="A6">
        <v>318.88</v>
      </c>
      <c r="B6">
        <f t="shared" si="0"/>
        <v>70.13</v>
      </c>
      <c r="C6">
        <f t="shared" si="0"/>
        <v>-2.1500000000000057</v>
      </c>
      <c r="D6" t="str">
        <f>D5 &amp;", "&amp;A6</f>
        <v>18.1, 47.63, 101.99, 176.47, 248.75, 318.88</v>
      </c>
      <c r="E6">
        <v>281.83999999999997</v>
      </c>
      <c r="F6" t="str">
        <f t="shared" ref="F6" si="3">F5 &amp;", "&amp;E6</f>
        <v>268.77, 283.28, 290.75, 294.38, 290.74, 281.84</v>
      </c>
    </row>
    <row r="7" spans="1:8" x14ac:dyDescent="0.25">
      <c r="A7">
        <v>385.69</v>
      </c>
      <c r="B7">
        <f t="shared" si="0"/>
        <v>66.81</v>
      </c>
      <c r="C7">
        <f t="shared" si="0"/>
        <v>-3.3199999999999932</v>
      </c>
      <c r="D7" t="str">
        <f>D6&amp;", "&amp;A7</f>
        <v>18.1, 47.63, 101.99, 176.47, 248.75, 318.88, 385.69</v>
      </c>
      <c r="E7">
        <v>261.58999999999997</v>
      </c>
      <c r="F7" t="str">
        <f t="shared" ref="F7" si="4">F6&amp;", "&amp;E7</f>
        <v>268.77, 283.28, 290.75, 294.38, 290.74, 281.84, 261.59</v>
      </c>
    </row>
    <row r="8" spans="1:8" x14ac:dyDescent="0.25">
      <c r="A8">
        <v>458.49</v>
      </c>
      <c r="B8">
        <f t="shared" si="0"/>
        <v>72.800000000000011</v>
      </c>
      <c r="C8">
        <f t="shared" si="0"/>
        <v>5.9900000000000091</v>
      </c>
      <c r="D8" t="str">
        <f>D7 &amp;", "&amp;A8</f>
        <v>18.1, 47.63, 101.99, 176.47, 248.75, 318.88, 385.69, 458.49</v>
      </c>
      <c r="E8">
        <v>221.49</v>
      </c>
      <c r="F8" t="str">
        <f t="shared" ref="F8" si="5">F7 &amp;", "&amp;E8</f>
        <v>268.77, 283.28, 290.75, 294.38, 290.74, 281.84, 261.59, 221.49</v>
      </c>
    </row>
    <row r="9" spans="1:8" x14ac:dyDescent="0.25">
      <c r="A9">
        <v>527.84</v>
      </c>
      <c r="B9">
        <f t="shared" si="0"/>
        <v>69.350000000000023</v>
      </c>
      <c r="C9">
        <f t="shared" si="0"/>
        <v>-3.4499999999999886</v>
      </c>
      <c r="D9" t="str">
        <f>D8&amp;", "&amp;A9</f>
        <v>18.1, 47.63, 101.99, 176.47, 248.75, 318.88, 385.69, 458.49, 527.84</v>
      </c>
      <c r="E9">
        <v>167.41</v>
      </c>
      <c r="F9" t="str">
        <f t="shared" ref="F9" si="6">F8&amp;", "&amp;E9</f>
        <v>268.77, 283.28, 290.75, 294.38, 290.74, 281.84, 261.59, 221.49, 167.41</v>
      </c>
    </row>
    <row r="10" spans="1:8" x14ac:dyDescent="0.25">
      <c r="A10">
        <v>606.46</v>
      </c>
      <c r="B10">
        <f t="shared" si="0"/>
        <v>78.62</v>
      </c>
      <c r="C10">
        <f t="shared" si="0"/>
        <v>9.2699999999999818</v>
      </c>
      <c r="D10" t="str">
        <f>D9 &amp;", "&amp;A10</f>
        <v>18.1, 47.63, 101.99, 176.47, 248.75, 318.88, 385.69, 458.49, 527.84, 606.46</v>
      </c>
      <c r="E10">
        <v>127.89</v>
      </c>
      <c r="F10" t="str">
        <f t="shared" ref="F10" si="7">F9 &amp;", "&amp;E10</f>
        <v>268.77, 283.28, 290.75, 294.38, 290.74, 281.84, 261.59, 221.49, 167.41, 127.89</v>
      </c>
    </row>
    <row r="11" spans="1:8" x14ac:dyDescent="0.25">
      <c r="A11">
        <v>656.23</v>
      </c>
      <c r="B11">
        <f t="shared" si="0"/>
        <v>49.769999999999982</v>
      </c>
      <c r="C11">
        <f t="shared" si="0"/>
        <v>-28.850000000000023</v>
      </c>
      <c r="D11" t="str">
        <f>D10&amp;", "&amp;A11</f>
        <v>18.1, 47.63, 101.99, 176.47, 248.75, 318.88, 385.69, 458.49, 527.84, 606.46, 656.23</v>
      </c>
      <c r="E11">
        <v>116.71</v>
      </c>
      <c r="F11" t="str">
        <f t="shared" ref="F11" si="8">F10&amp;", "&amp;E11</f>
        <v>268.77, 283.28, 290.75, 294.38, 290.74, 281.84, 261.59, 221.49, 167.41, 127.89, 116.71</v>
      </c>
    </row>
    <row r="12" spans="1:8" x14ac:dyDescent="0.25">
      <c r="A12">
        <v>686.14</v>
      </c>
      <c r="B12">
        <f t="shared" si="0"/>
        <v>29.909999999999968</v>
      </c>
      <c r="C12">
        <f t="shared" si="0"/>
        <v>-19.860000000000014</v>
      </c>
      <c r="D12" t="str">
        <f>D11 &amp;", "&amp;A12</f>
        <v>18.1, 47.63, 101.99, 176.47, 248.75, 318.88, 385.69, 458.49, 527.84, 606.46, 656.23, 686.14</v>
      </c>
      <c r="E12">
        <v>116.06</v>
      </c>
      <c r="F12" t="str">
        <f t="shared" ref="F12" si="9">F11 &amp;", "&amp;E12</f>
        <v>268.77, 283.28, 290.75, 294.38, 290.74, 281.84, 261.59, 221.49, 167.41, 127.89, 116.71, 116.06</v>
      </c>
    </row>
    <row r="15" spans="1:8" x14ac:dyDescent="0.25">
      <c r="A15" t="s">
        <v>0</v>
      </c>
      <c r="B15" t="s">
        <v>1</v>
      </c>
      <c r="D15" t="s">
        <v>2</v>
      </c>
      <c r="E15" t="s">
        <v>3</v>
      </c>
      <c r="G15" t="s">
        <v>4</v>
      </c>
      <c r="H15" t="s">
        <v>5</v>
      </c>
    </row>
    <row r="16" spans="1:8" x14ac:dyDescent="0.25">
      <c r="A16">
        <v>19.89</v>
      </c>
      <c r="B16">
        <v>264.97000000000003</v>
      </c>
      <c r="D16">
        <v>19.309999999999999</v>
      </c>
      <c r="E16">
        <v>274.89</v>
      </c>
      <c r="G16">
        <v>18.100000000000001</v>
      </c>
      <c r="H16">
        <v>268.77</v>
      </c>
    </row>
    <row r="17" spans="1:8" x14ac:dyDescent="0.25">
      <c r="A17">
        <v>47.53</v>
      </c>
      <c r="B17">
        <v>280.66000000000003</v>
      </c>
      <c r="D17">
        <v>48.08</v>
      </c>
      <c r="E17">
        <v>269.87</v>
      </c>
      <c r="G17">
        <v>47.63</v>
      </c>
      <c r="H17">
        <v>283.27999999999997</v>
      </c>
    </row>
    <row r="18" spans="1:8" x14ac:dyDescent="0.25">
      <c r="A18">
        <v>103.9</v>
      </c>
      <c r="B18">
        <v>290.16000000000003</v>
      </c>
      <c r="D18">
        <v>103.96</v>
      </c>
      <c r="E18">
        <v>266.83999999999997</v>
      </c>
      <c r="G18">
        <v>101.99</v>
      </c>
      <c r="H18">
        <v>290.75</v>
      </c>
    </row>
    <row r="19" spans="1:8" x14ac:dyDescent="0.25">
      <c r="A19">
        <v>176.46</v>
      </c>
      <c r="B19">
        <v>294.08999999999997</v>
      </c>
      <c r="D19">
        <v>175.17</v>
      </c>
      <c r="E19">
        <v>260.57</v>
      </c>
      <c r="G19">
        <v>176.47</v>
      </c>
      <c r="H19">
        <v>294.38</v>
      </c>
    </row>
    <row r="20" spans="1:8" x14ac:dyDescent="0.25">
      <c r="A20">
        <v>248.87</v>
      </c>
      <c r="B20">
        <v>293.94</v>
      </c>
      <c r="D20">
        <v>250.1</v>
      </c>
      <c r="E20">
        <v>250.79</v>
      </c>
      <c r="G20">
        <v>248.75</v>
      </c>
      <c r="H20">
        <v>290.74</v>
      </c>
    </row>
    <row r="21" spans="1:8" x14ac:dyDescent="0.25">
      <c r="A21">
        <v>320</v>
      </c>
      <c r="B21">
        <v>285.63</v>
      </c>
      <c r="D21">
        <v>319.98</v>
      </c>
      <c r="E21">
        <v>235.19</v>
      </c>
      <c r="G21">
        <v>318.88</v>
      </c>
      <c r="H21">
        <v>281.83999999999997</v>
      </c>
    </row>
    <row r="22" spans="1:8" x14ac:dyDescent="0.25">
      <c r="A22">
        <v>386.85</v>
      </c>
      <c r="B22">
        <v>266.54000000000002</v>
      </c>
      <c r="D22">
        <v>384.68</v>
      </c>
      <c r="E22">
        <v>210.57</v>
      </c>
      <c r="G22">
        <v>385.69</v>
      </c>
      <c r="H22">
        <v>261.58999999999997</v>
      </c>
    </row>
    <row r="23" spans="1:8" x14ac:dyDescent="0.25">
      <c r="A23">
        <v>459.61</v>
      </c>
      <c r="B23">
        <v>225.57</v>
      </c>
      <c r="D23">
        <v>460.93</v>
      </c>
      <c r="E23">
        <v>184.75</v>
      </c>
      <c r="G23">
        <v>458.49</v>
      </c>
      <c r="H23">
        <v>221.49</v>
      </c>
    </row>
    <row r="24" spans="1:8" x14ac:dyDescent="0.25">
      <c r="A24">
        <v>526.88</v>
      </c>
      <c r="B24">
        <v>167.42</v>
      </c>
      <c r="D24">
        <v>527.44000000000005</v>
      </c>
      <c r="E24">
        <v>156.91999999999999</v>
      </c>
      <c r="G24">
        <v>527.84</v>
      </c>
      <c r="H24">
        <v>167.41</v>
      </c>
    </row>
    <row r="25" spans="1:8" x14ac:dyDescent="0.25">
      <c r="A25">
        <v>606.39</v>
      </c>
      <c r="B25">
        <v>126.14</v>
      </c>
      <c r="D25">
        <v>605.72</v>
      </c>
      <c r="E25">
        <v>133.72</v>
      </c>
      <c r="G25">
        <v>606.46</v>
      </c>
      <c r="H25">
        <v>127.89</v>
      </c>
    </row>
    <row r="26" spans="1:8" x14ac:dyDescent="0.25">
      <c r="A26">
        <v>658.17</v>
      </c>
      <c r="B26">
        <v>117</v>
      </c>
      <c r="D26">
        <v>656.42</v>
      </c>
      <c r="E26">
        <v>121.67</v>
      </c>
      <c r="G26">
        <v>656.23</v>
      </c>
      <c r="H26">
        <v>116.71</v>
      </c>
    </row>
    <row r="27" spans="1:8" x14ac:dyDescent="0.25">
      <c r="A27">
        <v>686.13</v>
      </c>
      <c r="B27">
        <v>115.77</v>
      </c>
      <c r="D27">
        <v>689.1</v>
      </c>
      <c r="E27">
        <v>117.81</v>
      </c>
      <c r="G27">
        <v>686.14</v>
      </c>
      <c r="H27">
        <v>116.06</v>
      </c>
    </row>
    <row r="30" spans="1:8" x14ac:dyDescent="0.25">
      <c r="A30" t="s">
        <v>9</v>
      </c>
      <c r="B30" t="s">
        <v>6</v>
      </c>
      <c r="D30" t="s">
        <v>10</v>
      </c>
      <c r="E30" t="s">
        <v>7</v>
      </c>
      <c r="G30" t="s">
        <v>11</v>
      </c>
      <c r="H30" t="s">
        <v>8</v>
      </c>
    </row>
    <row r="31" spans="1:8" x14ac:dyDescent="0.25">
      <c r="A31">
        <v>19.64</v>
      </c>
      <c r="B31">
        <v>5.2</v>
      </c>
      <c r="D31">
        <v>18.190000000000001</v>
      </c>
      <c r="E31">
        <v>6.14</v>
      </c>
      <c r="G31">
        <v>17.23</v>
      </c>
      <c r="H31">
        <v>5.53</v>
      </c>
    </row>
    <row r="32" spans="1:8" x14ac:dyDescent="0.25">
      <c r="A32">
        <v>47.97</v>
      </c>
      <c r="B32">
        <v>6.64</v>
      </c>
      <c r="D32">
        <v>46.76</v>
      </c>
      <c r="E32">
        <v>6.48</v>
      </c>
      <c r="G32">
        <v>47.3</v>
      </c>
      <c r="H32">
        <v>6.83</v>
      </c>
    </row>
    <row r="33" spans="1:8" x14ac:dyDescent="0.25">
      <c r="A33">
        <v>104.48</v>
      </c>
      <c r="B33">
        <v>7.55</v>
      </c>
      <c r="D33">
        <v>103.24</v>
      </c>
      <c r="E33">
        <v>6.75</v>
      </c>
      <c r="G33">
        <v>102.73</v>
      </c>
      <c r="H33">
        <v>7.67</v>
      </c>
    </row>
    <row r="34" spans="1:8" x14ac:dyDescent="0.25">
      <c r="A34">
        <v>174.85</v>
      </c>
      <c r="B34">
        <v>8.0399999999999991</v>
      </c>
      <c r="D34">
        <v>174.1</v>
      </c>
      <c r="E34">
        <v>6.93</v>
      </c>
      <c r="G34">
        <v>174.84</v>
      </c>
      <c r="H34">
        <v>8.0299999999999994</v>
      </c>
    </row>
    <row r="35" spans="1:8" x14ac:dyDescent="0.25">
      <c r="A35">
        <v>249.53</v>
      </c>
      <c r="B35">
        <v>8.19</v>
      </c>
      <c r="D35">
        <v>247.77</v>
      </c>
      <c r="E35">
        <v>7.05</v>
      </c>
      <c r="G35">
        <v>249.52</v>
      </c>
      <c r="H35">
        <v>8.18</v>
      </c>
    </row>
    <row r="36" spans="1:8" x14ac:dyDescent="0.25">
      <c r="A36">
        <v>319.31</v>
      </c>
      <c r="B36">
        <v>8.3000000000000007</v>
      </c>
      <c r="D36">
        <v>317.48</v>
      </c>
      <c r="E36">
        <v>7.11</v>
      </c>
      <c r="G36">
        <v>319.22000000000003</v>
      </c>
      <c r="H36">
        <v>8.24</v>
      </c>
    </row>
    <row r="37" spans="1:8" x14ac:dyDescent="0.25">
      <c r="A37">
        <v>385.27</v>
      </c>
      <c r="B37">
        <v>8.43</v>
      </c>
      <c r="D37">
        <v>384.4</v>
      </c>
      <c r="E37">
        <v>7.25</v>
      </c>
      <c r="G37">
        <v>386.12</v>
      </c>
      <c r="H37">
        <v>8.36</v>
      </c>
    </row>
    <row r="38" spans="1:8" x14ac:dyDescent="0.25">
      <c r="A38">
        <v>459.82</v>
      </c>
      <c r="B38">
        <v>8.5</v>
      </c>
      <c r="D38">
        <v>459.02</v>
      </c>
      <c r="E38">
        <v>7.36</v>
      </c>
      <c r="G38">
        <v>459.76</v>
      </c>
      <c r="H38">
        <v>8.4600000000000009</v>
      </c>
    </row>
    <row r="39" spans="1:8" x14ac:dyDescent="0.25">
      <c r="A39">
        <v>529.67999999999995</v>
      </c>
      <c r="B39">
        <v>8.66</v>
      </c>
      <c r="D39">
        <v>526.97</v>
      </c>
      <c r="E39">
        <v>7.53</v>
      </c>
      <c r="G39">
        <v>527.67999999999995</v>
      </c>
      <c r="H39">
        <v>8.6199999999999992</v>
      </c>
    </row>
    <row r="40" spans="1:8" x14ac:dyDescent="0.25">
      <c r="A40">
        <v>607.54999999999995</v>
      </c>
      <c r="B40">
        <v>9</v>
      </c>
      <c r="D40">
        <v>604.77</v>
      </c>
      <c r="E40">
        <v>7.83</v>
      </c>
      <c r="G40">
        <v>606.49</v>
      </c>
      <c r="H40">
        <v>8.94</v>
      </c>
    </row>
    <row r="41" spans="1:8" x14ac:dyDescent="0.25">
      <c r="A41">
        <v>659.56</v>
      </c>
      <c r="B41">
        <v>9.5</v>
      </c>
      <c r="D41">
        <v>658.66</v>
      </c>
      <c r="E41">
        <v>8.2899999999999991</v>
      </c>
      <c r="G41">
        <v>658.5</v>
      </c>
      <c r="H41">
        <v>9.43</v>
      </c>
    </row>
    <row r="42" spans="1:8" x14ac:dyDescent="0.25">
      <c r="A42">
        <v>687.3</v>
      </c>
      <c r="B42">
        <v>9.92</v>
      </c>
      <c r="D42">
        <v>687.55</v>
      </c>
      <c r="E42">
        <v>8.84</v>
      </c>
      <c r="G42">
        <v>687.11</v>
      </c>
      <c r="H42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Duggal</cp:lastModifiedBy>
  <dcterms:created xsi:type="dcterms:W3CDTF">2021-06-26T04:06:05Z</dcterms:created>
  <dcterms:modified xsi:type="dcterms:W3CDTF">2021-06-26T06:14:33Z</dcterms:modified>
</cp:coreProperties>
</file>