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ukav\Documents\Machine Learning\Unsupervised Learning - Clustering\"/>
    </mc:Choice>
  </mc:AlternateContent>
  <xr:revisionPtr revIDLastSave="0" documentId="13_ncr:1_{00AC3FE2-315A-49FD-81FB-069BAA635BD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k-means" sheetId="2" r:id="rId1"/>
    <sheet name="Small Dataset - Solved-K means" sheetId="3" r:id="rId2"/>
  </sheets>
  <definedNames>
    <definedName name="_xlnm._FilterDatabase" localSheetId="1" hidden="1">'Small Dataset - Solved-K means'!$A$1:$E$7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3" l="1"/>
  <c r="I20" i="3"/>
  <c r="I21" i="3"/>
  <c r="I22" i="3"/>
  <c r="I23" i="3"/>
  <c r="I24" i="3"/>
  <c r="I19" i="3"/>
  <c r="H20" i="3"/>
  <c r="H21" i="3"/>
  <c r="H22" i="3"/>
  <c r="H23" i="3"/>
  <c r="H24" i="3"/>
  <c r="H19" i="3"/>
  <c r="G20" i="3"/>
  <c r="G21" i="3"/>
  <c r="G22" i="3"/>
  <c r="G23" i="3"/>
  <c r="G24" i="3"/>
  <c r="G19" i="3"/>
  <c r="J16" i="3"/>
  <c r="I16" i="3"/>
  <c r="H16" i="3"/>
  <c r="G16" i="3"/>
  <c r="I12" i="3"/>
  <c r="I6" i="3"/>
  <c r="I7" i="3"/>
  <c r="I8" i="3"/>
  <c r="I9" i="3"/>
  <c r="I10" i="3"/>
  <c r="I5" i="3"/>
  <c r="H6" i="3"/>
  <c r="H7" i="3"/>
  <c r="H8" i="3"/>
  <c r="H9" i="3"/>
  <c r="H10" i="3"/>
  <c r="H5" i="3"/>
  <c r="G6" i="3"/>
  <c r="G7" i="3"/>
  <c r="G8" i="3"/>
  <c r="G9" i="3"/>
  <c r="G10" i="3"/>
  <c r="G5" i="3"/>
  <c r="K3" i="3"/>
  <c r="J3" i="3"/>
  <c r="H3" i="3"/>
  <c r="G3" i="3"/>
  <c r="T55" i="2"/>
  <c r="R55" i="2" s="1"/>
  <c r="T56" i="2"/>
  <c r="T57" i="2"/>
  <c r="T58" i="2"/>
  <c r="T59" i="2"/>
  <c r="R59" i="2" s="1"/>
  <c r="T60" i="2"/>
  <c r="T61" i="2"/>
  <c r="T62" i="2"/>
  <c r="T63" i="2"/>
  <c r="T64" i="2"/>
  <c r="S55" i="2"/>
  <c r="S56" i="2"/>
  <c r="S57" i="2"/>
  <c r="S58" i="2"/>
  <c r="S59" i="2"/>
  <c r="S60" i="2"/>
  <c r="S61" i="2"/>
  <c r="R61" i="2" s="1"/>
  <c r="S62" i="2"/>
  <c r="R62" i="2" s="1"/>
  <c r="S63" i="2"/>
  <c r="S64" i="2"/>
  <c r="T54" i="2"/>
  <c r="R54" i="2" s="1"/>
  <c r="S54" i="2"/>
  <c r="T39" i="2"/>
  <c r="T40" i="2"/>
  <c r="R40" i="2" s="1"/>
  <c r="T41" i="2"/>
  <c r="T42" i="2"/>
  <c r="R42" i="2" s="1"/>
  <c r="T43" i="2"/>
  <c r="R43" i="2" s="1"/>
  <c r="T44" i="2"/>
  <c r="T45" i="2"/>
  <c r="R45" i="2" s="1"/>
  <c r="T46" i="2"/>
  <c r="T47" i="2"/>
  <c r="T48" i="2"/>
  <c r="R48" i="2" s="1"/>
  <c r="T38" i="2"/>
  <c r="R38" i="2"/>
  <c r="S39" i="2"/>
  <c r="S40" i="2"/>
  <c r="S41" i="2"/>
  <c r="R41" i="2" s="1"/>
  <c r="S42" i="2"/>
  <c r="S43" i="2"/>
  <c r="S44" i="2"/>
  <c r="S45" i="2"/>
  <c r="S46" i="2"/>
  <c r="S47" i="2"/>
  <c r="S48" i="2"/>
  <c r="S38" i="2"/>
  <c r="T23" i="2"/>
  <c r="T24" i="2"/>
  <c r="T25" i="2"/>
  <c r="T26" i="2"/>
  <c r="T27" i="2"/>
  <c r="T28" i="2"/>
  <c r="T29" i="2"/>
  <c r="T30" i="2"/>
  <c r="R30" i="2" s="1"/>
  <c r="T31" i="2"/>
  <c r="R31" i="2" s="1"/>
  <c r="T32" i="2"/>
  <c r="T22" i="2"/>
  <c r="S26" i="2"/>
  <c r="R26" i="2" s="1"/>
  <c r="S27" i="2"/>
  <c r="S28" i="2"/>
  <c r="R28" i="2" s="1"/>
  <c r="S29" i="2"/>
  <c r="S30" i="2"/>
  <c r="S31" i="2"/>
  <c r="S32" i="2"/>
  <c r="S25" i="2"/>
  <c r="R25" i="2" s="1"/>
  <c r="S24" i="2"/>
  <c r="R24" i="2" s="1"/>
  <c r="S23" i="2"/>
  <c r="R32" i="2"/>
  <c r="S22" i="2"/>
  <c r="R22" i="2"/>
  <c r="S6" i="2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R64" i="2"/>
  <c r="R63" i="2"/>
  <c r="R60" i="2"/>
  <c r="R58" i="2"/>
  <c r="R57" i="2"/>
  <c r="R56" i="2"/>
  <c r="R46" i="2"/>
  <c r="R44" i="2"/>
  <c r="R29" i="2"/>
  <c r="R27" i="2"/>
  <c r="R47" i="2" l="1"/>
  <c r="R39" i="2"/>
  <c r="R23" i="2"/>
  <c r="E64" i="2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M43" i="2" l="1"/>
  <c r="N23" i="2"/>
  <c r="M32" i="2"/>
  <c r="M30" i="2"/>
  <c r="H9" i="2"/>
  <c r="M16" i="2"/>
  <c r="M40" i="2"/>
  <c r="L44" i="2"/>
  <c r="K62" i="2"/>
  <c r="M27" i="2"/>
  <c r="K41" i="2"/>
  <c r="L57" i="2"/>
  <c r="K8" i="2"/>
  <c r="L27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<sst xmlns="http://schemas.openxmlformats.org/spreadsheetml/2006/main" count="98" uniqueCount="31">
  <si>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</si>
  <si>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</si>
  <si>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</si>
  <si>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</si>
  <si>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</si>
  <si>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</si>
  <si>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</si>
  <si>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</si>
  <si>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</si>
  <si>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</si>
  <si>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</si>
  <si>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</si>
  <si>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</si>
  <si>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</si>
  <si>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</si>
  <si>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</si>
  <si>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</si>
  <si>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</si>
  <si>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</si>
  <si>
    <t>Observation number</t>
  </si>
  <si>
    <t>X1</t>
  </si>
  <si>
    <t>X2</t>
  </si>
  <si>
    <t>C1</t>
  </si>
  <si>
    <t>C2</t>
  </si>
  <si>
    <t>DistC1</t>
  </si>
  <si>
    <t>Distc2</t>
  </si>
  <si>
    <t>Min squared distance</t>
  </si>
  <si>
    <t>Distc1</t>
  </si>
  <si>
    <t xml:space="preserve">SSE </t>
  </si>
  <si>
    <t>first clustering based on even odd</t>
  </si>
  <si>
    <t>after clustering , clusters are grouped into 1,2,3 and 4,5,5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</si>
</sst>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91E42"/>
      <name val="Segoe UI"/>
      <family val="2"/>
    </font>
    <font>
      <b/>
      <sz val="8"/>
      <color rgb="FF091E42"/>
      <name val="Segoe U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  <border>
      <left style="thin">
        <color rgb="FFB4BAC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B4BAC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7" fillId="6" borderId="18" xfId="0" applyFont="1" applyFill="1" applyBorder="1" applyAlignment="1">
      <alignment vertical="center" wrapText="1"/>
    </xf>
    <xf numFmtId="0" fontId="6" fillId="6" borderId="18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vertical="center" wrapText="1"/>
    </xf>
    <xf numFmtId="0" fontId="7" fillId="6" borderId="20" xfId="0" applyFont="1" applyFill="1" applyBorder="1" applyAlignment="1">
      <alignment vertical="center" wrapText="1"/>
    </xf>
    <xf numFmtId="0" fontId="7" fillId="6" borderId="21" xfId="0" applyFont="1" applyFill="1" applyBorder="1" applyAlignment="1">
      <alignment vertical="center" wrapText="1"/>
    </xf>
    <xf numFmtId="0" fontId="7" fillId="6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6" fillId="6" borderId="22" xfId="0" applyFont="1" applyFill="1" applyBorder="1" applyAlignment="1">
      <alignment vertical="center" wrapText="1"/>
    </xf>
    <xf numFmtId="0" fontId="6" fillId="6" borderId="23" xfId="0" applyFont="1" applyFill="1" applyBorder="1" applyAlignment="1">
      <alignment vertical="center" wrapText="1"/>
    </xf>
    <xf numFmtId="0" fontId="6" fillId="6" borderId="24" xfId="0" applyFont="1" applyFill="1" applyBorder="1" applyAlignment="1">
      <alignment vertical="center" wrapText="1"/>
    </xf>
    <xf numFmtId="0" fontId="6" fillId="6" borderId="25" xfId="0" applyFont="1" applyFill="1" applyBorder="1" applyAlignment="1">
      <alignment vertical="center" wrapText="1"/>
    </xf>
    <xf numFmtId="0" fontId="6" fillId="6" borderId="26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vertical="center" wrapText="1"/>
    </xf>
    <xf numFmtId="0" fontId="6" fillId="6" borderId="27" xfId="0" applyFont="1" applyFill="1" applyBorder="1" applyAlignment="1">
      <alignment vertical="center" wrapText="1"/>
    </xf>
    <xf numFmtId="0" fontId="6" fillId="6" borderId="28" xfId="0" applyFont="1" applyFill="1" applyBorder="1" applyAlignment="1">
      <alignment vertical="center" wrapText="1"/>
    </xf>
    <xf numFmtId="0" fontId="6" fillId="6" borderId="29" xfId="0" applyFont="1" applyFill="1" applyBorder="1" applyAlignment="1">
      <alignment vertical="center" wrapText="1"/>
    </xf>
    <xf numFmtId="0" fontId="6" fillId="7" borderId="27" xfId="0" applyFont="1" applyFill="1" applyBorder="1" applyAlignment="1">
      <alignment vertical="center" wrapText="1"/>
    </xf>
    <xf numFmtId="0" fontId="6" fillId="7" borderId="28" xfId="0" applyFont="1" applyFill="1" applyBorder="1" applyAlignment="1">
      <alignment vertical="center" wrapText="1"/>
    </xf>
    <xf numFmtId="0" fontId="6" fillId="7" borderId="29" xfId="0" applyFont="1" applyFill="1" applyBorder="1" applyAlignment="1">
      <alignment vertical="center" wrapText="1"/>
    </xf>
    <xf numFmtId="0" fontId="0" fillId="7" borderId="0" xfId="0" applyFill="1"/>
    <xf numFmtId="0" fontId="0" fillId="8" borderId="0" xfId="0" applyFill="1"/>
    <xf numFmtId="0" fontId="8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 Dataset - Solved-K means'!$C$1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Dataset - Solved-K means'!$B$2:$B$9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2.33</c:v>
                </c:pt>
                <c:pt idx="7">
                  <c:v>3.33</c:v>
                </c:pt>
              </c:numCache>
            </c:numRef>
          </c:xVal>
          <c:yVal>
            <c:numRef>
              <c:f>'Small Dataset - Solved-K means'!$C$2:$C$9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3.33</c:v>
                </c:pt>
                <c:pt idx="7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E-4F62-B08B-F5D9CA63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88367"/>
        <c:axId val="1935775471"/>
      </c:scatterChart>
      <c:valAx>
        <c:axId val="19357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75471"/>
        <c:crosses val="autoZero"/>
        <c:crossBetween val="midCat"/>
      </c:valAx>
      <c:valAx>
        <c:axId val="19357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After First</a:t>
            </a:r>
            <a:r>
              <a:rPr lang="en-IN" baseline="0"/>
              <a:t> iteration it converges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634259259259263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'Small Dataset - Solved-K means'!$B$15:$B$22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0.66666666666666663</c:v>
                </c:pt>
                <c:pt idx="7">
                  <c:v>5</c:v>
                </c:pt>
              </c:numCache>
            </c:numRef>
          </c:xVal>
          <c:yVal>
            <c:numRef>
              <c:f>'Small Dataset - Solved-K means'!$C$15:$C$22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3.6666666666666665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F-4F54-A678-69DBD658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15807"/>
        <c:axId val="1946724127"/>
      </c:scatterChart>
      <c:valAx>
        <c:axId val="194671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24127"/>
        <c:crosses val="autoZero"/>
        <c:crossBetween val="midCat"/>
      </c:valAx>
      <c:valAx>
        <c:axId val="19467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1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136525</xdr:colOff>
      <xdr:row>0</xdr:row>
      <xdr:rowOff>92075</xdr:rowOff>
    </xdr:from>
    <xdr:to>
      <xdr:col>18</xdr:col>
      <xdr:colOff>441325</xdr:colOff>
      <xdr:row>14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76D72F-AFA9-EA32-7BA4-BA7DDB38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15</xdr:row>
      <xdr:rowOff>60325</xdr:rowOff>
    </xdr:from>
    <xdr:to>
      <xdr:col>18</xdr:col>
      <xdr:colOff>561975</xdr:colOff>
      <xdr:row>30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8304B0-095E-0BFE-1C06-D7C5A0952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opLeftCell="A43" zoomScale="80" zoomScaleNormal="80" workbookViewId="0">
      <selection activeCell="H22" sqref="H22"/>
    </sheetView>
  </sheetViews>
  <sheetFormatPr defaultColWidth="9.1796875" defaultRowHeight="14.5" x14ac:dyDescent="0.35"/>
  <cols>
    <col min="1" max="1" width="3.26953125" style="1" customWidth="1"/>
    <col min="2" max="2" width="5.453125" style="1" customWidth="1"/>
    <col min="3" max="5" width="9.1796875" style="1"/>
    <col min="6" max="6" width="4.7265625" style="1" customWidth="1"/>
    <col min="7" max="7" width="12.54296875" style="1" bestFit="1" customWidth="1"/>
    <col min="8" max="9" width="9.1796875" style="1"/>
    <col min="10" max="10" width="6.1796875" style="1" customWidth="1"/>
    <col min="11" max="16" width="9.1796875" style="1"/>
    <col min="17" max="17" width="5.7265625" style="1" customWidth="1"/>
    <col min="18" max="18" width="19.54296875" style="1" customWidth="1"/>
    <col min="19" max="20" width="9.1796875" style="1"/>
    <col min="21" max="21" width="3.26953125" style="1" customWidth="1"/>
    <col min="22" max="22" width="4.453125" style="1" customWidth="1"/>
    <col min="23" max="16384" width="9.1796875" style="1"/>
  </cols>
  <sheetData>
    <row r="1" spans="1:37" ht="26" x14ac:dyDescent="0.6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4"/>
    <row r="3" spans="1:37" ht="15" thickBot="1" x14ac:dyDescent="0.4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SQRT(($H$6-C6)^2+($I$6-D6)^2)</f>
        <v>2.8284271247461903</v>
      </c>
      <c r="T6" s="13">
        <f>SQRT(($H$7-C6)^2+($I$7-D6)^2)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SQRT(($H$6-C7)^2+($I$6-D7)^2)</f>
        <v>11.661903789690601</v>
      </c>
      <c r="T7" s="13">
        <f t="shared" ref="T7:T16" si="7">SQRT(($H$7-C7)^2+($I$7-D7)^2)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3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3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3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3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3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3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3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3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" thickBot="1" x14ac:dyDescent="0.4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4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4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SQRT(($H$22-C22)^2+($I$22-D22)^2)</f>
        <v>4.1517392470517951</v>
      </c>
      <c r="T22" s="13">
        <f>SQRT(($H$23-C22)^2+($I$23-D22)^2)</f>
        <v>10.977249200050075</v>
      </c>
      <c r="U22" s="5"/>
    </row>
    <row r="23" spans="2:21" x14ac:dyDescent="0.3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>SQRT(($H$22-C23)^2+($I$22-D23)^2)</f>
        <v>13.950210297588303</v>
      </c>
      <c r="T23" s="13">
        <f t="shared" ref="T23:T32" si="14">SQRT(($H$23-C23)^2+($I$23-D23)^2)</f>
        <v>3.5355339059327378</v>
      </c>
      <c r="U23" s="5"/>
    </row>
    <row r="24" spans="2:21" x14ac:dyDescent="0.3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>SQRT(($H$22-C24)^2+($I$22-D24)^2)</f>
        <v>9.5398305722344325</v>
      </c>
      <c r="T24" s="13">
        <f t="shared" si="14"/>
        <v>3.8078865529319543</v>
      </c>
      <c r="U24" s="5"/>
    </row>
    <row r="25" spans="2:21" x14ac:dyDescent="0.3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>SQRT(($H$22-C25)^2+($I$22-D25)^2)</f>
        <v>1.6326390305519565</v>
      </c>
      <c r="T25" s="13">
        <f t="shared" si="14"/>
        <v>9.8234413521942496</v>
      </c>
      <c r="U25" s="5"/>
    </row>
    <row r="26" spans="2:21" x14ac:dyDescent="0.3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ref="S26:S32" si="15">SQRT(($H$22-C26)^2+($I$22-D26)^2)</f>
        <v>6.0244569574902815</v>
      </c>
      <c r="T26" s="13">
        <f t="shared" si="14"/>
        <v>16.507574019219177</v>
      </c>
      <c r="U26" s="5"/>
    </row>
    <row r="27" spans="2:21" x14ac:dyDescent="0.3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5"/>
        <v>7.4609322610570343</v>
      </c>
      <c r="T27" s="13">
        <f t="shared" si="14"/>
        <v>7.1063352017759476</v>
      </c>
      <c r="U27" s="5"/>
    </row>
    <row r="28" spans="2:21" x14ac:dyDescent="0.3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5"/>
        <v>9.7633320675486832</v>
      </c>
      <c r="T28" s="13">
        <f t="shared" si="14"/>
        <v>4.3011626335213133</v>
      </c>
      <c r="U28" s="5"/>
    </row>
    <row r="29" spans="2:21" x14ac:dyDescent="0.3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5"/>
        <v>12.377736761901941</v>
      </c>
      <c r="T29" s="13">
        <f t="shared" si="14"/>
        <v>2.9154759474226504</v>
      </c>
      <c r="U29" s="5"/>
    </row>
    <row r="30" spans="2:21" x14ac:dyDescent="0.3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5"/>
        <v>4.2030358318817171</v>
      </c>
      <c r="T30" s="13">
        <f t="shared" si="14"/>
        <v>14.508618128546908</v>
      </c>
      <c r="U30" s="5"/>
    </row>
    <row r="31" spans="2:21" x14ac:dyDescent="0.3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5"/>
        <v>5.4727711892418744</v>
      </c>
      <c r="T31" s="13">
        <f t="shared" si="14"/>
        <v>14.713938969562161</v>
      </c>
      <c r="U31" s="5"/>
    </row>
    <row r="32" spans="2:21" x14ac:dyDescent="0.3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5"/>
        <v>3.9840498316693385</v>
      </c>
      <c r="T32" s="13">
        <f t="shared" si="14"/>
        <v>6.9720872054213441</v>
      </c>
      <c r="U32" s="5"/>
    </row>
    <row r="33" spans="2:21" ht="15" thickBot="1" x14ac:dyDescent="0.4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4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SQRT(($H$38-C22)^2+($I$38-D22)^2)</f>
        <v>5.1736780383441374</v>
      </c>
      <c r="T38" s="13">
        <f>SQRT(($H$39-C22)^2+($I$39-D22)^2)</f>
        <v>9.6602277405866595</v>
      </c>
      <c r="U38" s="5"/>
    </row>
    <row r="39" spans="2:21" x14ac:dyDescent="0.3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SQRT(($H$38-C23)^2+($I$38-D23)^2)</f>
        <v>14.79978415758524</v>
      </c>
      <c r="T39" s="13">
        <f t="shared" ref="T39:T48" si="23">SQRT(($H$39-C23)^2+($I$39-D23)^2)</f>
        <v>4.9517673612559774</v>
      </c>
      <c r="U39" s="5"/>
    </row>
    <row r="40" spans="2:21" x14ac:dyDescent="0.3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3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3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3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3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3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3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3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3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" thickBot="1" x14ac:dyDescent="0.4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4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5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SQRT(($H$54-C22)^2+($I$54-D22)^2)</f>
        <v>5.1736780383441374</v>
      </c>
      <c r="T54" s="13">
        <f>SQRT(($H$55-C22)^2+($I$55-D22)^2)</f>
        <v>9.6602277405866595</v>
      </c>
      <c r="U54" s="5"/>
    </row>
    <row r="55" spans="2:21" x14ac:dyDescent="0.35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SQRT(($H$54-C23)^2+($I$54-D23)^2)</f>
        <v>14.79978415758524</v>
      </c>
      <c r="T55" s="13">
        <f t="shared" ref="T55:T64" si="31">SQRT(($H$55-C23)^2+($I$55-D23)^2)</f>
        <v>4.9517673612559774</v>
      </c>
      <c r="U55" s="5"/>
    </row>
    <row r="56" spans="2:21" x14ac:dyDescent="0.35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35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35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35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35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35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35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35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35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" thickBot="1" x14ac:dyDescent="0.4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74E6-9104-4506-AB69-60C90ED0E848}">
  <dimension ref="A1:K26"/>
  <sheetViews>
    <sheetView tabSelected="1" topLeftCell="A13" workbookViewId="0">
      <selection activeCell="E30" sqref="E30"/>
    </sheetView>
  </sheetViews>
  <sheetFormatPr defaultRowHeight="14.5" x14ac:dyDescent="0.35"/>
  <sheetData>
    <row r="1" spans="1:11" ht="23" x14ac:dyDescent="0.35">
      <c r="A1" s="50" t="s">
        <v>19</v>
      </c>
      <c r="B1" s="51" t="s">
        <v>20</v>
      </c>
      <c r="C1" s="52" t="s">
        <v>21</v>
      </c>
      <c r="D1" s="60"/>
      <c r="E1" s="60" t="s">
        <v>6</v>
      </c>
      <c r="G1" s="68" t="s">
        <v>22</v>
      </c>
      <c r="H1" s="68"/>
      <c r="J1" s="68" t="s">
        <v>23</v>
      </c>
      <c r="K1" s="68"/>
    </row>
    <row r="2" spans="1:11" x14ac:dyDescent="0.35">
      <c r="A2" s="53">
        <v>1</v>
      </c>
      <c r="B2" s="48">
        <v>1</v>
      </c>
      <c r="C2" s="54">
        <v>4</v>
      </c>
      <c r="D2" s="60"/>
      <c r="E2" s="60">
        <v>1</v>
      </c>
      <c r="G2" s="68" t="s">
        <v>20</v>
      </c>
      <c r="H2" s="68" t="s">
        <v>21</v>
      </c>
      <c r="J2" s="68" t="s">
        <v>20</v>
      </c>
      <c r="K2" s="68" t="s">
        <v>21</v>
      </c>
    </row>
    <row r="3" spans="1:11" x14ac:dyDescent="0.35">
      <c r="A3" s="55">
        <v>2</v>
      </c>
      <c r="B3" s="49">
        <v>1</v>
      </c>
      <c r="C3" s="56">
        <v>3</v>
      </c>
      <c r="D3" s="61"/>
      <c r="E3" s="61">
        <v>2</v>
      </c>
      <c r="G3" s="69">
        <f>AVERAGEIF(E2:E7,1,B2:B7)</f>
        <v>2.3333333333333335</v>
      </c>
      <c r="H3" s="69">
        <f>AVERAGEIF(E2:E7,1,C2:C7)</f>
        <v>3.3333333333333335</v>
      </c>
      <c r="J3" s="69">
        <f>AVERAGEIF(E2:E7,2,B2:B7)</f>
        <v>3.3333333333333335</v>
      </c>
      <c r="K3" s="69">
        <f>AVERAGEIF(E2:E7,2,C2:C7)</f>
        <v>1.3333333333333333</v>
      </c>
    </row>
    <row r="4" spans="1:11" x14ac:dyDescent="0.35">
      <c r="A4" s="55">
        <v>3</v>
      </c>
      <c r="B4" s="49">
        <v>0</v>
      </c>
      <c r="C4" s="56">
        <v>4</v>
      </c>
      <c r="D4" s="61"/>
      <c r="E4" s="61">
        <v>1</v>
      </c>
      <c r="G4" t="s">
        <v>24</v>
      </c>
      <c r="H4" t="s">
        <v>25</v>
      </c>
      <c r="I4" t="s">
        <v>26</v>
      </c>
    </row>
    <row r="5" spans="1:11" x14ac:dyDescent="0.35">
      <c r="A5" s="55">
        <v>4</v>
      </c>
      <c r="B5" s="49">
        <v>5</v>
      </c>
      <c r="C5" s="56">
        <v>1</v>
      </c>
      <c r="D5" s="61"/>
      <c r="E5" s="61">
        <v>2</v>
      </c>
      <c r="G5">
        <f>SQRT(($G$3-B2)^2+($H$3-C2)^2)</f>
        <v>1.4907119849998598</v>
      </c>
      <c r="H5">
        <f>SQRT(($J$3-B2)^2+($K$3-C2)^2)</f>
        <v>3.5433819375782165</v>
      </c>
      <c r="I5">
        <f>(MIN(G5,H5))^2</f>
        <v>2.2222222222222223</v>
      </c>
    </row>
    <row r="6" spans="1:11" x14ac:dyDescent="0.35">
      <c r="A6" s="55">
        <v>5</v>
      </c>
      <c r="B6" s="49">
        <v>6</v>
      </c>
      <c r="C6" s="56">
        <v>2</v>
      </c>
      <c r="D6" s="61"/>
      <c r="E6" s="61">
        <v>1</v>
      </c>
      <c r="G6">
        <f t="shared" ref="G6:G10" si="0">SQRT(($G$3-B3)^2+($H$3-C3)^2)</f>
        <v>1.3743685418725538</v>
      </c>
      <c r="H6">
        <f t="shared" ref="H6:H10" si="1">SQRT(($J$3-B3)^2+($K$3-C3)^2)</f>
        <v>2.8674417556808756</v>
      </c>
      <c r="I6">
        <f t="shared" ref="I6:I10" si="2">(MIN(G6,H6))^2</f>
        <v>1.8888888888888895</v>
      </c>
    </row>
    <row r="7" spans="1:11" x14ac:dyDescent="0.35">
      <c r="A7" s="57">
        <v>6</v>
      </c>
      <c r="B7" s="58">
        <v>4</v>
      </c>
      <c r="C7" s="59">
        <v>0</v>
      </c>
      <c r="D7" s="61"/>
      <c r="E7" s="61">
        <v>2</v>
      </c>
      <c r="G7">
        <f t="shared" si="0"/>
        <v>2.4267032964268398</v>
      </c>
      <c r="H7">
        <f t="shared" si="1"/>
        <v>4.2687494916218993</v>
      </c>
      <c r="I7">
        <f t="shared" si="2"/>
        <v>5.8888888888888911</v>
      </c>
    </row>
    <row r="8" spans="1:11" x14ac:dyDescent="0.35">
      <c r="A8" s="65">
        <v>7</v>
      </c>
      <c r="B8" s="66">
        <v>2.33</v>
      </c>
      <c r="C8" s="67">
        <v>3.33</v>
      </c>
      <c r="G8">
        <f t="shared" si="0"/>
        <v>3.5433819375782165</v>
      </c>
      <c r="H8">
        <f t="shared" si="1"/>
        <v>1.6996731711975948</v>
      </c>
      <c r="I8">
        <f t="shared" si="2"/>
        <v>2.8888888888888884</v>
      </c>
    </row>
    <row r="9" spans="1:11" x14ac:dyDescent="0.35">
      <c r="A9" s="62">
        <v>8</v>
      </c>
      <c r="B9" s="63">
        <v>3.33</v>
      </c>
      <c r="C9" s="64">
        <v>1.33</v>
      </c>
      <c r="G9">
        <f t="shared" si="0"/>
        <v>3.9015666369065416</v>
      </c>
      <c r="H9">
        <f t="shared" si="1"/>
        <v>2.7487370837451071</v>
      </c>
      <c r="I9">
        <f t="shared" si="2"/>
        <v>7.5555555555555554</v>
      </c>
    </row>
    <row r="10" spans="1:11" x14ac:dyDescent="0.35">
      <c r="G10">
        <f t="shared" si="0"/>
        <v>3.7267799624996494</v>
      </c>
      <c r="H10">
        <f t="shared" si="1"/>
        <v>1.4907119849998596</v>
      </c>
      <c r="I10">
        <f t="shared" si="2"/>
        <v>2.2222222222222214</v>
      </c>
    </row>
    <row r="11" spans="1:11" x14ac:dyDescent="0.35">
      <c r="A11" s="69" t="s">
        <v>29</v>
      </c>
      <c r="B11" s="69"/>
      <c r="C11" s="69"/>
      <c r="D11" s="69"/>
    </row>
    <row r="12" spans="1:11" x14ac:dyDescent="0.35">
      <c r="H12" t="s">
        <v>7</v>
      </c>
      <c r="I12">
        <f>SUM(I5:I10)</f>
        <v>22.666666666666671</v>
      </c>
    </row>
    <row r="14" spans="1:11" x14ac:dyDescent="0.35">
      <c r="B14" s="51" t="s">
        <v>20</v>
      </c>
      <c r="C14" s="52" t="s">
        <v>21</v>
      </c>
      <c r="D14" t="s">
        <v>6</v>
      </c>
      <c r="G14" s="68" t="s">
        <v>22</v>
      </c>
      <c r="H14" s="68"/>
      <c r="I14" s="68" t="s">
        <v>23</v>
      </c>
      <c r="J14" s="68"/>
    </row>
    <row r="15" spans="1:11" x14ac:dyDescent="0.35">
      <c r="A15">
        <v>1</v>
      </c>
      <c r="B15" s="48">
        <v>1</v>
      </c>
      <c r="C15" s="54">
        <v>4</v>
      </c>
      <c r="D15">
        <v>1</v>
      </c>
      <c r="G15" s="68" t="s">
        <v>20</v>
      </c>
      <c r="H15" s="68" t="s">
        <v>21</v>
      </c>
      <c r="I15" s="68" t="s">
        <v>20</v>
      </c>
      <c r="J15" s="68" t="s">
        <v>21</v>
      </c>
    </row>
    <row r="16" spans="1:11" x14ac:dyDescent="0.35">
      <c r="A16">
        <v>2</v>
      </c>
      <c r="B16" s="49">
        <v>1</v>
      </c>
      <c r="C16" s="56">
        <v>3</v>
      </c>
      <c r="D16">
        <v>1</v>
      </c>
      <c r="G16" s="69">
        <f>AVERAGEIF(D15:D20,1,B15:B20)</f>
        <v>0.66666666666666663</v>
      </c>
      <c r="H16" s="69">
        <f>AVERAGEIF(D15:D20,1,C15:C20)</f>
        <v>3.6666666666666665</v>
      </c>
      <c r="I16" s="70">
        <f>AVERAGEIF(D15:D20,2,B15:B20)</f>
        <v>5</v>
      </c>
      <c r="J16" s="70">
        <f>AVERAGEIF(D15:D20,2,C15:C20)</f>
        <v>1</v>
      </c>
    </row>
    <row r="17" spans="1:9" x14ac:dyDescent="0.35">
      <c r="A17">
        <v>3</v>
      </c>
      <c r="B17" s="49">
        <v>0</v>
      </c>
      <c r="C17" s="56">
        <v>4</v>
      </c>
      <c r="D17">
        <v>1</v>
      </c>
    </row>
    <row r="18" spans="1:9" x14ac:dyDescent="0.35">
      <c r="A18">
        <v>4</v>
      </c>
      <c r="B18" s="49">
        <v>5</v>
      </c>
      <c r="C18" s="56">
        <v>1</v>
      </c>
      <c r="D18">
        <v>2</v>
      </c>
      <c r="G18" t="s">
        <v>27</v>
      </c>
      <c r="H18" t="s">
        <v>25</v>
      </c>
      <c r="I18" t="s">
        <v>26</v>
      </c>
    </row>
    <row r="19" spans="1:9" x14ac:dyDescent="0.35">
      <c r="A19">
        <v>5</v>
      </c>
      <c r="B19" s="49">
        <v>6</v>
      </c>
      <c r="C19" s="56">
        <v>2</v>
      </c>
      <c r="D19">
        <v>2</v>
      </c>
      <c r="G19">
        <f>SQRT(($G$16-B15)^2+($H$16-C15)^2)</f>
        <v>0.47140452079103184</v>
      </c>
      <c r="H19">
        <f>SQRT(($I$16-B15)^2+($J$16-C15)^2)</f>
        <v>5</v>
      </c>
      <c r="I19">
        <f>(MIN(G19,H19)^2)</f>
        <v>0.22222222222222238</v>
      </c>
    </row>
    <row r="20" spans="1:9" x14ac:dyDescent="0.35">
      <c r="A20">
        <v>6</v>
      </c>
      <c r="B20" s="58">
        <v>4</v>
      </c>
      <c r="C20" s="59">
        <v>0</v>
      </c>
      <c r="D20">
        <v>2</v>
      </c>
      <c r="G20">
        <f t="shared" ref="G20:G24" si="3">SQRT(($G$16-B16)^2+($H$16-C16)^2)</f>
        <v>0.74535599249992979</v>
      </c>
      <c r="H20">
        <f t="shared" ref="H20:H24" si="4">SQRT(($I$16-B16)^2+($J$16-C16)^2)</f>
        <v>4.4721359549995796</v>
      </c>
      <c r="I20">
        <f t="shared" ref="I20:I24" si="5">(MIN(G20,H20)^2)</f>
        <v>0.55555555555555536</v>
      </c>
    </row>
    <row r="21" spans="1:9" x14ac:dyDescent="0.35">
      <c r="B21">
        <v>0.66666666666666663</v>
      </c>
      <c r="C21">
        <v>3.6666666666666665</v>
      </c>
      <c r="G21">
        <f t="shared" si="3"/>
        <v>0.7453559924999299</v>
      </c>
      <c r="H21">
        <f t="shared" si="4"/>
        <v>5.8309518948453007</v>
      </c>
      <c r="I21">
        <f t="shared" si="5"/>
        <v>0.55555555555555558</v>
      </c>
    </row>
    <row r="22" spans="1:9" x14ac:dyDescent="0.35">
      <c r="B22">
        <v>5</v>
      </c>
      <c r="C22">
        <v>1</v>
      </c>
      <c r="G22">
        <f t="shared" si="3"/>
        <v>5.0881125074912488</v>
      </c>
      <c r="H22">
        <f t="shared" si="4"/>
        <v>0</v>
      </c>
      <c r="I22">
        <f t="shared" si="5"/>
        <v>0</v>
      </c>
    </row>
    <row r="23" spans="1:9" x14ac:dyDescent="0.35">
      <c r="G23">
        <f t="shared" si="3"/>
        <v>5.5876848714134031</v>
      </c>
      <c r="H23">
        <f t="shared" si="4"/>
        <v>1.4142135623730951</v>
      </c>
      <c r="I23">
        <f t="shared" si="5"/>
        <v>2.0000000000000004</v>
      </c>
    </row>
    <row r="24" spans="1:9" x14ac:dyDescent="0.35">
      <c r="A24" s="69" t="s">
        <v>30</v>
      </c>
      <c r="B24" s="69"/>
      <c r="C24" s="69"/>
      <c r="D24" s="69"/>
      <c r="E24" s="69"/>
      <c r="F24" s="69"/>
      <c r="G24">
        <f t="shared" si="3"/>
        <v>4.9553562491061687</v>
      </c>
      <c r="H24">
        <f t="shared" si="4"/>
        <v>1.4142135623730951</v>
      </c>
      <c r="I24">
        <f t="shared" si="5"/>
        <v>2.0000000000000004</v>
      </c>
    </row>
    <row r="26" spans="1:9" x14ac:dyDescent="0.35">
      <c r="H26" t="s">
        <v>28</v>
      </c>
      <c r="I26">
        <f>SUM(I19:I24)</f>
        <v>5.3333333333333339</v>
      </c>
    </row>
  </sheetData>
  <autoFilter ref="A1:E7" xr:uid="{FED674E6-9104-4506-AB69-60C90ED0E848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Small Dataset - Solved-K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vinod dukanam</cp:lastModifiedBy>
  <dcterms:created xsi:type="dcterms:W3CDTF">2016-08-11T06:27:21Z</dcterms:created>
  <dcterms:modified xsi:type="dcterms:W3CDTF">2022-07-22T14:39:37Z</dcterms:modified>
</cp:coreProperties>
</file>